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1上水道\"/>
    </mc:Choice>
  </mc:AlternateContent>
  <xr:revisionPtr revIDLastSave="0" documentId="13_ncr:1_{4E95AFA0-5442-400B-A351-37789CFE87C9}" xr6:coauthVersionLast="47" xr6:coauthVersionMax="47" xr10:uidLastSave="{00000000-0000-0000-0000-000000000000}"/>
  <workbookProtection workbookAlgorithmName="SHA-512" workbookHashValue="l/Qi+fDMO15aib4NnMm/BSdDWn3fCqe13K1rc/vxITxdm98ohNUw31Y0IxmHpH6Yd+KVFIk1uqeNHZ5sdwELlw==" workbookSaltValue="rRW/gaiu1lol/3+CTVu+O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<sst xmlns="http://schemas.openxmlformats.org/spreadsheetml/2006/main" count="228" uniqueCount="114">
  <si>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</si>
  <si>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</si>
  <si>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</si>
  <si>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</si>
  <si>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</si>
  <si>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</si>
  <si>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</si>
  <si>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</si>
  <si>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</si>
  <si>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</si>
  <si>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</si>
  <si>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</si>
  <si>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</si>
  <si>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</si>
  <si>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</si>
  <si>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</si>
  <si>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</si>
  <si>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</si>
  <si>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</si>
  <si>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</si>
  <si>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</si>
  <si>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</si>
  <si>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</si>
  <si>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</si>
  <si>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</si>
  <si>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</si>
  <si>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</si>
  <si>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</si>
  <si>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</si>
  <si>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</si>
  <si>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</si>
  <si>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</si>
  <si>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</si>
  <si>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</si>
  <si>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</si>
  <si>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</si>
  <si>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</si>
  <si>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</si>
  <si>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</si>
  <si>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</si>
  <si>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</si>
  <si>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</si>
  <si>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</si>
  <si>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</si>
  <si>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</si>
  <si>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</si>
  <si>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</si>
  <si>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</si>
  <si>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</si>
  <si>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</si>
  <si>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</si>
  <si>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</si>
  <si>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</si>
  <si>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</si>
  <si>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</si>
  <si>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</si>
  <si>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</si>
  <si>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</si>
  <si>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</si>
  <si>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</si>
  <si>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</si>
  <si>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</si>
  <si>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</si>
  <si>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</si>
  <si>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</si>
  <si>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</si>
  <si>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</si>
  <si>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</si>
  <si>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</si>
  <si>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</si>
  <si>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</si>
  <si>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</si>
  <si>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</si>
  <si>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</si>
  <si>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</si>
  <si>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</si>
  <si>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</si>
  <si>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</si>
  <si>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</si>
  <si>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</si>
  <si>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</si>
  <si>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</si>
  <si>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</si>
  <si>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</si>
  <si>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</si>
  <si>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</si>
  <si>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</si>
  <si>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</si>
  <si>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</si>
  <si>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</si>
  <si>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</si>
  <si>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</si>
  <si>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</si>
  <si>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新富町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</si>
  <si>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</si>
  <si>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</si>
  <si>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</si>
  <si>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</si>
  <si>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</si>
  <si>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</si>
  <si>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</si>
  <si>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</si>
  <si>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</si>
  <si>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</si>
  <si>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</si>
  <si>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</si>
  <si>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</si>
  <si>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</si>
  <si>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</si>
  <si>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</si>
  <si>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</si>
  <si>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水道事業を取り巻く環境は、年々厳しさを増しており、今後、給水人口の減少に伴う収益の減少と、過去に建設した施設等が大量に更新時期を迎えることによる改修費用の確保という課題に直面します。
　今後も安定的に水道事業を継続していくため、中長期における新富町水道事業基本計画及び経営戦略に基づき、施設の更新及び老朽管の布設替等を計画的に進めます。また、近隣事業体との経営統合等広域化についても検討を進めながら、より安定した事業継続に努めます。</t>
    <phoneticPr fontId="4"/>
  </si>
  <si>
    <t>①　令和４年度は、新型コロナウイルス感染症の影響が長期化していることに加え、原油価格・物価高騰の影響による町民等の経済的負担の軽減を図ることを目的とし、水道基本料金について減免を行いました。減免した水道基本料金相当額を決算期内に一般会計より繰り入れたことで、経常収益は前年度比9.1％と増加しています。一方で、各種値上げによるランニングコストの増加や、台風に起因する川の濁水による薬品費や汚泥処分料の増加により、経常費用は前年度比6.0％増加しています。これにより経常収支比率は過去5年間で最も高い比率となりました。
②③　営業活動による累積した損失である累積欠損金はなく、流動比率についても、過去５年間、理想的な企業といわれる200％を上回っています。（令和４年度は、年度末に完了した事業費を翌期に支払ったことで未払金が例年よりも増加し、比率が低下しています。）
④　企業債残高対給水収益比率は、類似団体の平均値を下回っています。今後も、投資規模や料金水準等を踏まえ、適切な資金調達を行っていきます。
⑤　料金回収率は、過去5年間ですべて100％以上で、給水に係る費用がすべて給水収益のみで賄われていることを示しています。
➅　給水原価は、類似団体の平均値を下回っています。
⑦　施設利用率は、類似団体との差はほとんど見られませんが、今後給水人口の減少や収益の減少、施設更新投資費用の確保等の課題が見込まれる本町において、施設規模の見直しや周辺団体との広域化等の検討が必要です。
⑧　有収率については、近年下降傾向にありましたが、令和元年度に直営での漏水調査を行い早期に対策を講じたことで、漏水量の減少に繋がり有収率は向上しました。</t>
    <rPh sb="151" eb="153">
      <t>イッポウ</t>
    </rPh>
    <rPh sb="155" eb="157">
      <t>カクシュ</t>
    </rPh>
    <rPh sb="172" eb="174">
      <t>ゾウカ</t>
    </rPh>
    <rPh sb="190" eb="193">
      <t>ヤクヒンヒ</t>
    </rPh>
    <rPh sb="194" eb="196">
      <t>オデイ</t>
    </rPh>
    <rPh sb="200" eb="202">
      <t>ゾウカ</t>
    </rPh>
    <rPh sb="206" eb="210">
      <t>ケイジョウヒヨウ</t>
    </rPh>
    <rPh sb="211" eb="215">
      <t>ゼンネンドヒ</t>
    </rPh>
    <rPh sb="219" eb="221">
      <t>ゾウカ</t>
    </rPh>
    <rPh sb="232" eb="238">
      <t>ケイジョウシュウシヒリツ</t>
    </rPh>
    <rPh sb="262" eb="266">
      <t>エイギョウカツドウ</t>
    </rPh>
    <rPh sb="278" eb="283">
      <t>ルイセキケッソンキン</t>
    </rPh>
    <rPh sb="328" eb="330">
      <t>レイワ</t>
    </rPh>
    <rPh sb="331" eb="333">
      <t>ネンド</t>
    </rPh>
    <rPh sb="335" eb="338">
      <t>ネンドマツ</t>
    </rPh>
    <rPh sb="339" eb="341">
      <t>カンリョウ</t>
    </rPh>
    <rPh sb="350" eb="352">
      <t>シハラ</t>
    </rPh>
    <rPh sb="357" eb="360">
      <t>ミバライキン</t>
    </rPh>
    <rPh sb="361" eb="363">
      <t>レイネン</t>
    </rPh>
    <rPh sb="366" eb="368">
      <t>ゾウカ</t>
    </rPh>
    <rPh sb="370" eb="372">
      <t>ヒリツ</t>
    </rPh>
    <rPh sb="373" eb="375">
      <t>テイカ</t>
    </rPh>
    <rPh sb="416" eb="418">
      <t>コンゴ</t>
    </rPh>
    <rPh sb="420" eb="424">
      <t>トウシキボ</t>
    </rPh>
    <rPh sb="425" eb="429">
      <t>リョウキンスイジュン</t>
    </rPh>
    <rPh sb="429" eb="430">
      <t>トウ</t>
    </rPh>
    <rPh sb="431" eb="432">
      <t>フ</t>
    </rPh>
    <rPh sb="435" eb="437">
      <t>テキセツ</t>
    </rPh>
    <rPh sb="438" eb="442">
      <t>シキンチョウタツ</t>
    </rPh>
    <rPh sb="443" eb="444">
      <t>オコナ</t>
    </rPh>
    <phoneticPr fontId="4"/>
  </si>
  <si>
    <t>①　有形固定資産減価償却率においては、昭和50年代前半から大規模な管路整備等を行い、その時に布設した管路等が耐用年数を迎える時期となっています。
②　管路経年化率は、令和元年度のマッピングシステム導入に伴い令和３年度から法定耐用年数を超えた管路延長の把握が可能となったことで、本町の数値が明確となりました。類似団体及び全国平均を上回っていますが、昭和50年代前半からの大規模な管路整備が影響しています。事業費の平準化を図り、計画的かつ効率的な更新に取り組む必要があります。
③　管路更新率においては、類似団体及び全国平均を下回っています。令和４年度は、老朽化した電気計装盤と発電機の更新時期を迎えていました。当該工事による更新費用の増大が見込まれたことから、事業費の標準化を図るため、配水管の更新件数を減らしたことが、平均を下回った主な要因です。</t>
    <rPh sb="75" eb="81">
      <t>カンロケイネンカリツ</t>
    </rPh>
    <rPh sb="83" eb="85">
      <t>レイワ</t>
    </rPh>
    <rPh sb="85" eb="86">
      <t>ガン</t>
    </rPh>
    <rPh sb="86" eb="88">
      <t>ネンド</t>
    </rPh>
    <rPh sb="98" eb="100">
      <t>ドウニュウ</t>
    </rPh>
    <rPh sb="101" eb="102">
      <t>トモナ</t>
    </rPh>
    <rPh sb="103" eb="105">
      <t>レイワ</t>
    </rPh>
    <rPh sb="106" eb="108">
      <t>ネンド</t>
    </rPh>
    <rPh sb="117" eb="118">
      <t>コ</t>
    </rPh>
    <rPh sb="125" eb="127">
      <t>ハアク</t>
    </rPh>
    <rPh sb="128" eb="130">
      <t>カノウ</t>
    </rPh>
    <rPh sb="138" eb="140">
      <t>ホンチョウ</t>
    </rPh>
    <rPh sb="141" eb="143">
      <t>スウチ</t>
    </rPh>
    <rPh sb="144" eb="146">
      <t>メイカク</t>
    </rPh>
    <rPh sb="193" eb="195">
      <t>エイキョウ</t>
    </rPh>
    <rPh sb="226" eb="227">
      <t>ク</t>
    </rPh>
    <rPh sb="228" eb="230">
      <t>ヒツヨウ</t>
    </rPh>
    <rPh sb="261" eb="262">
      <t>シタ</t>
    </rPh>
    <rPh sb="269" eb="271">
      <t>レイワ</t>
    </rPh>
    <rPh sb="272" eb="274">
      <t>ネンド</t>
    </rPh>
    <rPh sb="276" eb="279">
      <t>ロウキュウカ</t>
    </rPh>
    <rPh sb="281" eb="286">
      <t>デンキケイソウバン</t>
    </rPh>
    <rPh sb="287" eb="290">
      <t>ハツデンキ</t>
    </rPh>
    <rPh sb="296" eb="297">
      <t>ムカ</t>
    </rPh>
    <rPh sb="304" eb="306">
      <t>トウガイ</t>
    </rPh>
    <rPh sb="311" eb="315">
      <t>コウシンヒヨウ</t>
    </rPh>
    <rPh sb="316" eb="318">
      <t>ゾウダイ</t>
    </rPh>
    <rPh sb="319" eb="321">
      <t>ミコ</t>
    </rPh>
    <rPh sb="329" eb="332">
      <t>ジギョウヒ</t>
    </rPh>
    <rPh sb="333" eb="336">
      <t>ヒョウジュンカ</t>
    </rPh>
    <rPh sb="337" eb="338">
      <t>ハカ</t>
    </rPh>
    <rPh sb="342" eb="343">
      <t>ハイ</t>
    </rPh>
    <rPh sb="346" eb="350">
      <t>コウシンケンスウ</t>
    </rPh>
    <rPh sb="351" eb="352">
      <t>ヘ</t>
    </rPh>
    <rPh sb="366" eb="367">
      <t>オモ</t>
    </rPh>
    <rPh sb="368" eb="370">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</si>
</sst>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0.76</c:v>
                </c:pt>
                <c:pt idx="1">
                  <c:v>0.71</c:v>
                </c:pt>
                <c:pt idx="2">
                  <c:v>1.37</c:v>
                </c:pt>
                <c:pt idx="3">
                  <c:v>1</c:v>
                </c:pt>
                <c:pt idx="4">
                  <c:v>0.22</c:v>
                </c:pt>
              </c:numCache>
            </c:numRef>
          </c:val>
          <c:extLst>
            <c:ext xmlns:c16="http://schemas.microsoft.com/office/drawing/2014/chart" uri="{C3380CC4-5D6E-409C-BE32-E72D297353CC}">
              <c16:uniqueId val="{00000000-FA6D-4E7D-9A2A-4766A90BCE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FA6D-4E7D-9A2A-4766A90BCE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60.45</c:v>
                </c:pt>
                <c:pt idx="1">
                  <c:v>53.13</c:v>
                </c:pt>
                <c:pt idx="2">
                  <c:v>56.22</c:v>
                </c:pt>
                <c:pt idx="3">
                  <c:v>53.58</c:v>
                </c:pt>
                <c:pt idx="4">
                  <c:v>54.45</c:v>
                </c:pt>
              </c:numCache>
            </c:numRef>
          </c:val>
          <c:extLst>
            <c:ext xmlns:c16="http://schemas.microsoft.com/office/drawing/2014/chart" uri="{C3380CC4-5D6E-409C-BE32-E72D297353CC}">
              <c16:uniqueId val="{00000000-F9C9-4FD0-BBA8-B3E7616766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F9C9-4FD0-BBA8-B3E7616766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81.77</c:v>
                </c:pt>
                <c:pt idx="1">
                  <c:v>90.65</c:v>
                </c:pt>
                <c:pt idx="2">
                  <c:v>88.61</c:v>
                </c:pt>
                <c:pt idx="3">
                  <c:v>90.22</c:v>
                </c:pt>
                <c:pt idx="4">
                  <c:v>89.85</c:v>
                </c:pt>
              </c:numCache>
            </c:numRef>
          </c:val>
          <c:extLst>
            <c:ext xmlns:c16="http://schemas.microsoft.com/office/drawing/2014/chart" uri="{C3380CC4-5D6E-409C-BE32-E72D297353CC}">
              <c16:uniqueId val="{00000000-3232-41D6-992F-9A2A6FF4B6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3232-41D6-992F-9A2A6FF4B6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110.15</c:v>
                </c:pt>
                <c:pt idx="1">
                  <c:v>108.26</c:v>
                </c:pt>
                <c:pt idx="2">
                  <c:v>109.79</c:v>
                </c:pt>
                <c:pt idx="3">
                  <c:v>118.61</c:v>
                </c:pt>
                <c:pt idx="4">
                  <c:v>121.76</c:v>
                </c:pt>
              </c:numCache>
            </c:numRef>
          </c:val>
          <c:extLst>
            <c:ext xmlns:c16="http://schemas.microsoft.com/office/drawing/2014/chart" uri="{C3380CC4-5D6E-409C-BE32-E72D297353CC}">
              <c16:uniqueId val="{00000000-71CC-46AD-ABCA-DF7A3B3C0F5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71CC-46AD-ABCA-DF7A3B3C0F5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50.93</c:v>
                </c:pt>
                <c:pt idx="1">
                  <c:v>53.2</c:v>
                </c:pt>
                <c:pt idx="2">
                  <c:v>55.3</c:v>
                </c:pt>
                <c:pt idx="3">
                  <c:v>57.05</c:v>
                </c:pt>
                <c:pt idx="4">
                  <c:v>56.3</c:v>
                </c:pt>
              </c:numCache>
            </c:numRef>
          </c:val>
          <c:extLst>
            <c:ext xmlns:c16="http://schemas.microsoft.com/office/drawing/2014/chart" uri="{C3380CC4-5D6E-409C-BE32-E72D297353CC}">
              <c16:uniqueId val="{00000000-8910-4314-BA8F-5529C76FBB8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8910-4314-BA8F-5529C76FBB8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quot;-&quot;">
                  <c:v>32.25</c:v>
                </c:pt>
                <c:pt idx="4" formatCode="#,##0.00;&quot;△&quot;#,##0.00;&quot;-&quot;">
                  <c:v>28.96</c:v>
                </c:pt>
              </c:numCache>
            </c:numRef>
          </c:val>
          <c:extLst>
            <c:ext xmlns:c16="http://schemas.microsoft.com/office/drawing/2014/chart" uri="{C3380CC4-5D6E-409C-BE32-E72D297353CC}">
              <c16:uniqueId val="{00000000-22E6-40CE-A7D6-BA46A6FE90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22E6-40CE-A7D6-BA46A6FE90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3E-4D54-A7ED-50AF7EC8ECB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673E-4D54-A7ED-50AF7EC8ECB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1019.27</c:v>
                </c:pt>
                <c:pt idx="1">
                  <c:v>1009.71</c:v>
                </c:pt>
                <c:pt idx="2">
                  <c:v>892.46</c:v>
                </c:pt>
                <c:pt idx="3">
                  <c:v>1002.56</c:v>
                </c:pt>
                <c:pt idx="4">
                  <c:v>356.27</c:v>
                </c:pt>
              </c:numCache>
            </c:numRef>
          </c:val>
          <c:extLst>
            <c:ext xmlns:c16="http://schemas.microsoft.com/office/drawing/2014/chart" uri="{C3380CC4-5D6E-409C-BE32-E72D297353CC}">
              <c16:uniqueId val="{00000000-3EC5-4D66-8ED5-3E61CB57FD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3EC5-4D66-8ED5-3E61CB57FD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203</c:v>
                </c:pt>
                <c:pt idx="1">
                  <c:v>189.74</c:v>
                </c:pt>
                <c:pt idx="2">
                  <c:v>167.49</c:v>
                </c:pt>
                <c:pt idx="3">
                  <c:v>166.75</c:v>
                </c:pt>
                <c:pt idx="4">
                  <c:v>179.81</c:v>
                </c:pt>
              </c:numCache>
            </c:numRef>
          </c:val>
          <c:extLst>
            <c:ext xmlns:c16="http://schemas.microsoft.com/office/drawing/2014/chart" uri="{C3380CC4-5D6E-409C-BE32-E72D297353CC}">
              <c16:uniqueId val="{00000000-9D2C-4D97-97F4-661B894366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9D2C-4D97-97F4-661B894366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108.61</c:v>
                </c:pt>
                <c:pt idx="1">
                  <c:v>108.22</c:v>
                </c:pt>
                <c:pt idx="2">
                  <c:v>110.04</c:v>
                </c:pt>
                <c:pt idx="3">
                  <c:v>119.17</c:v>
                </c:pt>
                <c:pt idx="4">
                  <c:v>112.23</c:v>
                </c:pt>
              </c:numCache>
            </c:numRef>
          </c:val>
          <c:extLst>
            <c:ext xmlns:c16="http://schemas.microsoft.com/office/drawing/2014/chart" uri="{C3380CC4-5D6E-409C-BE32-E72D297353CC}">
              <c16:uniqueId val="{00000000-A172-4CDF-A342-1E77F9FAB43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A172-4CDF-A342-1E77F9FAB43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141.1</c:v>
                </c:pt>
                <c:pt idx="1">
                  <c:v>141.87</c:v>
                </c:pt>
                <c:pt idx="2">
                  <c:v>139.1</c:v>
                </c:pt>
                <c:pt idx="3">
                  <c:v>129.09</c:v>
                </c:pt>
                <c:pt idx="4">
                  <c:v>120.57</c:v>
                </c:pt>
              </c:numCache>
            </c:numRef>
          </c:val>
          <c:extLst>
            <c:ext xmlns:c16="http://schemas.microsoft.com/office/drawing/2014/chart" uri="{C3380CC4-5D6E-409C-BE32-E72D297353CC}">
              <c16:uniqueId val="{00000000-44BA-4B5C-AB18-473CC2FB50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44BA-4B5C-AB18-473CC2FB50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23"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新富町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16888</v>
      </c>
      <c r="AM8" s="45"/>
      <c r="AN8" s="45"/>
      <c r="AO8" s="45"/>
      <c r="AP8" s="45"/>
      <c r="AQ8" s="45"/>
      <c r="AR8" s="45"/>
      <c r="AS8" s="45"/>
      <c r="AT8" s="46">
        <f>データ!$S$6</f>
        <v>61.48</v>
      </c>
      <c r="AU8" s="47"/>
      <c r="AV8" s="47"/>
      <c r="AW8" s="47"/>
      <c r="AX8" s="47"/>
      <c r="AY8" s="47"/>
      <c r="AZ8" s="47"/>
      <c r="BA8" s="47"/>
      <c r="BB8" s="48">
        <f>データ!$T$6</f>
        <v>274.69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80.290000000000006</v>
      </c>
      <c r="J10" s="47"/>
      <c r="K10" s="47"/>
      <c r="L10" s="47"/>
      <c r="M10" s="47"/>
      <c r="N10" s="47"/>
      <c r="O10" s="81"/>
      <c r="P10" s="48">
        <f>データ!$P$6</f>
        <v>81.150000000000006</v>
      </c>
      <c r="Q10" s="48"/>
      <c r="R10" s="48"/>
      <c r="S10" s="48"/>
      <c r="T10" s="48"/>
      <c r="U10" s="48"/>
      <c r="V10" s="48"/>
      <c r="W10" s="45">
        <f>データ!$Q$6</f>
        <v>3036</v>
      </c>
      <c r="X10" s="45"/>
      <c r="Y10" s="45"/>
      <c r="Z10" s="45"/>
      <c r="AA10" s="45"/>
      <c r="AB10" s="45"/>
      <c r="AC10" s="45"/>
      <c r="AD10" s="2"/>
      <c r="AE10" s="2"/>
      <c r="AF10" s="2"/>
      <c r="AG10" s="2"/>
      <c r="AH10" s="2"/>
      <c r="AI10" s="2"/>
      <c r="AJ10" s="2"/>
      <c r="AK10" s="2"/>
      <c r="AL10" s="45">
        <f>データ!$U$6</f>
        <v>13619</v>
      </c>
      <c r="AM10" s="45"/>
      <c r="AN10" s="45"/>
      <c r="AO10" s="45"/>
      <c r="AP10" s="45"/>
      <c r="AQ10" s="45"/>
      <c r="AR10" s="45"/>
      <c r="AS10" s="45"/>
      <c r="AT10" s="46">
        <f>データ!$V$6</f>
        <v>24.04</v>
      </c>
      <c r="AU10" s="47"/>
      <c r="AV10" s="47"/>
      <c r="AW10" s="47"/>
      <c r="AX10" s="47"/>
      <c r="AY10" s="47"/>
      <c r="AZ10" s="47"/>
      <c r="BA10" s="47"/>
      <c r="BB10" s="48">
        <f>データ!$W$6</f>
        <v>566.51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eA/tqaJAkHqpnn06pKzfvctG252iPz/s5LnTKKV0onlcD1laadtupcoOXSxp3P4egFxIaJbjmjKoB0ZbD4ZXQ==" saltValue="SazkieaeoUHwXt2vh3aLA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454028</v>
      </c>
      <c r="D6" s="20">
        <f t="shared" si="3"/>
        <v>46</v>
      </c>
      <c r="E6" s="20">
        <f t="shared" si="3"/>
        <v>1</v>
      </c>
      <c r="F6" s="20">
        <f t="shared" si="3"/>
        <v>0</v>
      </c>
      <c r="G6" s="20">
        <f t="shared" si="3"/>
        <v>1</v>
      </c>
      <c r="H6" s="20" t="str">
        <f t="shared" si="3"/>
        <v>宮崎県　新富町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80.290000000000006</v>
      </c>
      <c r="P6" s="21">
        <f t="shared" si="3"/>
        <v>81.150000000000006</v>
      </c>
      <c r="Q6" s="21">
        <f t="shared" si="3"/>
        <v>3036</v>
      </c>
      <c r="R6" s="21">
        <f t="shared" si="3"/>
        <v>16888</v>
      </c>
      <c r="S6" s="21">
        <f t="shared" si="3"/>
        <v>61.48</v>
      </c>
      <c r="T6" s="21">
        <f t="shared" si="3"/>
        <v>274.69</v>
      </c>
      <c r="U6" s="21">
        <f t="shared" si="3"/>
        <v>13619</v>
      </c>
      <c r="V6" s="21">
        <f t="shared" si="3"/>
        <v>24.04</v>
      </c>
      <c r="W6" s="21">
        <f t="shared" si="3"/>
        <v>566.51</v>
      </c>
      <c r="X6" s="22">
        <f>IF(X7="",NA(),X7)</f>
        <v>110.15</v>
      </c>
      <c r="Y6" s="22">
        <f t="shared" ref="Y6:AG6" si="4">IF(Y7="",NA(),Y7)</f>
        <v>108.26</v>
      </c>
      <c r="Z6" s="22">
        <f t="shared" si="4"/>
        <v>109.79</v>
      </c>
      <c r="AA6" s="22">
        <f t="shared" si="4"/>
        <v>118.61</v>
      </c>
      <c r="AB6" s="22">
        <f t="shared" si="4"/>
        <v>121.76</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1019.27</v>
      </c>
      <c r="AU6" s="22">
        <f t="shared" ref="AU6:BC6" si="6">IF(AU7="",NA(),AU7)</f>
        <v>1009.71</v>
      </c>
      <c r="AV6" s="22">
        <f t="shared" si="6"/>
        <v>892.46</v>
      </c>
      <c r="AW6" s="22">
        <f t="shared" si="6"/>
        <v>1002.56</v>
      </c>
      <c r="AX6" s="22">
        <f t="shared" si="6"/>
        <v>356.27</v>
      </c>
      <c r="AY6" s="22">
        <f t="shared" si="6"/>
        <v>359.7</v>
      </c>
      <c r="AZ6" s="22">
        <f t="shared" si="6"/>
        <v>362.93</v>
      </c>
      <c r="BA6" s="22">
        <f t="shared" si="6"/>
        <v>371.81</v>
      </c>
      <c r="BB6" s="22">
        <f t="shared" si="6"/>
        <v>384.23</v>
      </c>
      <c r="BC6" s="22">
        <f t="shared" si="6"/>
        <v>364.3</v>
      </c>
      <c r="BD6" s="21" t="str">
        <f>IF(BD7="","",IF(BD7="-","【-】","【"&amp;SUBSTITUTE(TEXT(BD7,"#,##0.00"),"-","△")&amp;"】"))</f>
        <v>【252.29】</v>
      </c>
      <c r="BE6" s="22">
        <f>IF(BE7="",NA(),BE7)</f>
        <v>203</v>
      </c>
      <c r="BF6" s="22">
        <f t="shared" ref="BF6:BN6" si="7">IF(BF7="",NA(),BF7)</f>
        <v>189.74</v>
      </c>
      <c r="BG6" s="22">
        <f t="shared" si="7"/>
        <v>167.49</v>
      </c>
      <c r="BH6" s="22">
        <f t="shared" si="7"/>
        <v>166.75</v>
      </c>
      <c r="BI6" s="22">
        <f t="shared" si="7"/>
        <v>179.81</v>
      </c>
      <c r="BJ6" s="22">
        <f t="shared" si="7"/>
        <v>447.01</v>
      </c>
      <c r="BK6" s="22">
        <f t="shared" si="7"/>
        <v>439.05</v>
      </c>
      <c r="BL6" s="22">
        <f t="shared" si="7"/>
        <v>465.85</v>
      </c>
      <c r="BM6" s="22">
        <f t="shared" si="7"/>
        <v>439.43</v>
      </c>
      <c r="BN6" s="22">
        <f t="shared" si="7"/>
        <v>438.41</v>
      </c>
      <c r="BO6" s="21" t="str">
        <f>IF(BO7="","",IF(BO7="-","【-】","【"&amp;SUBSTITUTE(TEXT(BO7,"#,##0.00"),"-","△")&amp;"】"))</f>
        <v>【268.07】</v>
      </c>
      <c r="BP6" s="22">
        <f>IF(BP7="",NA(),BP7)</f>
        <v>108.61</v>
      </c>
      <c r="BQ6" s="22">
        <f t="shared" ref="BQ6:BY6" si="8">IF(BQ7="",NA(),BQ7)</f>
        <v>108.22</v>
      </c>
      <c r="BR6" s="22">
        <f t="shared" si="8"/>
        <v>110.04</v>
      </c>
      <c r="BS6" s="22">
        <f t="shared" si="8"/>
        <v>119.17</v>
      </c>
      <c r="BT6" s="22">
        <f t="shared" si="8"/>
        <v>112.23</v>
      </c>
      <c r="BU6" s="22">
        <f t="shared" si="8"/>
        <v>95.81</v>
      </c>
      <c r="BV6" s="22">
        <f t="shared" si="8"/>
        <v>95.26</v>
      </c>
      <c r="BW6" s="22">
        <f t="shared" si="8"/>
        <v>92.39</v>
      </c>
      <c r="BX6" s="22">
        <f t="shared" si="8"/>
        <v>94.41</v>
      </c>
      <c r="BY6" s="22">
        <f t="shared" si="8"/>
        <v>90.96</v>
      </c>
      <c r="BZ6" s="21" t="str">
        <f>IF(BZ7="","",IF(BZ7="-","【-】","【"&amp;SUBSTITUTE(TEXT(BZ7,"#,##0.00"),"-","△")&amp;"】"))</f>
        <v>【97.47】</v>
      </c>
      <c r="CA6" s="22">
        <f>IF(CA7="",NA(),CA7)</f>
        <v>141.1</v>
      </c>
      <c r="CB6" s="22">
        <f t="shared" ref="CB6:CJ6" si="9">IF(CB7="",NA(),CB7)</f>
        <v>141.87</v>
      </c>
      <c r="CC6" s="22">
        <f t="shared" si="9"/>
        <v>139.1</v>
      </c>
      <c r="CD6" s="22">
        <f t="shared" si="9"/>
        <v>129.09</v>
      </c>
      <c r="CE6" s="22">
        <f t="shared" si="9"/>
        <v>120.57</v>
      </c>
      <c r="CF6" s="22">
        <f t="shared" si="9"/>
        <v>189.58</v>
      </c>
      <c r="CG6" s="22">
        <f t="shared" si="9"/>
        <v>192.82</v>
      </c>
      <c r="CH6" s="22">
        <f t="shared" si="9"/>
        <v>192.98</v>
      </c>
      <c r="CI6" s="22">
        <f t="shared" si="9"/>
        <v>192.13</v>
      </c>
      <c r="CJ6" s="22">
        <f t="shared" si="9"/>
        <v>197.04</v>
      </c>
      <c r="CK6" s="21" t="str">
        <f>IF(CK7="","",IF(CK7="-","【-】","【"&amp;SUBSTITUTE(TEXT(CK7,"#,##0.00"),"-","△")&amp;"】"))</f>
        <v>【174.75】</v>
      </c>
      <c r="CL6" s="22">
        <f>IF(CL7="",NA(),CL7)</f>
        <v>60.45</v>
      </c>
      <c r="CM6" s="22">
        <f t="shared" ref="CM6:CU6" si="10">IF(CM7="",NA(),CM7)</f>
        <v>53.13</v>
      </c>
      <c r="CN6" s="22">
        <f t="shared" si="10"/>
        <v>56.22</v>
      </c>
      <c r="CO6" s="22">
        <f t="shared" si="10"/>
        <v>53.58</v>
      </c>
      <c r="CP6" s="22">
        <f t="shared" si="10"/>
        <v>54.45</v>
      </c>
      <c r="CQ6" s="22">
        <f t="shared" si="10"/>
        <v>55.22</v>
      </c>
      <c r="CR6" s="22">
        <f t="shared" si="10"/>
        <v>54.05</v>
      </c>
      <c r="CS6" s="22">
        <f t="shared" si="10"/>
        <v>54.43</v>
      </c>
      <c r="CT6" s="22">
        <f t="shared" si="10"/>
        <v>53.87</v>
      </c>
      <c r="CU6" s="22">
        <f t="shared" si="10"/>
        <v>54.49</v>
      </c>
      <c r="CV6" s="21" t="str">
        <f>IF(CV7="","",IF(CV7="-","【-】","【"&amp;SUBSTITUTE(TEXT(CV7,"#,##0.00"),"-","△")&amp;"】"))</f>
        <v>【59.97】</v>
      </c>
      <c r="CW6" s="22">
        <f>IF(CW7="",NA(),CW7)</f>
        <v>81.77</v>
      </c>
      <c r="CX6" s="22">
        <f t="shared" ref="CX6:DF6" si="11">IF(CX7="",NA(),CX7)</f>
        <v>90.65</v>
      </c>
      <c r="CY6" s="22">
        <f t="shared" si="11"/>
        <v>88.61</v>
      </c>
      <c r="CZ6" s="22">
        <f t="shared" si="11"/>
        <v>90.22</v>
      </c>
      <c r="DA6" s="22">
        <f t="shared" si="11"/>
        <v>89.85</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50.93</v>
      </c>
      <c r="DI6" s="22">
        <f t="shared" ref="DI6:DQ6" si="12">IF(DI7="",NA(),DI7)</f>
        <v>53.2</v>
      </c>
      <c r="DJ6" s="22">
        <f t="shared" si="12"/>
        <v>55.3</v>
      </c>
      <c r="DK6" s="22">
        <f t="shared" si="12"/>
        <v>57.05</v>
      </c>
      <c r="DL6" s="22">
        <f t="shared" si="12"/>
        <v>56.3</v>
      </c>
      <c r="DM6" s="22">
        <f t="shared" si="12"/>
        <v>47.97</v>
      </c>
      <c r="DN6" s="22">
        <f t="shared" si="12"/>
        <v>49.12</v>
      </c>
      <c r="DO6" s="22">
        <f t="shared" si="12"/>
        <v>49.39</v>
      </c>
      <c r="DP6" s="22">
        <f t="shared" si="12"/>
        <v>50.75</v>
      </c>
      <c r="DQ6" s="22">
        <f t="shared" si="12"/>
        <v>51.72</v>
      </c>
      <c r="DR6" s="21" t="str">
        <f>IF(DR7="","",IF(DR7="-","【-】","【"&amp;SUBSTITUTE(TEXT(DR7,"#,##0.00"),"-","△")&amp;"】"))</f>
        <v>【51.51】</v>
      </c>
      <c r="DS6" s="21">
        <f>IF(DS7="",NA(),DS7)</f>
        <v>0</v>
      </c>
      <c r="DT6" s="21">
        <f t="shared" ref="DT6:EB6" si="13">IF(DT7="",NA(),DT7)</f>
        <v>0</v>
      </c>
      <c r="DU6" s="21">
        <f t="shared" si="13"/>
        <v>0</v>
      </c>
      <c r="DV6" s="22">
        <f t="shared" si="13"/>
        <v>32.25</v>
      </c>
      <c r="DW6" s="22">
        <f t="shared" si="13"/>
        <v>28.96</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0.76</v>
      </c>
      <c r="EE6" s="22">
        <f t="shared" ref="EE6:EM6" si="14">IF(EE7="",NA(),EE7)</f>
        <v>0.71</v>
      </c>
      <c r="EF6" s="22">
        <f t="shared" si="14"/>
        <v>1.37</v>
      </c>
      <c r="EG6" s="22">
        <f t="shared" si="14"/>
        <v>1</v>
      </c>
      <c r="EH6" s="22">
        <f t="shared" si="14"/>
        <v>0.22</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454028</v>
      </c>
      <c r="D7" s="24">
        <v>46</v>
      </c>
      <c r="E7" s="24">
        <v>1</v>
      </c>
      <c r="F7" s="24">
        <v>0</v>
      </c>
      <c r="G7" s="24">
        <v>1</v>
      </c>
      <c r="H7" s="24" t="s">
        <v>93</v>
      </c>
      <c r="I7" s="24" t="s">
        <v>94</v>
      </c>
      <c r="J7" s="24" t="s">
        <v>95</v>
      </c>
      <c r="K7" s="24" t="s">
        <v>96</v>
      </c>
      <c r="L7" s="24" t="s">
        <v>97</v>
      </c>
      <c r="M7" s="24" t="s">
        <v>98</v>
      </c>
      <c r="N7" s="25" t="s">
        <v>99</v>
      </c>
      <c r="O7" s="25">
        <v>80.290000000000006</v>
      </c>
      <c r="P7" s="25">
        <v>81.150000000000006</v>
      </c>
      <c r="Q7" s="25">
        <v>3036</v>
      </c>
      <c r="R7" s="25">
        <v>16888</v>
      </c>
      <c r="S7" s="25">
        <v>61.48</v>
      </c>
      <c r="T7" s="25">
        <v>274.69</v>
      </c>
      <c r="U7" s="25">
        <v>13619</v>
      </c>
      <c r="V7" s="25">
        <v>24.04</v>
      </c>
      <c r="W7" s="25">
        <v>566.51</v>
      </c>
      <c r="X7" s="25">
        <v>110.15</v>
      </c>
      <c r="Y7" s="25">
        <v>108.26</v>
      </c>
      <c r="Z7" s="25">
        <v>109.79</v>
      </c>
      <c r="AA7" s="25">
        <v>118.61</v>
      </c>
      <c r="AB7" s="25">
        <v>121.76</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1019.27</v>
      </c>
      <c r="AU7" s="25">
        <v>1009.71</v>
      </c>
      <c r="AV7" s="25">
        <v>892.46</v>
      </c>
      <c r="AW7" s="25">
        <v>1002.56</v>
      </c>
      <c r="AX7" s="25">
        <v>356.27</v>
      </c>
      <c r="AY7" s="25">
        <v>359.7</v>
      </c>
      <c r="AZ7" s="25">
        <v>362.93</v>
      </c>
      <c r="BA7" s="25">
        <v>371.81</v>
      </c>
      <c r="BB7" s="25">
        <v>384.23</v>
      </c>
      <c r="BC7" s="25">
        <v>364.3</v>
      </c>
      <c r="BD7" s="25">
        <v>252.29</v>
      </c>
      <c r="BE7" s="25">
        <v>203</v>
      </c>
      <c r="BF7" s="25">
        <v>189.74</v>
      </c>
      <c r="BG7" s="25">
        <v>167.49</v>
      </c>
      <c r="BH7" s="25">
        <v>166.75</v>
      </c>
      <c r="BI7" s="25">
        <v>179.81</v>
      </c>
      <c r="BJ7" s="25">
        <v>447.01</v>
      </c>
      <c r="BK7" s="25">
        <v>439.05</v>
      </c>
      <c r="BL7" s="25">
        <v>465.85</v>
      </c>
      <c r="BM7" s="25">
        <v>439.43</v>
      </c>
      <c r="BN7" s="25">
        <v>438.41</v>
      </c>
      <c r="BO7" s="25">
        <v>268.07</v>
      </c>
      <c r="BP7" s="25">
        <v>108.61</v>
      </c>
      <c r="BQ7" s="25">
        <v>108.22</v>
      </c>
      <c r="BR7" s="25">
        <v>110.04</v>
      </c>
      <c r="BS7" s="25">
        <v>119.17</v>
      </c>
      <c r="BT7" s="25">
        <v>112.23</v>
      </c>
      <c r="BU7" s="25">
        <v>95.81</v>
      </c>
      <c r="BV7" s="25">
        <v>95.26</v>
      </c>
      <c r="BW7" s="25">
        <v>92.39</v>
      </c>
      <c r="BX7" s="25">
        <v>94.41</v>
      </c>
      <c r="BY7" s="25">
        <v>90.96</v>
      </c>
      <c r="BZ7" s="25">
        <v>97.47</v>
      </c>
      <c r="CA7" s="25">
        <v>141.1</v>
      </c>
      <c r="CB7" s="25">
        <v>141.87</v>
      </c>
      <c r="CC7" s="25">
        <v>139.1</v>
      </c>
      <c r="CD7" s="25">
        <v>129.09</v>
      </c>
      <c r="CE7" s="25">
        <v>120.57</v>
      </c>
      <c r="CF7" s="25">
        <v>189.58</v>
      </c>
      <c r="CG7" s="25">
        <v>192.82</v>
      </c>
      <c r="CH7" s="25">
        <v>192.98</v>
      </c>
      <c r="CI7" s="25">
        <v>192.13</v>
      </c>
      <c r="CJ7" s="25">
        <v>197.04</v>
      </c>
      <c r="CK7" s="25">
        <v>174.75</v>
      </c>
      <c r="CL7" s="25">
        <v>60.45</v>
      </c>
      <c r="CM7" s="25">
        <v>53.13</v>
      </c>
      <c r="CN7" s="25">
        <v>56.22</v>
      </c>
      <c r="CO7" s="25">
        <v>53.58</v>
      </c>
      <c r="CP7" s="25">
        <v>54.45</v>
      </c>
      <c r="CQ7" s="25">
        <v>55.22</v>
      </c>
      <c r="CR7" s="25">
        <v>54.05</v>
      </c>
      <c r="CS7" s="25">
        <v>54.43</v>
      </c>
      <c r="CT7" s="25">
        <v>53.87</v>
      </c>
      <c r="CU7" s="25">
        <v>54.49</v>
      </c>
      <c r="CV7" s="25">
        <v>59.97</v>
      </c>
      <c r="CW7" s="25">
        <v>81.77</v>
      </c>
      <c r="CX7" s="25">
        <v>90.65</v>
      </c>
      <c r="CY7" s="25">
        <v>88.61</v>
      </c>
      <c r="CZ7" s="25">
        <v>90.22</v>
      </c>
      <c r="DA7" s="25">
        <v>89.85</v>
      </c>
      <c r="DB7" s="25">
        <v>80.930000000000007</v>
      </c>
      <c r="DC7" s="25">
        <v>80.510000000000005</v>
      </c>
      <c r="DD7" s="25">
        <v>79.44</v>
      </c>
      <c r="DE7" s="25">
        <v>79.489999999999995</v>
      </c>
      <c r="DF7" s="25">
        <v>78.8</v>
      </c>
      <c r="DG7" s="25">
        <v>89.76</v>
      </c>
      <c r="DH7" s="25">
        <v>50.93</v>
      </c>
      <c r="DI7" s="25">
        <v>53.2</v>
      </c>
      <c r="DJ7" s="25">
        <v>55.3</v>
      </c>
      <c r="DK7" s="25">
        <v>57.05</v>
      </c>
      <c r="DL7" s="25">
        <v>56.3</v>
      </c>
      <c r="DM7" s="25">
        <v>47.97</v>
      </c>
      <c r="DN7" s="25">
        <v>49.12</v>
      </c>
      <c r="DO7" s="25">
        <v>49.39</v>
      </c>
      <c r="DP7" s="25">
        <v>50.75</v>
      </c>
      <c r="DQ7" s="25">
        <v>51.72</v>
      </c>
      <c r="DR7" s="25">
        <v>51.51</v>
      </c>
      <c r="DS7" s="25">
        <v>0</v>
      </c>
      <c r="DT7" s="25">
        <v>0</v>
      </c>
      <c r="DU7" s="25">
        <v>0</v>
      </c>
      <c r="DV7" s="25">
        <v>32.25</v>
      </c>
      <c r="DW7" s="25">
        <v>28.96</v>
      </c>
      <c r="DX7" s="25">
        <v>15.33</v>
      </c>
      <c r="DY7" s="25">
        <v>16.760000000000002</v>
      </c>
      <c r="DZ7" s="25">
        <v>18.57</v>
      </c>
      <c r="EA7" s="25">
        <v>21.14</v>
      </c>
      <c r="EB7" s="25">
        <v>22.12</v>
      </c>
      <c r="EC7" s="25">
        <v>23.75</v>
      </c>
      <c r="ED7" s="25">
        <v>0.76</v>
      </c>
      <c r="EE7" s="25">
        <v>0.71</v>
      </c>
      <c r="EF7" s="25">
        <v>1.37</v>
      </c>
      <c r="EG7" s="25">
        <v>1</v>
      </c>
      <c r="EH7" s="25">
        <v>0.22</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 聖大</cp:lastModifiedBy>
  <cp:lastPrinted>2024-02-26T05:18:54Z</cp:lastPrinted>
  <dcterms:created xsi:type="dcterms:W3CDTF">2023-12-05T01:02:34Z</dcterms:created>
  <dcterms:modified xsi:type="dcterms:W3CDTF">2024-02-26T05:18:57Z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2024-01-26T01:42:33Z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4cd9e114-642e-4fac-a74a-4d4f49866db4</vt:lpwstr>
  </property>
  <property fmtid="{D5CDD505-2E9C-101B-9397-08002B2CF9AE}" pid="8" name="MSIP_Label_defa4170-0d19-0005-0004-bc88714345d2_ContentBits">
    <vt:lpwstr>0</vt:lpwstr>
  </property>
</Properties>
</file>