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40116【依頼】経営比較分析表の分析等について\04市町村→県\01法適用\01上水道\"/>
    </mc:Choice>
  </mc:AlternateContent>
  <xr:revisionPtr revIDLastSave="0" documentId="13_ncr:1_{7B8FFB32-D3E0-4693-BA6D-A91AD8B2517A}" xr6:coauthVersionLast="47" xr6:coauthVersionMax="47" xr10:uidLastSave="{00000000-0000-0000-0000-000000000000}"/>
  <workbookProtection workbookAlgorithmName="SHA-512" workbookHashValue="IQ/TDIXAiANYTiXoe4+XRr8lr6ZwLCPFY4VfvFgmEih5DK97v1cRPt9u95TxdUcYjCY4K9x8YIs1vmH1xMfXqw==" workbookSaltValue="rDob5WGxUZGXHRLMuRqvo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AL8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I85" i="4"/>
  <c r="AT10" i="4"/>
  <c r="AL10" i="4"/>
  <c r="P10" i="4"/>
  <c r="BB8" i="4"/>
  <c r="AT8" i="4"/>
</calcChain>
</file>

<file path=xl/sharedStrings.xml><?xml version="1.0" encoding="utf-8"?>
<sst xmlns="http://schemas.openxmlformats.org/spreadsheetml/2006/main" count="228" uniqueCount="112">
  <si>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</si>
  <si>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</si>
  <si>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</si>
  <si>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</si>
  <si>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</si>
  <si>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</si>
  <si>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</si>
  <si>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</si>
  <si>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</si>
  <si>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</si>
  <si>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</si>
  <si>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</si>
  <si>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</si>
  <si>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</si>
  <si>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</si>
  <si>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</si>
  <si>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</si>
  <si>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</si>
  <si>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</si>
  <si>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</si>
  <si>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</si>
  <si>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</si>
  <si>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</si>
  <si>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</si>
  <si>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</si>
  <si>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</si>
  <si>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</si>
  <si>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</si>
  <si>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</si>
  <si>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</si>
  <si>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</si>
  <si>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</si>
  <si>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</si>
  <si>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</si>
  <si>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</si>
  <si>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</si>
  <si>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</si>
  <si>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</si>
  <si>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</si>
  <si>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</si>
  <si>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</si>
  <si>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</si>
  <si>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</si>
  <si>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</si>
  <si>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</si>
  <si>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</si>
  <si>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</si>
  <si>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</si>
  <si>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</si>
  <si>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</si>
  <si>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</si>
  <si>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</si>
  <si>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</si>
  <si>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</si>
  <si>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</si>
  <si>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</si>
  <si>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</si>
  <si>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</si>
  <si>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</si>
  <si>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</si>
  <si>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</si>
  <si>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</si>
  <si>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</si>
  <si>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</si>
  <si>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</si>
  <si>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</si>
  <si>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</si>
  <si>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</si>
  <si>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</si>
  <si>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</si>
  <si>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</si>
  <si>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</si>
  <si>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</si>
  <si>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</si>
  <si>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</si>
  <si>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</si>
  <si>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</si>
  <si>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</si>
  <si>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</si>
  <si>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</si>
  <si>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</si>
  <si>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</si>
  <si>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</si>
  <si>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</si>
  <si>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</si>
  <si>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</si>
  <si>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</si>
  <si>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</si>
  <si>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</si>
  <si>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</si>
  <si>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</si>
  <si>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</si>
  <si>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</si>
  <si>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</si>
  <si>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</si>
  <si>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</si>
  <si>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</si>
  <si>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</si>
  <si>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</si>
  <si>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</si>
  <si>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</si>
  <si>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</si>
  <si>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</si>
  <si>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</si>
  <si>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</si>
  <si>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</si>
  <si>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</si>
  <si>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</si>
  <si>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</si>
  <si>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経営の健全性は、維持している一方で設備の老朽化が進んでいます。特に管路の老朽化が著しく、漏水が年々増加しています。また、大規模な地震に備えるため、施設の耐震化を推進する必要があります。
　そのため、近年は管路の更新・耐震化工事・災害対策を積極的に行っていますが、更新・耐震化等が必要な設備が多いため、経営戦略に基づきアセットマネジメント等を活用し、計画的・継続的に投資を行う必要があります。</t>
    <rPh sb="1" eb="3">
      <t>ケイエイ</t>
    </rPh>
    <rPh sb="4" eb="7">
      <t>ケンゼンセイ</t>
    </rPh>
    <rPh sb="9" eb="11">
      <t>イジ</t>
    </rPh>
    <rPh sb="15" eb="17">
      <t>イッポウ</t>
    </rPh>
    <rPh sb="18" eb="20">
      <t>セツビ</t>
    </rPh>
    <rPh sb="21" eb="24">
      <t>ロウキュウカ</t>
    </rPh>
    <rPh sb="25" eb="26">
      <t>スス</t>
    </rPh>
    <rPh sb="32" eb="33">
      <t>トク</t>
    </rPh>
    <rPh sb="34" eb="36">
      <t>カンロ</t>
    </rPh>
    <rPh sb="37" eb="40">
      <t>ロウキュウカ</t>
    </rPh>
    <rPh sb="41" eb="42">
      <t>イチジル</t>
    </rPh>
    <rPh sb="45" eb="47">
      <t>ロウスイ</t>
    </rPh>
    <rPh sb="48" eb="52">
      <t>ネンネンゾウカ</t>
    </rPh>
    <rPh sb="61" eb="64">
      <t>ダイキボ</t>
    </rPh>
    <rPh sb="65" eb="67">
      <t>ジシン</t>
    </rPh>
    <rPh sb="68" eb="69">
      <t>ソナ</t>
    </rPh>
    <rPh sb="74" eb="76">
      <t>シセツ</t>
    </rPh>
    <rPh sb="77" eb="80">
      <t>タイシンカ</t>
    </rPh>
    <rPh sb="81" eb="83">
      <t>スイシン</t>
    </rPh>
    <rPh sb="85" eb="87">
      <t>ヒツヨウ</t>
    </rPh>
    <rPh sb="100" eb="102">
      <t>キンネン</t>
    </rPh>
    <rPh sb="103" eb="105">
      <t>カンロ</t>
    </rPh>
    <rPh sb="106" eb="108">
      <t>コウシン</t>
    </rPh>
    <rPh sb="109" eb="112">
      <t>タイシンカ</t>
    </rPh>
    <rPh sb="112" eb="114">
      <t>コウジ</t>
    </rPh>
    <rPh sb="115" eb="119">
      <t>サイガイタイサク</t>
    </rPh>
    <rPh sb="120" eb="123">
      <t>セッキョクテキ</t>
    </rPh>
    <rPh sb="124" eb="125">
      <t>オコナ</t>
    </rPh>
    <rPh sb="132" eb="134">
      <t>コウシン</t>
    </rPh>
    <rPh sb="135" eb="138">
      <t>タイシンカ</t>
    </rPh>
    <rPh sb="138" eb="139">
      <t>トウ</t>
    </rPh>
    <rPh sb="140" eb="142">
      <t>ヒツヨウ</t>
    </rPh>
    <rPh sb="143" eb="145">
      <t>セツビ</t>
    </rPh>
    <rPh sb="146" eb="147">
      <t>オオ</t>
    </rPh>
    <rPh sb="151" eb="155">
      <t>ケイエイセンリャク</t>
    </rPh>
    <rPh sb="156" eb="157">
      <t>モト</t>
    </rPh>
    <rPh sb="169" eb="170">
      <t>トウ</t>
    </rPh>
    <rPh sb="171" eb="173">
      <t>カツヨウ</t>
    </rPh>
    <rPh sb="175" eb="178">
      <t>ケイカクテキ</t>
    </rPh>
    <rPh sb="179" eb="182">
      <t>ケイゾクテキ</t>
    </rPh>
    <rPh sb="183" eb="185">
      <t>トウシ</t>
    </rPh>
    <rPh sb="186" eb="187">
      <t>オコナ</t>
    </rPh>
    <rPh sb="188" eb="190">
      <t>ヒツヨウ</t>
    </rPh>
    <phoneticPr fontId="4"/>
  </si>
  <si>
    <r>
      <t>〇経営の健全性
　経常収支比率は、電気料金等の値上がりなどにより前年度から8.39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減となりましたが、全国平均と比べて高い水準にあります。
　累積欠損金比率は、引き続き0％です。
　流動比率は、前年度から277.22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減となりましたが、全国平均と比べて高い水準にあり支払い能力は十分にあります。
　企業債残高対給水収益比率は、前年度から10.98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減となりましたが、全国平均と比べて低い水準にあります。これは、新たな起債をせずに、既存の償還が進んだことが要因と考えます。
　料金回収率は、物価高騰により前年度から9.78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減となりましたが、全国平均と比べて高い水準にあります。
〇経営の効率性
　給水原価は、物価高騰により前年度から9.96円増となりました。
　施設利用率は、漏水が年々増加しているため増加傾向となっています。
　有収率は、漏水の増加により前年度から2.06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減となり、全国平均より低い状況です。</t>
    </r>
    <rPh sb="1" eb="3">
      <t>ケイエイ</t>
    </rPh>
    <rPh sb="4" eb="7">
      <t>ケンゼンセイ</t>
    </rPh>
    <rPh sb="9" eb="15">
      <t>ケイジョウシュウシヒリツ</t>
    </rPh>
    <rPh sb="17" eb="19">
      <t>デンキ</t>
    </rPh>
    <rPh sb="19" eb="21">
      <t>リョウキン</t>
    </rPh>
    <rPh sb="21" eb="22">
      <t>トウ</t>
    </rPh>
    <rPh sb="23" eb="25">
      <t>ネア</t>
    </rPh>
    <rPh sb="45" eb="46">
      <t>ゲン</t>
    </rPh>
    <rPh sb="54" eb="58">
      <t>ゼンコクヘイキン</t>
    </rPh>
    <rPh sb="59" eb="60">
      <t>クラ</t>
    </rPh>
    <rPh sb="62" eb="63">
      <t>タカ</t>
    </rPh>
    <rPh sb="64" eb="66">
      <t>スイジュン</t>
    </rPh>
    <rPh sb="74" eb="81">
      <t>ルイセキケッソンキンヒリツ</t>
    </rPh>
    <rPh sb="83" eb="84">
      <t>ヒ</t>
    </rPh>
    <rPh sb="85" eb="86">
      <t>ツヅ</t>
    </rPh>
    <rPh sb="94" eb="98">
      <t>リュウドウヒリツ</t>
    </rPh>
    <rPh sb="115" eb="116">
      <t>ゲン</t>
    </rPh>
    <rPh sb="129" eb="130">
      <t>クラ</t>
    </rPh>
    <rPh sb="132" eb="133">
      <t>タカ</t>
    </rPh>
    <rPh sb="134" eb="136">
      <t>スイジュン</t>
    </rPh>
    <rPh sb="139" eb="141">
      <t>シハラ</t>
    </rPh>
    <rPh sb="142" eb="144">
      <t>ノウリョク</t>
    </rPh>
    <rPh sb="145" eb="147">
      <t>ジュウブン</t>
    </rPh>
    <rPh sb="155" eb="161">
      <t>キギョウサイザンダカタイ</t>
    </rPh>
    <rPh sb="303" eb="305">
      <t>ケイエイ</t>
    </rPh>
    <rPh sb="306" eb="309">
      <t>コウリツセイ</t>
    </rPh>
    <rPh sb="311" eb="315">
      <t>キュウスイゲンカ</t>
    </rPh>
    <rPh sb="333" eb="334">
      <t>エン</t>
    </rPh>
    <rPh sb="334" eb="335">
      <t>ゾウ</t>
    </rPh>
    <rPh sb="344" eb="349">
      <t>シセツリヨウリツ</t>
    </rPh>
    <rPh sb="351" eb="353">
      <t>ロウスイ</t>
    </rPh>
    <rPh sb="354" eb="358">
      <t>ネンネンゾウカ</t>
    </rPh>
    <rPh sb="364" eb="366">
      <t>ゾウカ</t>
    </rPh>
    <rPh sb="378" eb="381">
      <t>ユウシュウリツ</t>
    </rPh>
    <rPh sb="383" eb="385">
      <t>ロウスイ</t>
    </rPh>
    <rPh sb="386" eb="388">
      <t>ゾウカ</t>
    </rPh>
    <rPh sb="404" eb="405">
      <t>ゲン</t>
    </rPh>
    <rPh sb="409" eb="413">
      <t>ゼンコクヘイキン</t>
    </rPh>
    <rPh sb="415" eb="416">
      <t>ヒク</t>
    </rPh>
    <rPh sb="417" eb="419">
      <t>ジョウキョウ</t>
    </rPh>
    <phoneticPr fontId="4"/>
  </si>
  <si>
    <r>
      <t>　有形固定資産減価償却率は、58.29％と前年度並みでしたが、全国平均と比べやや高い傾向にあります。
　管路経年比率は、前年度から3.03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減となりましたが、全国平均と比べ非常に高い状況です。
　管路更新率は、前年度から3.16</t>
    </r>
    <r>
      <rPr>
        <sz val="11"/>
        <color rgb="FFFF0000"/>
        <rFont val="ＭＳ ゴシック"/>
        <family val="3"/>
        <charset val="128"/>
      </rPr>
      <t>ポイント</t>
    </r>
    <r>
      <rPr>
        <sz val="11"/>
        <color theme="1"/>
        <rFont val="ＭＳ ゴシック"/>
        <family val="3"/>
        <charset val="128"/>
      </rPr>
      <t>増と大きく伸ばしました。ここ数年の管路更新の考え方を見直し、数値の計上方法を変更したことにより、以前に行った工事分も計上したために大きな伸びとなりました。しかし、まだ法定耐用年数を経過した管路が多い状況です。</t>
    </r>
    <rPh sb="1" eb="12">
      <t>ユウケイコテイシサンゲンカショウキャクリツ</t>
    </rPh>
    <rPh sb="21" eb="25">
      <t>ゼンネンドナ</t>
    </rPh>
    <rPh sb="31" eb="35">
      <t>ゼンコクヘイキン</t>
    </rPh>
    <rPh sb="36" eb="37">
      <t>クラ</t>
    </rPh>
    <rPh sb="52" eb="58">
      <t>カンロケイネンヒリツ</t>
    </rPh>
    <rPh sb="73" eb="74">
      <t>ゲン</t>
    </rPh>
    <rPh sb="82" eb="86">
      <t>ゼンコクヘイキン</t>
    </rPh>
    <rPh sb="87" eb="88">
      <t>クラ</t>
    </rPh>
    <rPh sb="89" eb="91">
      <t>ヒジョウ</t>
    </rPh>
    <rPh sb="92" eb="93">
      <t>タカ</t>
    </rPh>
    <rPh sb="94" eb="96">
      <t>ジョウキョウ</t>
    </rPh>
    <rPh sb="101" eb="106">
      <t>カンロコウシンリツ</t>
    </rPh>
    <rPh sb="121" eb="122">
      <t>ゾウ</t>
    </rPh>
    <rPh sb="123" eb="124">
      <t>オオ</t>
    </rPh>
    <rPh sb="126" eb="127">
      <t>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</si>
</sst>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3-4C26-9F17-59CBF539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0.42</c:v>
                </c:pt>
                <c:pt idx="2">
                  <c:v>0.44</c:v>
                </c:pt>
                <c:pt idx="3">
                  <c:v>0.5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3-4C26-9F17-59CBF539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78.78</c:v>
                </c:pt>
                <c:pt idx="1">
                  <c:v>79.84</c:v>
                </c:pt>
                <c:pt idx="2">
                  <c:v>82.55</c:v>
                </c:pt>
                <c:pt idx="3">
                  <c:v>84.41</c:v>
                </c:pt>
                <c:pt idx="4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6-4485-B06D-497BE22DA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55.22</c:v>
                </c:pt>
                <c:pt idx="1">
                  <c:v>54.05</c:v>
                </c:pt>
                <c:pt idx="2">
                  <c:v>54.43</c:v>
                </c:pt>
                <c:pt idx="3">
                  <c:v>53.87</c:v>
                </c:pt>
                <c:pt idx="4">
                  <c:v>54.49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6-4485-B06D-497BE22DA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78.13</c:v>
                </c:pt>
                <c:pt idx="1">
                  <c:v>76.760000000000005</c:v>
                </c:pt>
                <c:pt idx="2">
                  <c:v>78.05</c:v>
                </c:pt>
                <c:pt idx="3">
                  <c:v>75.900000000000006</c:v>
                </c:pt>
                <c:pt idx="4">
                  <c:v>73.84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4-4A63-B5B8-FAAB15AB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80.930000000000007</c:v>
                </c:pt>
                <c:pt idx="1">
                  <c:v>80.510000000000005</c:v>
                </c:pt>
                <c:pt idx="2">
                  <c:v>79.44</c:v>
                </c:pt>
                <c:pt idx="3">
                  <c:v>79.489999999999995</c:v>
                </c:pt>
                <c:pt idx="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4-4A63-B5B8-FAAB15AB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119.91</c:v>
                </c:pt>
                <c:pt idx="1">
                  <c:v>128.34</c:v>
                </c:pt>
                <c:pt idx="2">
                  <c:v>139.25</c:v>
                </c:pt>
                <c:pt idx="3">
                  <c:v>141.05000000000001</c:v>
                </c:pt>
                <c:pt idx="4">
                  <c:v>132.66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E-4398-9D9E-2C9E1E06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108.46</c:v>
                </c:pt>
                <c:pt idx="2">
                  <c:v>109.02</c:v>
                </c:pt>
                <c:pt idx="3">
                  <c:v>107.81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E-4398-9D9E-2C9E1E06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58.63</c:v>
                </c:pt>
                <c:pt idx="2">
                  <c:v>57.83</c:v>
                </c:pt>
                <c:pt idx="3">
                  <c:v>58.67</c:v>
                </c:pt>
                <c:pt idx="4">
                  <c:v>58.29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B-4866-92A4-E33C4A74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47.97</c:v>
                </c:pt>
                <c:pt idx="1">
                  <c:v>49.12</c:v>
                </c:pt>
                <c:pt idx="2">
                  <c:v>49.39</c:v>
                </c:pt>
                <c:pt idx="3">
                  <c:v>50.75</c:v>
                </c:pt>
                <c:pt idx="4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B-4866-92A4-E33C4A74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65.81</c:v>
                </c:pt>
                <c:pt idx="1">
                  <c:v>68.03</c:v>
                </c:pt>
                <c:pt idx="2">
                  <c:v>68.260000000000005</c:v>
                </c:pt>
                <c:pt idx="3">
                  <c:v>65.16</c:v>
                </c:pt>
                <c:pt idx="4">
                  <c:v>62.13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F-4960-B57D-C6A04050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16.760000000000002</c:v>
                </c:pt>
                <c:pt idx="2">
                  <c:v>18.57</c:v>
                </c:pt>
                <c:pt idx="3">
                  <c:v>21.14</c:v>
                </c:pt>
                <c:pt idx="4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F-4960-B57D-C6A04050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F-4863-9BE0-5170ECE8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7.48</c:v>
                </c:pt>
                <c:pt idx="1">
                  <c:v>11.94</c:v>
                </c:pt>
                <c:pt idx="2">
                  <c:v>11</c:v>
                </c:pt>
                <c:pt idx="3">
                  <c:v>8.86</c:v>
                </c:pt>
                <c:pt idx="4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F-4863-9BE0-5170ECE8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758.86</c:v>
                </c:pt>
                <c:pt idx="1">
                  <c:v>578.99</c:v>
                </c:pt>
                <c:pt idx="2">
                  <c:v>1039.01</c:v>
                </c:pt>
                <c:pt idx="3">
                  <c:v>1278.99</c:v>
                </c:pt>
                <c:pt idx="4">
                  <c:v>1001.77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E-4073-A105-3B50248D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359.7</c:v>
                </c:pt>
                <c:pt idx="1">
                  <c:v>362.93</c:v>
                </c:pt>
                <c:pt idx="2">
                  <c:v>371.81</c:v>
                </c:pt>
                <c:pt idx="3">
                  <c:v>384.23</c:v>
                </c:pt>
                <c:pt idx="4">
                  <c:v>364.3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E-4073-A105-3B50248D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75.56</c:v>
                </c:pt>
                <c:pt idx="1">
                  <c:v>64.900000000000006</c:v>
                </c:pt>
                <c:pt idx="2">
                  <c:v>53.14</c:v>
                </c:pt>
                <c:pt idx="3">
                  <c:v>42.1</c:v>
                </c:pt>
                <c:pt idx="4">
                  <c:v>31.12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B-4E1A-8DAD-763A2A59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447.01</c:v>
                </c:pt>
                <c:pt idx="1">
                  <c:v>439.05</c:v>
                </c:pt>
                <c:pt idx="2">
                  <c:v>465.85</c:v>
                </c:pt>
                <c:pt idx="3">
                  <c:v>439.43</c:v>
                </c:pt>
                <c:pt idx="4">
                  <c:v>438.41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B-4E1A-8DAD-763A2A59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118.31</c:v>
                </c:pt>
                <c:pt idx="1">
                  <c:v>126.87</c:v>
                </c:pt>
                <c:pt idx="2">
                  <c:v>137.38</c:v>
                </c:pt>
                <c:pt idx="3">
                  <c:v>139.88999999999999</c:v>
                </c:pt>
                <c:pt idx="4">
                  <c:v>130.11000000000001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816-B746-9930B39C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95.26</c:v>
                </c:pt>
                <c:pt idx="2">
                  <c:v>92.39</c:v>
                </c:pt>
                <c:pt idx="3">
                  <c:v>94.41</c:v>
                </c:pt>
                <c:pt idx="4">
                  <c:v>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3-4816-B746-9930B39C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164.39</c:v>
                </c:pt>
                <c:pt idx="1">
                  <c:v>153.56</c:v>
                </c:pt>
                <c:pt idx="2">
                  <c:v>140.54</c:v>
                </c:pt>
                <c:pt idx="3">
                  <c:v>138.38</c:v>
                </c:pt>
                <c:pt idx="4">
                  <c:v>148.34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7-4236-B0AF-139BF2FD3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189.58</c:v>
                </c:pt>
                <c:pt idx="1">
                  <c:v>192.82</c:v>
                </c:pt>
                <c:pt idx="2">
                  <c:v>192.98</c:v>
                </c:pt>
                <c:pt idx="3">
                  <c:v>192.13</c:v>
                </c:pt>
                <c:pt idx="4">
                  <c:v>197.04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7-4236-B0AF-139BF2FD3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T8" zoomScale="80" zoomScaleNormal="80" workbookViewId="0">
      <selection activeCell="CB58" sqref="CB58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宮崎県　川南町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A7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15095</v>
      </c>
      <c r="AM8" s="66"/>
      <c r="AN8" s="66"/>
      <c r="AO8" s="66"/>
      <c r="AP8" s="66"/>
      <c r="AQ8" s="66"/>
      <c r="AR8" s="66"/>
      <c r="AS8" s="66"/>
      <c r="AT8" s="37">
        <f>データ!$S$6</f>
        <v>90.13</v>
      </c>
      <c r="AU8" s="38"/>
      <c r="AV8" s="38"/>
      <c r="AW8" s="38"/>
      <c r="AX8" s="38"/>
      <c r="AY8" s="38"/>
      <c r="AZ8" s="38"/>
      <c r="BA8" s="38"/>
      <c r="BB8" s="55">
        <f>データ!$T$6</f>
        <v>167.48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93.9</v>
      </c>
      <c r="J10" s="38"/>
      <c r="K10" s="38"/>
      <c r="L10" s="38"/>
      <c r="M10" s="38"/>
      <c r="N10" s="38"/>
      <c r="O10" s="65"/>
      <c r="P10" s="55">
        <f>データ!$P$6</f>
        <v>94.72</v>
      </c>
      <c r="Q10" s="55"/>
      <c r="R10" s="55"/>
      <c r="S10" s="55"/>
      <c r="T10" s="55"/>
      <c r="U10" s="55"/>
      <c r="V10" s="55"/>
      <c r="W10" s="66">
        <f>データ!$Q$6</f>
        <v>3828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14219</v>
      </c>
      <c r="AM10" s="66"/>
      <c r="AN10" s="66"/>
      <c r="AO10" s="66"/>
      <c r="AP10" s="66"/>
      <c r="AQ10" s="66"/>
      <c r="AR10" s="66"/>
      <c r="AS10" s="66"/>
      <c r="AT10" s="37">
        <f>データ!$V$6</f>
        <v>54.9</v>
      </c>
      <c r="AU10" s="38"/>
      <c r="AV10" s="38"/>
      <c r="AW10" s="38"/>
      <c r="AX10" s="38"/>
      <c r="AY10" s="38"/>
      <c r="AZ10" s="38"/>
      <c r="BA10" s="38"/>
      <c r="BB10" s="55">
        <f>データ!$W$6</f>
        <v>259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109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nVA4KMzVdK9YZDNJHRihMK4k4dO93nHtLBOLwTMLAN7gjY53eE8Xkm9EIJFqhwKpxMBIqBYKbPBh7HF1POLCUA==" saltValue="5gprnOSRV/em56HILjr9w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2">
      <c r="A6" s="15" t="s">
        <v>91</v>
      </c>
      <c r="B6" s="20">
        <f>B7</f>
        <v>2022</v>
      </c>
      <c r="C6" s="20">
        <f t="shared" ref="C6:W6" si="3">C7</f>
        <v>454052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宮崎県　川南町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93.9</v>
      </c>
      <c r="P6" s="21">
        <f t="shared" si="3"/>
        <v>94.72</v>
      </c>
      <c r="Q6" s="21">
        <f t="shared" si="3"/>
        <v>3828</v>
      </c>
      <c r="R6" s="21">
        <f t="shared" si="3"/>
        <v>15095</v>
      </c>
      <c r="S6" s="21">
        <f t="shared" si="3"/>
        <v>90.13</v>
      </c>
      <c r="T6" s="21">
        <f t="shared" si="3"/>
        <v>167.48</v>
      </c>
      <c r="U6" s="21">
        <f t="shared" si="3"/>
        <v>14219</v>
      </c>
      <c r="V6" s="21">
        <f t="shared" si="3"/>
        <v>54.9</v>
      </c>
      <c r="W6" s="21">
        <f t="shared" si="3"/>
        <v>259</v>
      </c>
      <c r="X6" s="22">
        <f>IF(X7="",NA(),X7)</f>
        <v>119.91</v>
      </c>
      <c r="Y6" s="22">
        <f t="shared" ref="Y6:AG6" si="4">IF(Y7="",NA(),Y7)</f>
        <v>128.34</v>
      </c>
      <c r="Z6" s="22">
        <f t="shared" si="4"/>
        <v>139.25</v>
      </c>
      <c r="AA6" s="22">
        <f t="shared" si="4"/>
        <v>141.05000000000001</v>
      </c>
      <c r="AB6" s="22">
        <f t="shared" si="4"/>
        <v>132.66</v>
      </c>
      <c r="AC6" s="22">
        <f t="shared" si="4"/>
        <v>108.76</v>
      </c>
      <c r="AD6" s="22">
        <f t="shared" si="4"/>
        <v>108.46</v>
      </c>
      <c r="AE6" s="22">
        <f t="shared" si="4"/>
        <v>109.02</v>
      </c>
      <c r="AF6" s="22">
        <f t="shared" si="4"/>
        <v>107.81</v>
      </c>
      <c r="AG6" s="22">
        <f t="shared" si="4"/>
        <v>107.21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7.48</v>
      </c>
      <c r="AO6" s="22">
        <f t="shared" si="5"/>
        <v>11.94</v>
      </c>
      <c r="AP6" s="22">
        <f t="shared" si="5"/>
        <v>11</v>
      </c>
      <c r="AQ6" s="22">
        <f t="shared" si="5"/>
        <v>8.86</v>
      </c>
      <c r="AR6" s="22">
        <f t="shared" si="5"/>
        <v>7.65</v>
      </c>
      <c r="AS6" s="21" t="str">
        <f>IF(AS7="","",IF(AS7="-","【-】","【"&amp;SUBSTITUTE(TEXT(AS7,"#,##0.00"),"-","△")&amp;"】"))</f>
        <v>【1.34】</v>
      </c>
      <c r="AT6" s="22">
        <f>IF(AT7="",NA(),AT7)</f>
        <v>758.86</v>
      </c>
      <c r="AU6" s="22">
        <f t="shared" ref="AU6:BC6" si="6">IF(AU7="",NA(),AU7)</f>
        <v>578.99</v>
      </c>
      <c r="AV6" s="22">
        <f t="shared" si="6"/>
        <v>1039.01</v>
      </c>
      <c r="AW6" s="22">
        <f t="shared" si="6"/>
        <v>1278.99</v>
      </c>
      <c r="AX6" s="22">
        <f t="shared" si="6"/>
        <v>1001.77</v>
      </c>
      <c r="AY6" s="22">
        <f t="shared" si="6"/>
        <v>359.7</v>
      </c>
      <c r="AZ6" s="22">
        <f t="shared" si="6"/>
        <v>362.93</v>
      </c>
      <c r="BA6" s="22">
        <f t="shared" si="6"/>
        <v>371.81</v>
      </c>
      <c r="BB6" s="22">
        <f t="shared" si="6"/>
        <v>384.23</v>
      </c>
      <c r="BC6" s="22">
        <f t="shared" si="6"/>
        <v>364.3</v>
      </c>
      <c r="BD6" s="21" t="str">
        <f>IF(BD7="","",IF(BD7="-","【-】","【"&amp;SUBSTITUTE(TEXT(BD7,"#,##0.00"),"-","△")&amp;"】"))</f>
        <v>【252.29】</v>
      </c>
      <c r="BE6" s="22">
        <f>IF(BE7="",NA(),BE7)</f>
        <v>75.56</v>
      </c>
      <c r="BF6" s="22">
        <f t="shared" ref="BF6:BN6" si="7">IF(BF7="",NA(),BF7)</f>
        <v>64.900000000000006</v>
      </c>
      <c r="BG6" s="22">
        <f t="shared" si="7"/>
        <v>53.14</v>
      </c>
      <c r="BH6" s="22">
        <f t="shared" si="7"/>
        <v>42.1</v>
      </c>
      <c r="BI6" s="22">
        <f t="shared" si="7"/>
        <v>31.12</v>
      </c>
      <c r="BJ6" s="22">
        <f t="shared" si="7"/>
        <v>447.01</v>
      </c>
      <c r="BK6" s="22">
        <f t="shared" si="7"/>
        <v>439.05</v>
      </c>
      <c r="BL6" s="22">
        <f t="shared" si="7"/>
        <v>465.85</v>
      </c>
      <c r="BM6" s="22">
        <f t="shared" si="7"/>
        <v>439.43</v>
      </c>
      <c r="BN6" s="22">
        <f t="shared" si="7"/>
        <v>438.41</v>
      </c>
      <c r="BO6" s="21" t="str">
        <f>IF(BO7="","",IF(BO7="-","【-】","【"&amp;SUBSTITUTE(TEXT(BO7,"#,##0.00"),"-","△")&amp;"】"))</f>
        <v>【268.07】</v>
      </c>
      <c r="BP6" s="22">
        <f>IF(BP7="",NA(),BP7)</f>
        <v>118.31</v>
      </c>
      <c r="BQ6" s="22">
        <f t="shared" ref="BQ6:BY6" si="8">IF(BQ7="",NA(),BQ7)</f>
        <v>126.87</v>
      </c>
      <c r="BR6" s="22">
        <f t="shared" si="8"/>
        <v>137.38</v>
      </c>
      <c r="BS6" s="22">
        <f t="shared" si="8"/>
        <v>139.88999999999999</v>
      </c>
      <c r="BT6" s="22">
        <f t="shared" si="8"/>
        <v>130.11000000000001</v>
      </c>
      <c r="BU6" s="22">
        <f t="shared" si="8"/>
        <v>95.81</v>
      </c>
      <c r="BV6" s="22">
        <f t="shared" si="8"/>
        <v>95.26</v>
      </c>
      <c r="BW6" s="22">
        <f t="shared" si="8"/>
        <v>92.39</v>
      </c>
      <c r="BX6" s="22">
        <f t="shared" si="8"/>
        <v>94.41</v>
      </c>
      <c r="BY6" s="22">
        <f t="shared" si="8"/>
        <v>90.96</v>
      </c>
      <c r="BZ6" s="21" t="str">
        <f>IF(BZ7="","",IF(BZ7="-","【-】","【"&amp;SUBSTITUTE(TEXT(BZ7,"#,##0.00"),"-","△")&amp;"】"))</f>
        <v>【97.47】</v>
      </c>
      <c r="CA6" s="22">
        <f>IF(CA7="",NA(),CA7)</f>
        <v>164.39</v>
      </c>
      <c r="CB6" s="22">
        <f t="shared" ref="CB6:CJ6" si="9">IF(CB7="",NA(),CB7)</f>
        <v>153.56</v>
      </c>
      <c r="CC6" s="22">
        <f t="shared" si="9"/>
        <v>140.54</v>
      </c>
      <c r="CD6" s="22">
        <f t="shared" si="9"/>
        <v>138.38</v>
      </c>
      <c r="CE6" s="22">
        <f t="shared" si="9"/>
        <v>148.34</v>
      </c>
      <c r="CF6" s="22">
        <f t="shared" si="9"/>
        <v>189.58</v>
      </c>
      <c r="CG6" s="22">
        <f t="shared" si="9"/>
        <v>192.82</v>
      </c>
      <c r="CH6" s="22">
        <f t="shared" si="9"/>
        <v>192.98</v>
      </c>
      <c r="CI6" s="22">
        <f t="shared" si="9"/>
        <v>192.13</v>
      </c>
      <c r="CJ6" s="22">
        <f t="shared" si="9"/>
        <v>197.04</v>
      </c>
      <c r="CK6" s="21" t="str">
        <f>IF(CK7="","",IF(CK7="-","【-】","【"&amp;SUBSTITUTE(TEXT(CK7,"#,##0.00"),"-","△")&amp;"】"))</f>
        <v>【174.75】</v>
      </c>
      <c r="CL6" s="22">
        <f>IF(CL7="",NA(),CL7)</f>
        <v>78.78</v>
      </c>
      <c r="CM6" s="22">
        <f t="shared" ref="CM6:CU6" si="10">IF(CM7="",NA(),CM7)</f>
        <v>79.84</v>
      </c>
      <c r="CN6" s="22">
        <f t="shared" si="10"/>
        <v>82.55</v>
      </c>
      <c r="CO6" s="22">
        <f t="shared" si="10"/>
        <v>84.41</v>
      </c>
      <c r="CP6" s="22">
        <f t="shared" si="10"/>
        <v>85.4</v>
      </c>
      <c r="CQ6" s="22">
        <f t="shared" si="10"/>
        <v>55.22</v>
      </c>
      <c r="CR6" s="22">
        <f t="shared" si="10"/>
        <v>54.05</v>
      </c>
      <c r="CS6" s="22">
        <f t="shared" si="10"/>
        <v>54.43</v>
      </c>
      <c r="CT6" s="22">
        <f t="shared" si="10"/>
        <v>53.87</v>
      </c>
      <c r="CU6" s="22">
        <f t="shared" si="10"/>
        <v>54.49</v>
      </c>
      <c r="CV6" s="21" t="str">
        <f>IF(CV7="","",IF(CV7="-","【-】","【"&amp;SUBSTITUTE(TEXT(CV7,"#,##0.00"),"-","△")&amp;"】"))</f>
        <v>【59.97】</v>
      </c>
      <c r="CW6" s="22">
        <f>IF(CW7="",NA(),CW7)</f>
        <v>78.13</v>
      </c>
      <c r="CX6" s="22">
        <f t="shared" ref="CX6:DF6" si="11">IF(CX7="",NA(),CX7)</f>
        <v>76.760000000000005</v>
      </c>
      <c r="CY6" s="22">
        <f t="shared" si="11"/>
        <v>78.05</v>
      </c>
      <c r="CZ6" s="22">
        <f t="shared" si="11"/>
        <v>75.900000000000006</v>
      </c>
      <c r="DA6" s="22">
        <f t="shared" si="11"/>
        <v>73.84</v>
      </c>
      <c r="DB6" s="22">
        <f t="shared" si="11"/>
        <v>80.930000000000007</v>
      </c>
      <c r="DC6" s="22">
        <f t="shared" si="11"/>
        <v>80.510000000000005</v>
      </c>
      <c r="DD6" s="22">
        <f t="shared" si="11"/>
        <v>79.44</v>
      </c>
      <c r="DE6" s="22">
        <f t="shared" si="11"/>
        <v>79.489999999999995</v>
      </c>
      <c r="DF6" s="22">
        <f t="shared" si="11"/>
        <v>78.8</v>
      </c>
      <c r="DG6" s="21" t="str">
        <f>IF(DG7="","",IF(DG7="-","【-】","【"&amp;SUBSTITUTE(TEXT(DG7,"#,##0.00"),"-","△")&amp;"】"))</f>
        <v>【89.76】</v>
      </c>
      <c r="DH6" s="22">
        <f>IF(DH7="",NA(),DH7)</f>
        <v>57.95</v>
      </c>
      <c r="DI6" s="22">
        <f t="shared" ref="DI6:DQ6" si="12">IF(DI7="",NA(),DI7)</f>
        <v>58.63</v>
      </c>
      <c r="DJ6" s="22">
        <f t="shared" si="12"/>
        <v>57.83</v>
      </c>
      <c r="DK6" s="22">
        <f t="shared" si="12"/>
        <v>58.67</v>
      </c>
      <c r="DL6" s="22">
        <f t="shared" si="12"/>
        <v>58.29</v>
      </c>
      <c r="DM6" s="22">
        <f t="shared" si="12"/>
        <v>47.97</v>
      </c>
      <c r="DN6" s="22">
        <f t="shared" si="12"/>
        <v>49.12</v>
      </c>
      <c r="DO6" s="22">
        <f t="shared" si="12"/>
        <v>49.39</v>
      </c>
      <c r="DP6" s="22">
        <f t="shared" si="12"/>
        <v>50.75</v>
      </c>
      <c r="DQ6" s="22">
        <f t="shared" si="12"/>
        <v>51.72</v>
      </c>
      <c r="DR6" s="21" t="str">
        <f>IF(DR7="","",IF(DR7="-","【-】","【"&amp;SUBSTITUTE(TEXT(DR7,"#,##0.00"),"-","△")&amp;"】"))</f>
        <v>【51.51】</v>
      </c>
      <c r="DS6" s="22">
        <f>IF(DS7="",NA(),DS7)</f>
        <v>65.81</v>
      </c>
      <c r="DT6" s="22">
        <f t="shared" ref="DT6:EB6" si="13">IF(DT7="",NA(),DT7)</f>
        <v>68.03</v>
      </c>
      <c r="DU6" s="22">
        <f t="shared" si="13"/>
        <v>68.260000000000005</v>
      </c>
      <c r="DV6" s="22">
        <f t="shared" si="13"/>
        <v>65.16</v>
      </c>
      <c r="DW6" s="22">
        <f t="shared" si="13"/>
        <v>62.13</v>
      </c>
      <c r="DX6" s="22">
        <f t="shared" si="13"/>
        <v>15.33</v>
      </c>
      <c r="DY6" s="22">
        <f t="shared" si="13"/>
        <v>16.760000000000002</v>
      </c>
      <c r="DZ6" s="22">
        <f t="shared" si="13"/>
        <v>18.57</v>
      </c>
      <c r="EA6" s="22">
        <f t="shared" si="13"/>
        <v>21.14</v>
      </c>
      <c r="EB6" s="22">
        <f t="shared" si="13"/>
        <v>22.12</v>
      </c>
      <c r="EC6" s="21" t="str">
        <f>IF(EC7="","",IF(EC7="-","【-】","【"&amp;SUBSTITUTE(TEXT(EC7,"#,##0.00"),"-","△")&amp;"】"))</f>
        <v>【23.75】</v>
      </c>
      <c r="ED6" s="22">
        <f>IF(ED7="",NA(),ED7)</f>
        <v>0.99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2">
        <f t="shared" si="14"/>
        <v>3.16</v>
      </c>
      <c r="EI6" s="22">
        <f t="shared" si="14"/>
        <v>0.43</v>
      </c>
      <c r="EJ6" s="22">
        <f t="shared" si="14"/>
        <v>0.42</v>
      </c>
      <c r="EK6" s="22">
        <f t="shared" si="14"/>
        <v>0.44</v>
      </c>
      <c r="EL6" s="22">
        <f t="shared" si="14"/>
        <v>0.5</v>
      </c>
      <c r="EM6" s="22">
        <f t="shared" si="14"/>
        <v>0.4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454052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93.9</v>
      </c>
      <c r="P7" s="25">
        <v>94.72</v>
      </c>
      <c r="Q7" s="25">
        <v>3828</v>
      </c>
      <c r="R7" s="25">
        <v>15095</v>
      </c>
      <c r="S7" s="25">
        <v>90.13</v>
      </c>
      <c r="T7" s="25">
        <v>167.48</v>
      </c>
      <c r="U7" s="25">
        <v>14219</v>
      </c>
      <c r="V7" s="25">
        <v>54.9</v>
      </c>
      <c r="W7" s="25">
        <v>259</v>
      </c>
      <c r="X7" s="25">
        <v>119.91</v>
      </c>
      <c r="Y7" s="25">
        <v>128.34</v>
      </c>
      <c r="Z7" s="25">
        <v>139.25</v>
      </c>
      <c r="AA7" s="25">
        <v>141.05000000000001</v>
      </c>
      <c r="AB7" s="25">
        <v>132.66</v>
      </c>
      <c r="AC7" s="25">
        <v>108.76</v>
      </c>
      <c r="AD7" s="25">
        <v>108.46</v>
      </c>
      <c r="AE7" s="25">
        <v>109.02</v>
      </c>
      <c r="AF7" s="25">
        <v>107.81</v>
      </c>
      <c r="AG7" s="25">
        <v>107.21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7.48</v>
      </c>
      <c r="AO7" s="25">
        <v>11.94</v>
      </c>
      <c r="AP7" s="25">
        <v>11</v>
      </c>
      <c r="AQ7" s="25">
        <v>8.86</v>
      </c>
      <c r="AR7" s="25">
        <v>7.65</v>
      </c>
      <c r="AS7" s="25">
        <v>1.34</v>
      </c>
      <c r="AT7" s="25">
        <v>758.86</v>
      </c>
      <c r="AU7" s="25">
        <v>578.99</v>
      </c>
      <c r="AV7" s="25">
        <v>1039.01</v>
      </c>
      <c r="AW7" s="25">
        <v>1278.99</v>
      </c>
      <c r="AX7" s="25">
        <v>1001.77</v>
      </c>
      <c r="AY7" s="25">
        <v>359.7</v>
      </c>
      <c r="AZ7" s="25">
        <v>362.93</v>
      </c>
      <c r="BA7" s="25">
        <v>371.81</v>
      </c>
      <c r="BB7" s="25">
        <v>384.23</v>
      </c>
      <c r="BC7" s="25">
        <v>364.3</v>
      </c>
      <c r="BD7" s="25">
        <v>252.29</v>
      </c>
      <c r="BE7" s="25">
        <v>75.56</v>
      </c>
      <c r="BF7" s="25">
        <v>64.900000000000006</v>
      </c>
      <c r="BG7" s="25">
        <v>53.14</v>
      </c>
      <c r="BH7" s="25">
        <v>42.1</v>
      </c>
      <c r="BI7" s="25">
        <v>31.12</v>
      </c>
      <c r="BJ7" s="25">
        <v>447.01</v>
      </c>
      <c r="BK7" s="25">
        <v>439.05</v>
      </c>
      <c r="BL7" s="25">
        <v>465.85</v>
      </c>
      <c r="BM7" s="25">
        <v>439.43</v>
      </c>
      <c r="BN7" s="25">
        <v>438.41</v>
      </c>
      <c r="BO7" s="25">
        <v>268.07</v>
      </c>
      <c r="BP7" s="25">
        <v>118.31</v>
      </c>
      <c r="BQ7" s="25">
        <v>126.87</v>
      </c>
      <c r="BR7" s="25">
        <v>137.38</v>
      </c>
      <c r="BS7" s="25">
        <v>139.88999999999999</v>
      </c>
      <c r="BT7" s="25">
        <v>130.11000000000001</v>
      </c>
      <c r="BU7" s="25">
        <v>95.81</v>
      </c>
      <c r="BV7" s="25">
        <v>95.26</v>
      </c>
      <c r="BW7" s="25">
        <v>92.39</v>
      </c>
      <c r="BX7" s="25">
        <v>94.41</v>
      </c>
      <c r="BY7" s="25">
        <v>90.96</v>
      </c>
      <c r="BZ7" s="25">
        <v>97.47</v>
      </c>
      <c r="CA7" s="25">
        <v>164.39</v>
      </c>
      <c r="CB7" s="25">
        <v>153.56</v>
      </c>
      <c r="CC7" s="25">
        <v>140.54</v>
      </c>
      <c r="CD7" s="25">
        <v>138.38</v>
      </c>
      <c r="CE7" s="25">
        <v>148.34</v>
      </c>
      <c r="CF7" s="25">
        <v>189.58</v>
      </c>
      <c r="CG7" s="25">
        <v>192.82</v>
      </c>
      <c r="CH7" s="25">
        <v>192.98</v>
      </c>
      <c r="CI7" s="25">
        <v>192.13</v>
      </c>
      <c r="CJ7" s="25">
        <v>197.04</v>
      </c>
      <c r="CK7" s="25">
        <v>174.75</v>
      </c>
      <c r="CL7" s="25">
        <v>78.78</v>
      </c>
      <c r="CM7" s="25">
        <v>79.84</v>
      </c>
      <c r="CN7" s="25">
        <v>82.55</v>
      </c>
      <c r="CO7" s="25">
        <v>84.41</v>
      </c>
      <c r="CP7" s="25">
        <v>85.4</v>
      </c>
      <c r="CQ7" s="25">
        <v>55.22</v>
      </c>
      <c r="CR7" s="25">
        <v>54.05</v>
      </c>
      <c r="CS7" s="25">
        <v>54.43</v>
      </c>
      <c r="CT7" s="25">
        <v>53.87</v>
      </c>
      <c r="CU7" s="25">
        <v>54.49</v>
      </c>
      <c r="CV7" s="25">
        <v>59.97</v>
      </c>
      <c r="CW7" s="25">
        <v>78.13</v>
      </c>
      <c r="CX7" s="25">
        <v>76.760000000000005</v>
      </c>
      <c r="CY7" s="25">
        <v>78.05</v>
      </c>
      <c r="CZ7" s="25">
        <v>75.900000000000006</v>
      </c>
      <c r="DA7" s="25">
        <v>73.84</v>
      </c>
      <c r="DB7" s="25">
        <v>80.930000000000007</v>
      </c>
      <c r="DC7" s="25">
        <v>80.510000000000005</v>
      </c>
      <c r="DD7" s="25">
        <v>79.44</v>
      </c>
      <c r="DE7" s="25">
        <v>79.489999999999995</v>
      </c>
      <c r="DF7" s="25">
        <v>78.8</v>
      </c>
      <c r="DG7" s="25">
        <v>89.76</v>
      </c>
      <c r="DH7" s="25">
        <v>57.95</v>
      </c>
      <c r="DI7" s="25">
        <v>58.63</v>
      </c>
      <c r="DJ7" s="25">
        <v>57.83</v>
      </c>
      <c r="DK7" s="25">
        <v>58.67</v>
      </c>
      <c r="DL7" s="25">
        <v>58.29</v>
      </c>
      <c r="DM7" s="25">
        <v>47.97</v>
      </c>
      <c r="DN7" s="25">
        <v>49.12</v>
      </c>
      <c r="DO7" s="25">
        <v>49.39</v>
      </c>
      <c r="DP7" s="25">
        <v>50.75</v>
      </c>
      <c r="DQ7" s="25">
        <v>51.72</v>
      </c>
      <c r="DR7" s="25">
        <v>51.51</v>
      </c>
      <c r="DS7" s="25">
        <v>65.81</v>
      </c>
      <c r="DT7" s="25">
        <v>68.03</v>
      </c>
      <c r="DU7" s="25">
        <v>68.260000000000005</v>
      </c>
      <c r="DV7" s="25">
        <v>65.16</v>
      </c>
      <c r="DW7" s="25">
        <v>62.13</v>
      </c>
      <c r="DX7" s="25">
        <v>15.33</v>
      </c>
      <c r="DY7" s="25">
        <v>16.760000000000002</v>
      </c>
      <c r="DZ7" s="25">
        <v>18.57</v>
      </c>
      <c r="EA7" s="25">
        <v>21.14</v>
      </c>
      <c r="EB7" s="25">
        <v>22.12</v>
      </c>
      <c r="EC7" s="25">
        <v>23.75</v>
      </c>
      <c r="ED7" s="25">
        <v>0.99</v>
      </c>
      <c r="EE7" s="25">
        <v>0</v>
      </c>
      <c r="EF7" s="25">
        <v>0</v>
      </c>
      <c r="EG7" s="25">
        <v>0</v>
      </c>
      <c r="EH7" s="25">
        <v>3.16</v>
      </c>
      <c r="EI7" s="25">
        <v>0.43</v>
      </c>
      <c r="EJ7" s="25">
        <v>0.42</v>
      </c>
      <c r="EK7" s="25">
        <v>0.44</v>
      </c>
      <c r="EL7" s="25">
        <v>0.5</v>
      </c>
      <c r="EM7" s="25">
        <v>0.4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2">
      <c r="B13" t="s">
        <v>106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長岡 聖大</cp:lastModifiedBy>
  <cp:lastPrinted>2024-01-30T04:09:28Z</cp:lastPrinted>
  <dcterms:created xsi:type="dcterms:W3CDTF">2023-12-05T01:02:34Z</dcterms:created>
  <dcterms:modified xsi:type="dcterms:W3CDTF">2024-02-26T05:22:18Z</dcterms:modified>
  <cp:category/>
</cp:coreProperties>
</file>