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2簡易水道\"/>
    </mc:Choice>
  </mc:AlternateContent>
  <xr:revisionPtr revIDLastSave="0" documentId="13_ncr:1_{7C1B38F8-8510-43CE-9F4B-7AF6AD8B5D0D}" xr6:coauthVersionLast="47" xr6:coauthVersionMax="47" xr10:uidLastSave="{00000000-0000-0000-0000-000000000000}"/>
  <workbookProtection workbookAlgorithmName="SHA-512" workbookHashValue="+v4jzzJTtPuldcqHJ4MyqyxmPPC7J2Oce+x7wkhwRGyTwPQECO4UIr6+gPm3mk/CV54oeqCNo3TQbcls94Ortw==" workbookSaltValue="JVCy22Il0T6BA2j+71HTM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BB10" i="4"/>
  <c r="AT10" i="4"/>
  <c r="AL10" i="4"/>
  <c r="P10" i="4"/>
  <c r="AD8" i="4"/>
  <c r="W8" i="4"/>
  <c r="P8" i="4"/>
  <c r="B6" i="4"/>
</calcChain>
</file>

<file path=xl/sharedStrings.xml><?xml version="1.0" encoding="utf-8"?>
<sst xmlns="http://schemas.openxmlformats.org/spreadsheetml/2006/main" count="250" uniqueCount="114">
  <si>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</si>
  <si>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</si>
  <si>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</si>
  <si>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</si>
  <si>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</si>
  <si>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</si>
  <si>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</si>
  <si>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</si>
  <si>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</si>
  <si>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</si>
  <si>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</si>
  <si>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</si>
  <si>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</si>
  <si>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</si>
  <si>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</si>
  <si>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</si>
  <si>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</si>
  <si>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</si>
  <si>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</si>
  <si>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</si>
  <si>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</si>
  <si>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</si>
  <si>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</si>
  <si>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</si>
  <si>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</si>
  <si>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</si>
  <si>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</si>
  <si>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</si>
  <si>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</si>
  <si>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</si>
  <si>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</si>
  <si>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</si>
  <si>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</si>
  <si>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</si>
  <si>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</si>
  <si>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</si>
  <si>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</si>
  <si>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</si>
  <si>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</si>
  <si>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</si>
  <si>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</si>
  <si>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</si>
  <si>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</si>
  <si>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</si>
  <si>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</si>
  <si>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</si>
  <si>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</si>
  <si>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</si>
  <si>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</si>
  <si>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</si>
  <si>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</si>
  <si>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</si>
  <si>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</si>
  <si>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</si>
  <si>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</si>
  <si>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</si>
  <si>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</si>
  <si>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</si>
  <si>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</si>
  <si>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</si>
  <si>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</si>
  <si>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</si>
  <si>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</si>
  <si>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</si>
  <si>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</si>
  <si>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</si>
  <si>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</si>
  <si>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</si>
  <si>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</si>
  <si>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</si>
  <si>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</si>
  <si>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</si>
  <si>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</si>
  <si>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</si>
  <si>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</si>
  <si>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</si>
  <si>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</si>
  <si>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</si>
  <si>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</si>
  <si>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</si>
  <si>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</si>
  <si>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</si>
  <si>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</si>
  <si>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</si>
  <si>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</si>
  <si>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</si>
  <si>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</si>
  <si>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</si>
  <si>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</si>
  <si>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</si>
  <si>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</si>
  <si>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</si>
  <si>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</si>
  <si>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</si>
  <si>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</si>
  <si>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</si>
  <si>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</si>
  <si>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</si>
  <si>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</si>
  <si>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</si>
  <si>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</si>
  <si>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</si>
  <si>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</si>
  <si>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</si>
  <si>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</si>
  <si>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</si>
  <si>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</si>
  <si>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</si>
  <si>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</si>
  <si>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</si>
  <si>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</si>
  <si>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元年度の法適用の際に、資産取得時から減価償却が行われてきたものとして帳簿原価を算定したため、類似団体平均値を下回って推移しています。「管路更新率」は昨年度より1.14ポイント上昇したものの、「管路経年化率」は類似団体平均値を上回って推移し、更新の必要な老朽管が多数存在している状況にあります。
　今後は、令和４年度に整備した施設台帳及び管路台帳により、資産の現状を正確に把握し、計画的な更新投資を実施していきます。</t>
    <phoneticPr fontId="4"/>
  </si>
  <si>
    <t>　各指標において、類似団体平均値との比較で優位な指標が一部ありますが、全体をとおして健全な状況とは言えません。
　給水収益については、年々減少傾向にあり、一方で施設等の老朽化に伴う更新費用は増加しています。厳しい経営状況にある中で、より効率的な事業運営を推進していく必要があります。
　また、上水道事業への統合に向けて施設整備を進めていますが、計画の実施状況及び今後の収支計画等を検証しながら、既存施設の更新等を含めた計画的な事業の推進が必要となります。
　今後、経営戦略に基づき、更なる経営の健全化及び効率化を進めていきます。</t>
    <phoneticPr fontId="4"/>
  </si>
  <si>
    <t>　経常損益については、「経常収支比率」が100％以下となり、収支状況は赤字であることを示しています。
　「料金回収率」は、類似団体平均値を下回って推移しています。料金収入のみで費用が賄えず、一般会計からの繰入金を受けて事業を運営している状況です。
 「累積欠損金比率」は昨年度より14.78ポイント上昇し、類似団体平均値を大きく上回り、経営改善を図っていく必要があります。
　「流動比率」は、大幅に100％を上回りましたが、これは前払金の増加によるものです。また、水道事業からの一時借入金（年度内に返還済）を受けており、必ずしも十分な支払能力があるとはいえない状況です。
　「給水原価」は、類似団体平均値を上回って推移しています。今後、給水収益の増加は見込めず、厳しい経営環境にあるため、引き続き経費削減に努め経営改善を図っていきます。
　「企業債残高対給水収益比率」は、現在、上水道事業への統合に向けた施設・管路の整備、更新を進めていることから、類似団体平均値を上回って推移しています。今後も適正な投資規模を検証し、計画的に事業を進めていきます。
　「施設利用率」は類似団体平均値を上回って推移しています。引き続き、適正規模を検証しながら、効率的な施設運用を進めていきます。
　「有収率」は、類似団体平均値と同水準で推移していますが、依然として、配水管等における漏水が多く発生しています。漏水多発地域における老朽管更新を推進し、有収率の向上を図っていきます。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</si>
</sst>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0.8</c:v>
                </c:pt>
                <c:pt idx="2">
                  <c:v>0.94</c:v>
                </c:pt>
                <c:pt idx="3">
                  <c:v>0.59</c:v>
                </c:pt>
                <c:pt idx="4">
                  <c:v>1.73</c:v>
                </c:pt>
              </c:numCache>
            </c:numRef>
          </c:val>
          <c:extLst>
            <c:ext xmlns:c16="http://schemas.microsoft.com/office/drawing/2014/chart" uri="{C3380CC4-5D6E-409C-BE32-E72D297353CC}">
              <c16:uniqueId val="{00000000-FA06-4967-B228-5C6644522CCF}"/>
            </c:ext>
          </c:extLst>
        </c:ser>
        <c:dLbls>
          <c:showLegendKey val="0"/>
          <c:showVal val="0"/>
          <c:showCatName val="0"/>
          <c:showSerName val="0"/>
          <c:showPercent val="0"/>
          <c:showBubbleSize val="0"/>
        </c:dLbls>
        <c:gapWidth val="150"/>
        <c:axId val="458584464"/>
        <c:axId val="4585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0.19</c:v>
                </c:pt>
                <c:pt idx="2">
                  <c:v>0.26</c:v>
                </c:pt>
                <c:pt idx="3">
                  <c:v>0.28999999999999998</c:v>
                </c:pt>
                <c:pt idx="4">
                  <c:v>1.8</c:v>
                </c:pt>
              </c:numCache>
            </c:numRef>
          </c:val>
          <c:smooth val="0"/>
          <c:extLst>
            <c:ext xmlns:c16="http://schemas.microsoft.com/office/drawing/2014/chart" uri="{C3380CC4-5D6E-409C-BE32-E72D297353CC}">
              <c16:uniqueId val="{00000001-FA06-4967-B228-5C6644522CCF}"/>
            </c:ext>
          </c:extLst>
        </c:ser>
        <c:dLbls>
          <c:showLegendKey val="0"/>
          <c:showVal val="0"/>
          <c:showCatName val="0"/>
          <c:showSerName val="0"/>
          <c:showPercent val="0"/>
          <c:showBubbleSize val="0"/>
        </c:dLbls>
        <c:marker val="1"/>
        <c:smooth val="0"/>
        <c:axId val="458584464"/>
        <c:axId val="458580544"/>
      </c:lineChart>
      <c:dateAx>
        <c:axId val="458584464"/>
        <c:scaling>
          <c:orientation val="minMax"/>
        </c:scaling>
        <c:delete val="1"/>
        <c:axPos val="b"/>
        <c:numFmt formatCode="&quot;H&quot;yy" sourceLinked="1"/>
        <c:majorTickMark val="none"/>
        <c:minorTickMark val="none"/>
        <c:tickLblPos val="none"/>
        <c:crossAx val="458580544"/>
        <c:crosses val="autoZero"/>
        <c:auto val="1"/>
        <c:lblOffset val="100"/>
        <c:baseTimeUnit val="years"/>
      </c:dateAx>
      <c:valAx>
        <c:axId val="458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58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66.77</c:v>
                </c:pt>
                <c:pt idx="2">
                  <c:v>67.290000000000006</c:v>
                </c:pt>
                <c:pt idx="3">
                  <c:v>65.430000000000007</c:v>
                </c:pt>
                <c:pt idx="4">
                  <c:v>65.42</c:v>
                </c:pt>
              </c:numCache>
            </c:numRef>
          </c:val>
          <c:extLst>
            <c:ext xmlns:c16="http://schemas.microsoft.com/office/drawing/2014/chart" uri="{C3380CC4-5D6E-409C-BE32-E72D297353CC}">
              <c16:uniqueId val="{00000000-9FAE-454E-8B0D-B32AE35062C5}"/>
            </c:ext>
          </c:extLst>
        </c:ser>
        <c:dLbls>
          <c:showLegendKey val="0"/>
          <c:showVal val="0"/>
          <c:showCatName val="0"/>
          <c:showSerName val="0"/>
          <c:showPercent val="0"/>
          <c:showBubbleSize val="0"/>
        </c:dLbls>
        <c:gapWidth val="150"/>
        <c:axId val="453802584"/>
        <c:axId val="4538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55.3</c:v>
                </c:pt>
                <c:pt idx="2">
                  <c:v>54.14</c:v>
                </c:pt>
                <c:pt idx="3">
                  <c:v>53.79</c:v>
                </c:pt>
                <c:pt idx="4">
                  <c:v>56.4</c:v>
                </c:pt>
              </c:numCache>
            </c:numRef>
          </c:val>
          <c:smooth val="0"/>
          <c:extLst>
            <c:ext xmlns:c16="http://schemas.microsoft.com/office/drawing/2014/chart" uri="{C3380CC4-5D6E-409C-BE32-E72D297353CC}">
              <c16:uniqueId val="{00000001-9FAE-454E-8B0D-B32AE35062C5}"/>
            </c:ext>
          </c:extLst>
        </c:ser>
        <c:dLbls>
          <c:showLegendKey val="0"/>
          <c:showVal val="0"/>
          <c:showCatName val="0"/>
          <c:showSerName val="0"/>
          <c:showPercent val="0"/>
          <c:showBubbleSize val="0"/>
        </c:dLbls>
        <c:marker val="1"/>
        <c:smooth val="0"/>
        <c:axId val="453802584"/>
        <c:axId val="453804544"/>
      </c:lineChart>
      <c:dateAx>
        <c:axId val="453802584"/>
        <c:scaling>
          <c:orientation val="minMax"/>
        </c:scaling>
        <c:delete val="1"/>
        <c:axPos val="b"/>
        <c:numFmt formatCode="&quot;H&quot;yy" sourceLinked="1"/>
        <c:majorTickMark val="none"/>
        <c:minorTickMark val="none"/>
        <c:tickLblPos val="none"/>
        <c:crossAx val="453804544"/>
        <c:crosses val="autoZero"/>
        <c:auto val="1"/>
        <c:lblOffset val="100"/>
        <c:baseTimeUnit val="years"/>
      </c:dateAx>
      <c:valAx>
        <c:axId val="453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0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79.599999999999994</c:v>
                </c:pt>
                <c:pt idx="2">
                  <c:v>79.66</c:v>
                </c:pt>
                <c:pt idx="3">
                  <c:v>78.86</c:v>
                </c:pt>
                <c:pt idx="4">
                  <c:v>79.48</c:v>
                </c:pt>
              </c:numCache>
            </c:numRef>
          </c:val>
          <c:extLst>
            <c:ext xmlns:c16="http://schemas.microsoft.com/office/drawing/2014/chart" uri="{C3380CC4-5D6E-409C-BE32-E72D297353CC}">
              <c16:uniqueId val="{00000000-70AF-4330-833A-DA8EB26C7B28}"/>
            </c:ext>
          </c:extLst>
        </c:ser>
        <c:dLbls>
          <c:showLegendKey val="0"/>
          <c:showVal val="0"/>
          <c:showCatName val="0"/>
          <c:showSerName val="0"/>
          <c:showPercent val="0"/>
          <c:showBubbleSize val="0"/>
        </c:dLbls>
        <c:gapWidth val="150"/>
        <c:axId val="453806112"/>
        <c:axId val="45380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70AF-4330-833A-DA8EB26C7B28}"/>
            </c:ext>
          </c:extLst>
        </c:ser>
        <c:dLbls>
          <c:showLegendKey val="0"/>
          <c:showVal val="0"/>
          <c:showCatName val="0"/>
          <c:showSerName val="0"/>
          <c:showPercent val="0"/>
          <c:showBubbleSize val="0"/>
        </c:dLbls>
        <c:marker val="1"/>
        <c:smooth val="0"/>
        <c:axId val="453806112"/>
        <c:axId val="453804936"/>
      </c:lineChart>
      <c:dateAx>
        <c:axId val="453806112"/>
        <c:scaling>
          <c:orientation val="minMax"/>
        </c:scaling>
        <c:delete val="1"/>
        <c:axPos val="b"/>
        <c:numFmt formatCode="&quot;H&quot;yy" sourceLinked="1"/>
        <c:majorTickMark val="none"/>
        <c:minorTickMark val="none"/>
        <c:tickLblPos val="none"/>
        <c:crossAx val="453804936"/>
        <c:crosses val="autoZero"/>
        <c:auto val="1"/>
        <c:lblOffset val="100"/>
        <c:baseTimeUnit val="years"/>
      </c:dateAx>
      <c:valAx>
        <c:axId val="4538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95.91</c:v>
                </c:pt>
                <c:pt idx="2">
                  <c:v>103.26</c:v>
                </c:pt>
                <c:pt idx="3">
                  <c:v>94.08</c:v>
                </c:pt>
                <c:pt idx="4">
                  <c:v>96.68</c:v>
                </c:pt>
              </c:numCache>
            </c:numRef>
          </c:val>
          <c:extLst>
            <c:ext xmlns:c16="http://schemas.microsoft.com/office/drawing/2014/chart" uri="{C3380CC4-5D6E-409C-BE32-E72D297353CC}">
              <c16:uniqueId val="{00000000-98BB-492F-84BD-A25C9D2F275B}"/>
            </c:ext>
          </c:extLst>
        </c:ser>
        <c:dLbls>
          <c:showLegendKey val="0"/>
          <c:showVal val="0"/>
          <c:showCatName val="0"/>
          <c:showSerName val="0"/>
          <c:showPercent val="0"/>
          <c:showBubbleSize val="0"/>
        </c:dLbls>
        <c:gapWidth val="150"/>
        <c:axId val="80231824"/>
        <c:axId val="802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100.27</c:v>
                </c:pt>
                <c:pt idx="2">
                  <c:v>103.57</c:v>
                </c:pt>
                <c:pt idx="3">
                  <c:v>100.97</c:v>
                </c:pt>
                <c:pt idx="4">
                  <c:v>101.68</c:v>
                </c:pt>
              </c:numCache>
            </c:numRef>
          </c:val>
          <c:smooth val="0"/>
          <c:extLst>
            <c:ext xmlns:c16="http://schemas.microsoft.com/office/drawing/2014/chart" uri="{C3380CC4-5D6E-409C-BE32-E72D297353CC}">
              <c16:uniqueId val="{00000001-98BB-492F-84BD-A25C9D2F275B}"/>
            </c:ext>
          </c:extLst>
        </c:ser>
        <c:dLbls>
          <c:showLegendKey val="0"/>
          <c:showVal val="0"/>
          <c:showCatName val="0"/>
          <c:showSerName val="0"/>
          <c:showPercent val="0"/>
          <c:showBubbleSize val="0"/>
        </c:dLbls>
        <c:marker val="1"/>
        <c:smooth val="0"/>
        <c:axId val="80231824"/>
        <c:axId val="80225552"/>
      </c:lineChart>
      <c:dateAx>
        <c:axId val="80231824"/>
        <c:scaling>
          <c:orientation val="minMax"/>
        </c:scaling>
        <c:delete val="1"/>
        <c:axPos val="b"/>
        <c:numFmt formatCode="&quot;H&quot;yy" sourceLinked="1"/>
        <c:majorTickMark val="none"/>
        <c:minorTickMark val="none"/>
        <c:tickLblPos val="none"/>
        <c:crossAx val="80225552"/>
        <c:crosses val="autoZero"/>
        <c:auto val="1"/>
        <c:lblOffset val="100"/>
        <c:baseTimeUnit val="years"/>
      </c:dateAx>
      <c:valAx>
        <c:axId val="8022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3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5.15</c:v>
                </c:pt>
                <c:pt idx="2">
                  <c:v>9.1300000000000008</c:v>
                </c:pt>
                <c:pt idx="3">
                  <c:v>13</c:v>
                </c:pt>
                <c:pt idx="4">
                  <c:v>15.12</c:v>
                </c:pt>
              </c:numCache>
            </c:numRef>
          </c:val>
          <c:extLst>
            <c:ext xmlns:c16="http://schemas.microsoft.com/office/drawing/2014/chart" uri="{C3380CC4-5D6E-409C-BE32-E72D297353CC}">
              <c16:uniqueId val="{00000000-4907-4235-972C-06E01B75038E}"/>
            </c:ext>
          </c:extLst>
        </c:ser>
        <c:dLbls>
          <c:showLegendKey val="0"/>
          <c:showVal val="0"/>
          <c:showCatName val="0"/>
          <c:showSerName val="0"/>
          <c:showPercent val="0"/>
          <c:showBubbleSize val="0"/>
        </c:dLbls>
        <c:gapWidth val="150"/>
        <c:axId val="80225944"/>
        <c:axId val="802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34.83</c:v>
                </c:pt>
                <c:pt idx="2">
                  <c:v>31.44</c:v>
                </c:pt>
                <c:pt idx="3">
                  <c:v>35.43</c:v>
                </c:pt>
                <c:pt idx="4">
                  <c:v>41.69</c:v>
                </c:pt>
              </c:numCache>
            </c:numRef>
          </c:val>
          <c:smooth val="0"/>
          <c:extLst>
            <c:ext xmlns:c16="http://schemas.microsoft.com/office/drawing/2014/chart" uri="{C3380CC4-5D6E-409C-BE32-E72D297353CC}">
              <c16:uniqueId val="{00000001-4907-4235-972C-06E01B75038E}"/>
            </c:ext>
          </c:extLst>
        </c:ser>
        <c:dLbls>
          <c:showLegendKey val="0"/>
          <c:showVal val="0"/>
          <c:showCatName val="0"/>
          <c:showSerName val="0"/>
          <c:showPercent val="0"/>
          <c:showBubbleSize val="0"/>
        </c:dLbls>
        <c:marker val="1"/>
        <c:smooth val="0"/>
        <c:axId val="80225944"/>
        <c:axId val="80226336"/>
      </c:lineChart>
      <c:dateAx>
        <c:axId val="80225944"/>
        <c:scaling>
          <c:orientation val="minMax"/>
        </c:scaling>
        <c:delete val="1"/>
        <c:axPos val="b"/>
        <c:numFmt formatCode="&quot;H&quot;yy" sourceLinked="1"/>
        <c:majorTickMark val="none"/>
        <c:minorTickMark val="none"/>
        <c:tickLblPos val="none"/>
        <c:crossAx val="80226336"/>
        <c:crosses val="autoZero"/>
        <c:auto val="1"/>
        <c:lblOffset val="100"/>
        <c:baseTimeUnit val="years"/>
      </c:dateAx>
      <c:valAx>
        <c:axId val="802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31.15</c:v>
                </c:pt>
                <c:pt idx="2">
                  <c:v>30.69</c:v>
                </c:pt>
                <c:pt idx="3">
                  <c:v>30.32</c:v>
                </c:pt>
                <c:pt idx="4">
                  <c:v>34.79</c:v>
                </c:pt>
              </c:numCache>
            </c:numRef>
          </c:val>
          <c:extLst>
            <c:ext xmlns:c16="http://schemas.microsoft.com/office/drawing/2014/chart" uri="{C3380CC4-5D6E-409C-BE32-E72D297353CC}">
              <c16:uniqueId val="{00000000-8124-4DBC-B542-8BCFEE38399F}"/>
            </c:ext>
          </c:extLst>
        </c:ser>
        <c:dLbls>
          <c:showLegendKey val="0"/>
          <c:showVal val="0"/>
          <c:showCatName val="0"/>
          <c:showSerName val="0"/>
          <c:showPercent val="0"/>
          <c:showBubbleSize val="0"/>
        </c:dLbls>
        <c:gapWidth val="150"/>
        <c:axId val="80227120"/>
        <c:axId val="5594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10.050000000000001</c:v>
                </c:pt>
                <c:pt idx="2">
                  <c:v>10.78</c:v>
                </c:pt>
                <c:pt idx="3">
                  <c:v>11.16</c:v>
                </c:pt>
                <c:pt idx="4">
                  <c:v>14.82</c:v>
                </c:pt>
              </c:numCache>
            </c:numRef>
          </c:val>
          <c:smooth val="0"/>
          <c:extLst>
            <c:ext xmlns:c16="http://schemas.microsoft.com/office/drawing/2014/chart" uri="{C3380CC4-5D6E-409C-BE32-E72D297353CC}">
              <c16:uniqueId val="{00000001-8124-4DBC-B542-8BCFEE38399F}"/>
            </c:ext>
          </c:extLst>
        </c:ser>
        <c:dLbls>
          <c:showLegendKey val="0"/>
          <c:showVal val="0"/>
          <c:showCatName val="0"/>
          <c:showSerName val="0"/>
          <c:showPercent val="0"/>
          <c:showBubbleSize val="0"/>
        </c:dLbls>
        <c:marker val="1"/>
        <c:smooth val="0"/>
        <c:axId val="80227120"/>
        <c:axId val="559405592"/>
      </c:lineChart>
      <c:dateAx>
        <c:axId val="80227120"/>
        <c:scaling>
          <c:orientation val="minMax"/>
        </c:scaling>
        <c:delete val="1"/>
        <c:axPos val="b"/>
        <c:numFmt formatCode="&quot;H&quot;yy" sourceLinked="1"/>
        <c:majorTickMark val="none"/>
        <c:minorTickMark val="none"/>
        <c:tickLblPos val="none"/>
        <c:crossAx val="559405592"/>
        <c:crosses val="autoZero"/>
        <c:auto val="1"/>
        <c:lblOffset val="100"/>
        <c:baseTimeUnit val="years"/>
      </c:dateAx>
      <c:valAx>
        <c:axId val="5594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2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20.11</c:v>
                </c:pt>
                <c:pt idx="2">
                  <c:v>25.62</c:v>
                </c:pt>
                <c:pt idx="3">
                  <c:v>37.94</c:v>
                </c:pt>
                <c:pt idx="4">
                  <c:v>52.72</c:v>
                </c:pt>
              </c:numCache>
            </c:numRef>
          </c:val>
          <c:extLst>
            <c:ext xmlns:c16="http://schemas.microsoft.com/office/drawing/2014/chart" uri="{C3380CC4-5D6E-409C-BE32-E72D297353CC}">
              <c16:uniqueId val="{00000000-BBC4-4816-A69D-A53029209672}"/>
            </c:ext>
          </c:extLst>
        </c:ser>
        <c:dLbls>
          <c:showLegendKey val="0"/>
          <c:showVal val="0"/>
          <c:showCatName val="0"/>
          <c:showSerName val="0"/>
          <c:showPercent val="0"/>
          <c:showBubbleSize val="0"/>
        </c:dLbls>
        <c:gapWidth val="150"/>
        <c:axId val="559409512"/>
        <c:axId val="5594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8.57</c:v>
                </c:pt>
                <c:pt idx="2">
                  <c:v>5.78</c:v>
                </c:pt>
                <c:pt idx="3">
                  <c:v>8.73</c:v>
                </c:pt>
                <c:pt idx="4">
                  <c:v>15.24</c:v>
                </c:pt>
              </c:numCache>
            </c:numRef>
          </c:val>
          <c:smooth val="0"/>
          <c:extLst>
            <c:ext xmlns:c16="http://schemas.microsoft.com/office/drawing/2014/chart" uri="{C3380CC4-5D6E-409C-BE32-E72D297353CC}">
              <c16:uniqueId val="{00000001-BBC4-4816-A69D-A53029209672}"/>
            </c:ext>
          </c:extLst>
        </c:ser>
        <c:dLbls>
          <c:showLegendKey val="0"/>
          <c:showVal val="0"/>
          <c:showCatName val="0"/>
          <c:showSerName val="0"/>
          <c:showPercent val="0"/>
          <c:showBubbleSize val="0"/>
        </c:dLbls>
        <c:marker val="1"/>
        <c:smooth val="0"/>
        <c:axId val="559409512"/>
        <c:axId val="559407552"/>
      </c:lineChart>
      <c:dateAx>
        <c:axId val="559409512"/>
        <c:scaling>
          <c:orientation val="minMax"/>
        </c:scaling>
        <c:delete val="1"/>
        <c:axPos val="b"/>
        <c:numFmt formatCode="&quot;H&quot;yy" sourceLinked="1"/>
        <c:majorTickMark val="none"/>
        <c:minorTickMark val="none"/>
        <c:tickLblPos val="none"/>
        <c:crossAx val="559407552"/>
        <c:crosses val="autoZero"/>
        <c:auto val="1"/>
        <c:lblOffset val="100"/>
        <c:baseTimeUnit val="years"/>
      </c:dateAx>
      <c:valAx>
        <c:axId val="55940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4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118.21</c:v>
                </c:pt>
                <c:pt idx="2">
                  <c:v>209.01</c:v>
                </c:pt>
                <c:pt idx="3">
                  <c:v>274.87</c:v>
                </c:pt>
                <c:pt idx="4">
                  <c:v>289.60000000000002</c:v>
                </c:pt>
              </c:numCache>
            </c:numRef>
          </c:val>
          <c:extLst>
            <c:ext xmlns:c16="http://schemas.microsoft.com/office/drawing/2014/chart" uri="{C3380CC4-5D6E-409C-BE32-E72D297353CC}">
              <c16:uniqueId val="{00000000-5867-43CF-8497-7B05B29A6E16}"/>
            </c:ext>
          </c:extLst>
        </c:ser>
        <c:dLbls>
          <c:showLegendKey val="0"/>
          <c:showVal val="0"/>
          <c:showCatName val="0"/>
          <c:showSerName val="0"/>
          <c:showPercent val="0"/>
          <c:showBubbleSize val="0"/>
        </c:dLbls>
        <c:gapWidth val="150"/>
        <c:axId val="559411472"/>
        <c:axId val="4546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5867-43CF-8497-7B05B29A6E16}"/>
            </c:ext>
          </c:extLst>
        </c:ser>
        <c:dLbls>
          <c:showLegendKey val="0"/>
          <c:showVal val="0"/>
          <c:showCatName val="0"/>
          <c:showSerName val="0"/>
          <c:showPercent val="0"/>
          <c:showBubbleSize val="0"/>
        </c:dLbls>
        <c:marker val="1"/>
        <c:smooth val="0"/>
        <c:axId val="559411472"/>
        <c:axId val="454667888"/>
      </c:lineChart>
      <c:dateAx>
        <c:axId val="559411472"/>
        <c:scaling>
          <c:orientation val="minMax"/>
        </c:scaling>
        <c:delete val="1"/>
        <c:axPos val="b"/>
        <c:numFmt formatCode="&quot;H&quot;yy" sourceLinked="1"/>
        <c:majorTickMark val="none"/>
        <c:minorTickMark val="none"/>
        <c:tickLblPos val="none"/>
        <c:crossAx val="454667888"/>
        <c:crosses val="autoZero"/>
        <c:auto val="1"/>
        <c:lblOffset val="100"/>
        <c:baseTimeUnit val="years"/>
      </c:dateAx>
      <c:valAx>
        <c:axId val="45466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41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2556.37</c:v>
                </c:pt>
                <c:pt idx="2">
                  <c:v>2801.25</c:v>
                </c:pt>
                <c:pt idx="3">
                  <c:v>3242.38</c:v>
                </c:pt>
                <c:pt idx="4">
                  <c:v>3516.62</c:v>
                </c:pt>
              </c:numCache>
            </c:numRef>
          </c:val>
          <c:extLst>
            <c:ext xmlns:c16="http://schemas.microsoft.com/office/drawing/2014/chart" uri="{C3380CC4-5D6E-409C-BE32-E72D297353CC}">
              <c16:uniqueId val="{00000000-5969-4600-823F-E801EBEF133A}"/>
            </c:ext>
          </c:extLst>
        </c:ser>
        <c:dLbls>
          <c:showLegendKey val="0"/>
          <c:showVal val="0"/>
          <c:showCatName val="0"/>
          <c:showSerName val="0"/>
          <c:showPercent val="0"/>
          <c:showBubbleSize val="0"/>
        </c:dLbls>
        <c:gapWidth val="150"/>
        <c:axId val="454663968"/>
        <c:axId val="45466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1390.57</c:v>
                </c:pt>
                <c:pt idx="2">
                  <c:v>1546.97</c:v>
                </c:pt>
                <c:pt idx="3">
                  <c:v>1471.36</c:v>
                </c:pt>
                <c:pt idx="4">
                  <c:v>1495.64</c:v>
                </c:pt>
              </c:numCache>
            </c:numRef>
          </c:val>
          <c:smooth val="0"/>
          <c:extLst>
            <c:ext xmlns:c16="http://schemas.microsoft.com/office/drawing/2014/chart" uri="{C3380CC4-5D6E-409C-BE32-E72D297353CC}">
              <c16:uniqueId val="{00000001-5969-4600-823F-E801EBEF133A}"/>
            </c:ext>
          </c:extLst>
        </c:ser>
        <c:dLbls>
          <c:showLegendKey val="0"/>
          <c:showVal val="0"/>
          <c:showCatName val="0"/>
          <c:showSerName val="0"/>
          <c:showPercent val="0"/>
          <c:showBubbleSize val="0"/>
        </c:dLbls>
        <c:marker val="1"/>
        <c:smooth val="0"/>
        <c:axId val="454663968"/>
        <c:axId val="454665144"/>
      </c:lineChart>
      <c:dateAx>
        <c:axId val="454663968"/>
        <c:scaling>
          <c:orientation val="minMax"/>
        </c:scaling>
        <c:delete val="1"/>
        <c:axPos val="b"/>
        <c:numFmt formatCode="&quot;H&quot;yy" sourceLinked="1"/>
        <c:majorTickMark val="none"/>
        <c:minorTickMark val="none"/>
        <c:tickLblPos val="none"/>
        <c:crossAx val="454665144"/>
        <c:crosses val="autoZero"/>
        <c:auto val="1"/>
        <c:lblOffset val="100"/>
        <c:baseTimeUnit val="years"/>
      </c:dateAx>
      <c:valAx>
        <c:axId val="45466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6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33.42</c:v>
                </c:pt>
                <c:pt idx="2">
                  <c:v>35.72</c:v>
                </c:pt>
                <c:pt idx="3">
                  <c:v>33.06</c:v>
                </c:pt>
                <c:pt idx="4">
                  <c:v>33.979999999999997</c:v>
                </c:pt>
              </c:numCache>
            </c:numRef>
          </c:val>
          <c:extLst>
            <c:ext xmlns:c16="http://schemas.microsoft.com/office/drawing/2014/chart" uri="{C3380CC4-5D6E-409C-BE32-E72D297353CC}">
              <c16:uniqueId val="{00000000-0204-4387-BCF4-6175238BA049}"/>
            </c:ext>
          </c:extLst>
        </c:ser>
        <c:dLbls>
          <c:showLegendKey val="0"/>
          <c:showVal val="0"/>
          <c:showCatName val="0"/>
          <c:showSerName val="0"/>
          <c:showPercent val="0"/>
          <c:showBubbleSize val="0"/>
        </c:dLbls>
        <c:gapWidth val="150"/>
        <c:axId val="454013800"/>
        <c:axId val="4540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62.43</c:v>
                </c:pt>
                <c:pt idx="2">
                  <c:v>51.1</c:v>
                </c:pt>
                <c:pt idx="3">
                  <c:v>51.76</c:v>
                </c:pt>
                <c:pt idx="4">
                  <c:v>46.15</c:v>
                </c:pt>
              </c:numCache>
            </c:numRef>
          </c:val>
          <c:smooth val="0"/>
          <c:extLst>
            <c:ext xmlns:c16="http://schemas.microsoft.com/office/drawing/2014/chart" uri="{C3380CC4-5D6E-409C-BE32-E72D297353CC}">
              <c16:uniqueId val="{00000001-0204-4387-BCF4-6175238BA049}"/>
            </c:ext>
          </c:extLst>
        </c:ser>
        <c:dLbls>
          <c:showLegendKey val="0"/>
          <c:showVal val="0"/>
          <c:showCatName val="0"/>
          <c:showSerName val="0"/>
          <c:showPercent val="0"/>
          <c:showBubbleSize val="0"/>
        </c:dLbls>
        <c:marker val="1"/>
        <c:smooth val="0"/>
        <c:axId val="454013800"/>
        <c:axId val="454012232"/>
      </c:lineChart>
      <c:dateAx>
        <c:axId val="454013800"/>
        <c:scaling>
          <c:orientation val="minMax"/>
        </c:scaling>
        <c:delete val="1"/>
        <c:axPos val="b"/>
        <c:numFmt formatCode="&quot;H&quot;yy" sourceLinked="1"/>
        <c:majorTickMark val="none"/>
        <c:minorTickMark val="none"/>
        <c:tickLblPos val="none"/>
        <c:crossAx val="454012232"/>
        <c:crosses val="autoZero"/>
        <c:auto val="1"/>
        <c:lblOffset val="100"/>
        <c:baseTimeUnit val="years"/>
      </c:dateAx>
      <c:valAx>
        <c:axId val="4540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346.5</c:v>
                </c:pt>
                <c:pt idx="2">
                  <c:v>322.83</c:v>
                </c:pt>
                <c:pt idx="3">
                  <c:v>349.13</c:v>
                </c:pt>
                <c:pt idx="4">
                  <c:v>347.43</c:v>
                </c:pt>
              </c:numCache>
            </c:numRef>
          </c:val>
          <c:extLst>
            <c:ext xmlns:c16="http://schemas.microsoft.com/office/drawing/2014/chart" uri="{C3380CC4-5D6E-409C-BE32-E72D297353CC}">
              <c16:uniqueId val="{00000000-ECB7-492E-8271-5DDE43D0BB9E}"/>
            </c:ext>
          </c:extLst>
        </c:ser>
        <c:dLbls>
          <c:showLegendKey val="0"/>
          <c:showVal val="0"/>
          <c:showCatName val="0"/>
          <c:showSerName val="0"/>
          <c:showPercent val="0"/>
          <c:showBubbleSize val="0"/>
        </c:dLbls>
        <c:gapWidth val="150"/>
        <c:axId val="342789096"/>
        <c:axId val="34279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224.51</c:v>
                </c:pt>
                <c:pt idx="2">
                  <c:v>269.64</c:v>
                </c:pt>
                <c:pt idx="3">
                  <c:v>276.18</c:v>
                </c:pt>
                <c:pt idx="4">
                  <c:v>315.83</c:v>
                </c:pt>
              </c:numCache>
            </c:numRef>
          </c:val>
          <c:smooth val="0"/>
          <c:extLst>
            <c:ext xmlns:c16="http://schemas.microsoft.com/office/drawing/2014/chart" uri="{C3380CC4-5D6E-409C-BE32-E72D297353CC}">
              <c16:uniqueId val="{00000001-ECB7-492E-8271-5DDE43D0BB9E}"/>
            </c:ext>
          </c:extLst>
        </c:ser>
        <c:dLbls>
          <c:showLegendKey val="0"/>
          <c:showVal val="0"/>
          <c:showCatName val="0"/>
          <c:showSerName val="0"/>
          <c:showPercent val="0"/>
          <c:showBubbleSize val="0"/>
        </c:dLbls>
        <c:marker val="1"/>
        <c:smooth val="0"/>
        <c:axId val="342789096"/>
        <c:axId val="342791056"/>
      </c:lineChart>
      <c:dateAx>
        <c:axId val="342789096"/>
        <c:scaling>
          <c:orientation val="minMax"/>
        </c:scaling>
        <c:delete val="1"/>
        <c:axPos val="b"/>
        <c:numFmt formatCode="&quot;H&quot;yy" sourceLinked="1"/>
        <c:majorTickMark val="none"/>
        <c:minorTickMark val="none"/>
        <c:tickLblPos val="none"/>
        <c:crossAx val="342791056"/>
        <c:crosses val="autoZero"/>
        <c:auto val="1"/>
        <c:lblOffset val="100"/>
        <c:baseTimeUnit val="years"/>
      </c:dateAx>
      <c:valAx>
        <c:axId val="34279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8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 zoomScale="85" zoomScaleNormal="85" workbookViewId="0">
      <selection activeCell="CF26" sqref="CF2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宮崎県　都城市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簡易水道事業</v>
      </c>
      <c r="Q8" s="81"/>
      <c r="R8" s="81"/>
      <c r="S8" s="81"/>
      <c r="T8" s="81"/>
      <c r="U8" s="81"/>
      <c r="V8" s="81"/>
      <c r="W8" s="81" t="str">
        <f>データ!$L$6</f>
        <v>C2</v>
      </c>
      <c r="X8" s="81"/>
      <c r="Y8" s="81"/>
      <c r="Z8" s="81"/>
      <c r="AA8" s="81"/>
      <c r="AB8" s="81"/>
      <c r="AC8" s="81"/>
      <c r="AD8" s="81" t="str">
        <f>データ!$M$6</f>
        <v>非設置</v>
      </c>
      <c r="AE8" s="81"/>
      <c r="AF8" s="81"/>
      <c r="AG8" s="81"/>
      <c r="AH8" s="81"/>
      <c r="AI8" s="81"/>
      <c r="AJ8" s="81"/>
      <c r="AK8" s="2"/>
      <c r="AL8" s="72">
        <f>データ!$R$6</f>
        <v>161605</v>
      </c>
      <c r="AM8" s="72"/>
      <c r="AN8" s="72"/>
      <c r="AO8" s="72"/>
      <c r="AP8" s="72"/>
      <c r="AQ8" s="72"/>
      <c r="AR8" s="72"/>
      <c r="AS8" s="72"/>
      <c r="AT8" s="37">
        <f>データ!$S$6</f>
        <v>653.36</v>
      </c>
      <c r="AU8" s="38"/>
      <c r="AV8" s="38"/>
      <c r="AW8" s="38"/>
      <c r="AX8" s="38"/>
      <c r="AY8" s="38"/>
      <c r="AZ8" s="38"/>
      <c r="BA8" s="38"/>
      <c r="BB8" s="61">
        <f>データ!$T$6</f>
        <v>247.34</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
      <c r="A10" s="2"/>
      <c r="B10" s="37" t="str">
        <f>データ!$N$6</f>
        <v>-</v>
      </c>
      <c r="C10" s="38"/>
      <c r="D10" s="38"/>
      <c r="E10" s="38"/>
      <c r="F10" s="38"/>
      <c r="G10" s="38"/>
      <c r="H10" s="38"/>
      <c r="I10" s="37">
        <f>データ!$O$6</f>
        <v>16.37</v>
      </c>
      <c r="J10" s="38"/>
      <c r="K10" s="38"/>
      <c r="L10" s="38"/>
      <c r="M10" s="38"/>
      <c r="N10" s="38"/>
      <c r="O10" s="71"/>
      <c r="P10" s="61">
        <f>データ!$P$6</f>
        <v>4.3899999999999997</v>
      </c>
      <c r="Q10" s="61"/>
      <c r="R10" s="61"/>
      <c r="S10" s="61"/>
      <c r="T10" s="61"/>
      <c r="U10" s="61"/>
      <c r="V10" s="61"/>
      <c r="W10" s="72">
        <f>データ!$Q$6</f>
        <v>2343</v>
      </c>
      <c r="X10" s="72"/>
      <c r="Y10" s="72"/>
      <c r="Z10" s="72"/>
      <c r="AA10" s="72"/>
      <c r="AB10" s="72"/>
      <c r="AC10" s="72"/>
      <c r="AD10" s="2"/>
      <c r="AE10" s="2"/>
      <c r="AF10" s="2"/>
      <c r="AG10" s="2"/>
      <c r="AH10" s="2"/>
      <c r="AI10" s="2"/>
      <c r="AJ10" s="2"/>
      <c r="AK10" s="2"/>
      <c r="AL10" s="72">
        <f>データ!$U$6</f>
        <v>7051</v>
      </c>
      <c r="AM10" s="72"/>
      <c r="AN10" s="72"/>
      <c r="AO10" s="72"/>
      <c r="AP10" s="72"/>
      <c r="AQ10" s="72"/>
      <c r="AR10" s="72"/>
      <c r="AS10" s="72"/>
      <c r="AT10" s="37">
        <f>データ!$V$6</f>
        <v>51.92</v>
      </c>
      <c r="AU10" s="38"/>
      <c r="AV10" s="38"/>
      <c r="AW10" s="38"/>
      <c r="AX10" s="38"/>
      <c r="AY10" s="38"/>
      <c r="AZ10" s="38"/>
      <c r="BA10" s="38"/>
      <c r="BB10" s="61">
        <f>データ!$W$6</f>
        <v>135.81</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111</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6"/>
      <c r="BN58" s="46"/>
      <c r="BO58" s="46"/>
      <c r="BP58" s="46"/>
      <c r="BQ58" s="46"/>
      <c r="BR58" s="46"/>
      <c r="BS58" s="46"/>
      <c r="BT58" s="46"/>
      <c r="BU58" s="46"/>
      <c r="BV58" s="46"/>
      <c r="BW58" s="46"/>
      <c r="BX58" s="46"/>
      <c r="BY58" s="46"/>
      <c r="BZ58" s="4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6"/>
      <c r="BN59" s="46"/>
      <c r="BO59" s="46"/>
      <c r="BP59" s="46"/>
      <c r="BQ59" s="46"/>
      <c r="BR59" s="46"/>
      <c r="BS59" s="46"/>
      <c r="BT59" s="46"/>
      <c r="BU59" s="46"/>
      <c r="BV59" s="46"/>
      <c r="BW59" s="46"/>
      <c r="BX59" s="46"/>
      <c r="BY59" s="46"/>
      <c r="BZ59" s="47"/>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5"/>
      <c r="BM60" s="46"/>
      <c r="BN60" s="46"/>
      <c r="BO60" s="46"/>
      <c r="BP60" s="46"/>
      <c r="BQ60" s="46"/>
      <c r="BR60" s="46"/>
      <c r="BS60" s="46"/>
      <c r="BT60" s="46"/>
      <c r="BU60" s="46"/>
      <c r="BV60" s="46"/>
      <c r="BW60" s="46"/>
      <c r="BX60" s="46"/>
      <c r="BY60" s="46"/>
      <c r="BZ60" s="47"/>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112</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i7MZ194t+A2+zuDlYgkV/EXr/twgHEecHVw9mWxGv2MWl+U2c+V18PQVGaanUBXQkKFhN/mQNNyMXSO4n2U0OA==" saltValue="LatDETBMCpj6KyxAqMbs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452025</v>
      </c>
      <c r="D6" s="20">
        <f t="shared" si="3"/>
        <v>46</v>
      </c>
      <c r="E6" s="20">
        <f t="shared" si="3"/>
        <v>1</v>
      </c>
      <c r="F6" s="20">
        <f t="shared" si="3"/>
        <v>0</v>
      </c>
      <c r="G6" s="20">
        <f t="shared" si="3"/>
        <v>5</v>
      </c>
      <c r="H6" s="20" t="str">
        <f t="shared" si="3"/>
        <v>宮崎県　都城市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16.37</v>
      </c>
      <c r="P6" s="21">
        <f t="shared" si="3"/>
        <v>4.3899999999999997</v>
      </c>
      <c r="Q6" s="21">
        <f t="shared" si="3"/>
        <v>2343</v>
      </c>
      <c r="R6" s="21">
        <f t="shared" si="3"/>
        <v>161605</v>
      </c>
      <c r="S6" s="21">
        <f t="shared" si="3"/>
        <v>653.36</v>
      </c>
      <c r="T6" s="21">
        <f t="shared" si="3"/>
        <v>247.34</v>
      </c>
      <c r="U6" s="21">
        <f t="shared" si="3"/>
        <v>7051</v>
      </c>
      <c r="V6" s="21">
        <f t="shared" si="3"/>
        <v>51.92</v>
      </c>
      <c r="W6" s="21">
        <f t="shared" si="3"/>
        <v>135.81</v>
      </c>
      <c r="X6" s="22" t="str">
        <f>IF(X7="",NA(),X7)</f>
        <v>-</v>
      </c>
      <c r="Y6" s="22">
        <f t="shared" ref="Y6:AG6" si="4">IF(Y7="",NA(),Y7)</f>
        <v>95.91</v>
      </c>
      <c r="Z6" s="22">
        <f t="shared" si="4"/>
        <v>103.26</v>
      </c>
      <c r="AA6" s="22">
        <f t="shared" si="4"/>
        <v>94.08</v>
      </c>
      <c r="AB6" s="22">
        <f t="shared" si="4"/>
        <v>96.68</v>
      </c>
      <c r="AC6" s="22" t="str">
        <f t="shared" si="4"/>
        <v>-</v>
      </c>
      <c r="AD6" s="22">
        <f t="shared" si="4"/>
        <v>100.27</v>
      </c>
      <c r="AE6" s="22">
        <f t="shared" si="4"/>
        <v>103.57</v>
      </c>
      <c r="AF6" s="22">
        <f t="shared" si="4"/>
        <v>100.97</v>
      </c>
      <c r="AG6" s="22">
        <f t="shared" si="4"/>
        <v>101.68</v>
      </c>
      <c r="AH6" s="21" t="str">
        <f>IF(AH7="","",IF(AH7="-","【-】","【"&amp;SUBSTITUTE(TEXT(AH7,"#,##0.00"),"-","△")&amp;"】"))</f>
        <v>【104.96】</v>
      </c>
      <c r="AI6" s="22" t="str">
        <f>IF(AI7="",NA(),AI7)</f>
        <v>-</v>
      </c>
      <c r="AJ6" s="22">
        <f t="shared" ref="AJ6:AR6" si="5">IF(AJ7="",NA(),AJ7)</f>
        <v>20.11</v>
      </c>
      <c r="AK6" s="22">
        <f t="shared" si="5"/>
        <v>25.62</v>
      </c>
      <c r="AL6" s="22">
        <f t="shared" si="5"/>
        <v>37.94</v>
      </c>
      <c r="AM6" s="22">
        <f t="shared" si="5"/>
        <v>52.72</v>
      </c>
      <c r="AN6" s="22" t="str">
        <f t="shared" si="5"/>
        <v>-</v>
      </c>
      <c r="AO6" s="22">
        <f t="shared" si="5"/>
        <v>8.57</v>
      </c>
      <c r="AP6" s="22">
        <f t="shared" si="5"/>
        <v>5.78</v>
      </c>
      <c r="AQ6" s="22">
        <f t="shared" si="5"/>
        <v>8.73</v>
      </c>
      <c r="AR6" s="22">
        <f t="shared" si="5"/>
        <v>15.24</v>
      </c>
      <c r="AS6" s="21" t="str">
        <f>IF(AS7="","",IF(AS7="-","【-】","【"&amp;SUBSTITUTE(TEXT(AS7,"#,##0.00"),"-","△")&amp;"】"))</f>
        <v>【30.67】</v>
      </c>
      <c r="AT6" s="22" t="str">
        <f>IF(AT7="",NA(),AT7)</f>
        <v>-</v>
      </c>
      <c r="AU6" s="22">
        <f t="shared" ref="AU6:BC6" si="6">IF(AU7="",NA(),AU7)</f>
        <v>118.21</v>
      </c>
      <c r="AV6" s="22">
        <f t="shared" si="6"/>
        <v>209.01</v>
      </c>
      <c r="AW6" s="22">
        <f t="shared" si="6"/>
        <v>274.87</v>
      </c>
      <c r="AX6" s="22">
        <f t="shared" si="6"/>
        <v>289.60000000000002</v>
      </c>
      <c r="AY6" s="22" t="str">
        <f t="shared" si="6"/>
        <v>-</v>
      </c>
      <c r="AZ6" s="22">
        <f t="shared" si="6"/>
        <v>139.66999999999999</v>
      </c>
      <c r="BA6" s="22">
        <f t="shared" si="6"/>
        <v>92.24</v>
      </c>
      <c r="BB6" s="22">
        <f t="shared" si="6"/>
        <v>116</v>
      </c>
      <c r="BC6" s="22">
        <f t="shared" si="6"/>
        <v>132.63999999999999</v>
      </c>
      <c r="BD6" s="21" t="str">
        <f>IF(BD7="","",IF(BD7="-","【-】","【"&amp;SUBSTITUTE(TEXT(BD7,"#,##0.00"),"-","△")&amp;"】"))</f>
        <v>【195.24】</v>
      </c>
      <c r="BE6" s="22" t="str">
        <f>IF(BE7="",NA(),BE7)</f>
        <v>-</v>
      </c>
      <c r="BF6" s="22">
        <f t="shared" ref="BF6:BN6" si="7">IF(BF7="",NA(),BF7)</f>
        <v>2556.37</v>
      </c>
      <c r="BG6" s="22">
        <f t="shared" si="7"/>
        <v>2801.25</v>
      </c>
      <c r="BH6" s="22">
        <f t="shared" si="7"/>
        <v>3242.38</v>
      </c>
      <c r="BI6" s="22">
        <f t="shared" si="7"/>
        <v>3516.62</v>
      </c>
      <c r="BJ6" s="22" t="str">
        <f t="shared" si="7"/>
        <v>-</v>
      </c>
      <c r="BK6" s="22">
        <f t="shared" si="7"/>
        <v>1390.57</v>
      </c>
      <c r="BL6" s="22">
        <f t="shared" si="7"/>
        <v>1546.97</v>
      </c>
      <c r="BM6" s="22">
        <f t="shared" si="7"/>
        <v>1471.36</v>
      </c>
      <c r="BN6" s="22">
        <f t="shared" si="7"/>
        <v>1495.64</v>
      </c>
      <c r="BO6" s="21" t="str">
        <f>IF(BO7="","",IF(BO7="-","【-】","【"&amp;SUBSTITUTE(TEXT(BO7,"#,##0.00"),"-","△")&amp;"】"))</f>
        <v>【1,090.93】</v>
      </c>
      <c r="BP6" s="22" t="str">
        <f>IF(BP7="",NA(),BP7)</f>
        <v>-</v>
      </c>
      <c r="BQ6" s="22">
        <f t="shared" ref="BQ6:BY6" si="8">IF(BQ7="",NA(),BQ7)</f>
        <v>33.42</v>
      </c>
      <c r="BR6" s="22">
        <f t="shared" si="8"/>
        <v>35.72</v>
      </c>
      <c r="BS6" s="22">
        <f t="shared" si="8"/>
        <v>33.06</v>
      </c>
      <c r="BT6" s="22">
        <f t="shared" si="8"/>
        <v>33.979999999999997</v>
      </c>
      <c r="BU6" s="22" t="str">
        <f t="shared" si="8"/>
        <v>-</v>
      </c>
      <c r="BV6" s="22">
        <f t="shared" si="8"/>
        <v>62.43</v>
      </c>
      <c r="BW6" s="22">
        <f t="shared" si="8"/>
        <v>51.1</v>
      </c>
      <c r="BX6" s="22">
        <f t="shared" si="8"/>
        <v>51.76</v>
      </c>
      <c r="BY6" s="22">
        <f t="shared" si="8"/>
        <v>46.15</v>
      </c>
      <c r="BZ6" s="21" t="str">
        <f>IF(BZ7="","",IF(BZ7="-","【-】","【"&amp;SUBSTITUTE(TEXT(BZ7,"#,##0.00"),"-","△")&amp;"】"))</f>
        <v>【58.61】</v>
      </c>
      <c r="CA6" s="22" t="str">
        <f>IF(CA7="",NA(),CA7)</f>
        <v>-</v>
      </c>
      <c r="CB6" s="22">
        <f t="shared" ref="CB6:CJ6" si="9">IF(CB7="",NA(),CB7)</f>
        <v>346.5</v>
      </c>
      <c r="CC6" s="22">
        <f t="shared" si="9"/>
        <v>322.83</v>
      </c>
      <c r="CD6" s="22">
        <f t="shared" si="9"/>
        <v>349.13</v>
      </c>
      <c r="CE6" s="22">
        <f t="shared" si="9"/>
        <v>347.43</v>
      </c>
      <c r="CF6" s="22" t="str">
        <f t="shared" si="9"/>
        <v>-</v>
      </c>
      <c r="CG6" s="22">
        <f t="shared" si="9"/>
        <v>224.51</v>
      </c>
      <c r="CH6" s="22">
        <f t="shared" si="9"/>
        <v>269.64</v>
      </c>
      <c r="CI6" s="22">
        <f t="shared" si="9"/>
        <v>276.18</v>
      </c>
      <c r="CJ6" s="22">
        <f t="shared" si="9"/>
        <v>315.83</v>
      </c>
      <c r="CK6" s="21" t="str">
        <f>IF(CK7="","",IF(CK7="-","【-】","【"&amp;SUBSTITUTE(TEXT(CK7,"#,##0.00"),"-","△")&amp;"】"))</f>
        <v>【274.97】</v>
      </c>
      <c r="CL6" s="22" t="str">
        <f>IF(CL7="",NA(),CL7)</f>
        <v>-</v>
      </c>
      <c r="CM6" s="22">
        <f t="shared" ref="CM6:CU6" si="10">IF(CM7="",NA(),CM7)</f>
        <v>66.77</v>
      </c>
      <c r="CN6" s="22">
        <f t="shared" si="10"/>
        <v>67.290000000000006</v>
      </c>
      <c r="CO6" s="22">
        <f t="shared" si="10"/>
        <v>65.430000000000007</v>
      </c>
      <c r="CP6" s="22">
        <f t="shared" si="10"/>
        <v>65.42</v>
      </c>
      <c r="CQ6" s="22" t="str">
        <f t="shared" si="10"/>
        <v>-</v>
      </c>
      <c r="CR6" s="22">
        <f t="shared" si="10"/>
        <v>55.3</v>
      </c>
      <c r="CS6" s="22">
        <f t="shared" si="10"/>
        <v>54.14</v>
      </c>
      <c r="CT6" s="22">
        <f t="shared" si="10"/>
        <v>53.79</v>
      </c>
      <c r="CU6" s="22">
        <f t="shared" si="10"/>
        <v>56.4</v>
      </c>
      <c r="CV6" s="21" t="str">
        <f>IF(CV7="","",IF(CV7="-","【-】","【"&amp;SUBSTITUTE(TEXT(CV7,"#,##0.00"),"-","△")&amp;"】"))</f>
        <v>【52.36】</v>
      </c>
      <c r="CW6" s="22" t="str">
        <f>IF(CW7="",NA(),CW7)</f>
        <v>-</v>
      </c>
      <c r="CX6" s="22">
        <f t="shared" ref="CX6:DF6" si="11">IF(CX7="",NA(),CX7)</f>
        <v>79.599999999999994</v>
      </c>
      <c r="CY6" s="22">
        <f t="shared" si="11"/>
        <v>79.66</v>
      </c>
      <c r="CZ6" s="22">
        <f t="shared" si="11"/>
        <v>78.86</v>
      </c>
      <c r="DA6" s="22">
        <f t="shared" si="11"/>
        <v>79.48</v>
      </c>
      <c r="DB6" s="22" t="str">
        <f t="shared" si="11"/>
        <v>-</v>
      </c>
      <c r="DC6" s="22">
        <f t="shared" si="11"/>
        <v>78.319999999999993</v>
      </c>
      <c r="DD6" s="22">
        <f t="shared" si="11"/>
        <v>76.239999999999995</v>
      </c>
      <c r="DE6" s="22">
        <f t="shared" si="11"/>
        <v>73.81</v>
      </c>
      <c r="DF6" s="22">
        <f t="shared" si="11"/>
        <v>73.099999999999994</v>
      </c>
      <c r="DG6" s="21" t="str">
        <f>IF(DG7="","",IF(DG7="-","【-】","【"&amp;SUBSTITUTE(TEXT(DG7,"#,##0.00"),"-","△")&amp;"】"))</f>
        <v>【73.88】</v>
      </c>
      <c r="DH6" s="22" t="str">
        <f>IF(DH7="",NA(),DH7)</f>
        <v>-</v>
      </c>
      <c r="DI6" s="22">
        <f t="shared" ref="DI6:DQ6" si="12">IF(DI7="",NA(),DI7)</f>
        <v>5.15</v>
      </c>
      <c r="DJ6" s="22">
        <f t="shared" si="12"/>
        <v>9.1300000000000008</v>
      </c>
      <c r="DK6" s="22">
        <f t="shared" si="12"/>
        <v>13</v>
      </c>
      <c r="DL6" s="22">
        <f t="shared" si="12"/>
        <v>15.12</v>
      </c>
      <c r="DM6" s="22" t="str">
        <f t="shared" si="12"/>
        <v>-</v>
      </c>
      <c r="DN6" s="22">
        <f t="shared" si="12"/>
        <v>34.83</v>
      </c>
      <c r="DO6" s="22">
        <f t="shared" si="12"/>
        <v>31.44</v>
      </c>
      <c r="DP6" s="22">
        <f t="shared" si="12"/>
        <v>35.43</v>
      </c>
      <c r="DQ6" s="22">
        <f t="shared" si="12"/>
        <v>41.69</v>
      </c>
      <c r="DR6" s="21" t="str">
        <f>IF(DR7="","",IF(DR7="-","【-】","【"&amp;SUBSTITUTE(TEXT(DR7,"#,##0.00"),"-","△")&amp;"】"))</f>
        <v>【39.30】</v>
      </c>
      <c r="DS6" s="22" t="str">
        <f>IF(DS7="",NA(),DS7)</f>
        <v>-</v>
      </c>
      <c r="DT6" s="22">
        <f t="shared" ref="DT6:EB6" si="13">IF(DT7="",NA(),DT7)</f>
        <v>31.15</v>
      </c>
      <c r="DU6" s="22">
        <f t="shared" si="13"/>
        <v>30.69</v>
      </c>
      <c r="DV6" s="22">
        <f t="shared" si="13"/>
        <v>30.32</v>
      </c>
      <c r="DW6" s="22">
        <f t="shared" si="13"/>
        <v>34.79</v>
      </c>
      <c r="DX6" s="22" t="str">
        <f t="shared" si="13"/>
        <v>-</v>
      </c>
      <c r="DY6" s="22">
        <f t="shared" si="13"/>
        <v>10.050000000000001</v>
      </c>
      <c r="DZ6" s="22">
        <f t="shared" si="13"/>
        <v>10.78</v>
      </c>
      <c r="EA6" s="22">
        <f t="shared" si="13"/>
        <v>11.16</v>
      </c>
      <c r="EB6" s="22">
        <f t="shared" si="13"/>
        <v>14.82</v>
      </c>
      <c r="EC6" s="21" t="str">
        <f>IF(EC7="","",IF(EC7="-","【-】","【"&amp;SUBSTITUTE(TEXT(EC7,"#,##0.00"),"-","△")&amp;"】"))</f>
        <v>【18.76】</v>
      </c>
      <c r="ED6" s="22" t="str">
        <f>IF(ED7="",NA(),ED7)</f>
        <v>-</v>
      </c>
      <c r="EE6" s="22">
        <f t="shared" ref="EE6:EM6" si="14">IF(EE7="",NA(),EE7)</f>
        <v>0.8</v>
      </c>
      <c r="EF6" s="22">
        <f t="shared" si="14"/>
        <v>0.94</v>
      </c>
      <c r="EG6" s="22">
        <f t="shared" si="14"/>
        <v>0.59</v>
      </c>
      <c r="EH6" s="22">
        <f t="shared" si="14"/>
        <v>1.73</v>
      </c>
      <c r="EI6" s="22" t="str">
        <f t="shared" si="14"/>
        <v>-</v>
      </c>
      <c r="EJ6" s="22">
        <f t="shared" si="14"/>
        <v>0.19</v>
      </c>
      <c r="EK6" s="22">
        <f t="shared" si="14"/>
        <v>0.26</v>
      </c>
      <c r="EL6" s="22">
        <f t="shared" si="14"/>
        <v>0.28999999999999998</v>
      </c>
      <c r="EM6" s="22">
        <f t="shared" si="14"/>
        <v>1.8</v>
      </c>
      <c r="EN6" s="21" t="str">
        <f>IF(EN7="","",IF(EN7="-","【-】","【"&amp;SUBSTITUTE(TEXT(EN7,"#,##0.00"),"-","△")&amp;"】"))</f>
        <v>【0.65】</v>
      </c>
    </row>
    <row r="7" spans="1:144" s="23" customFormat="1" x14ac:dyDescent="0.2">
      <c r="A7" s="15"/>
      <c r="B7" s="24">
        <v>2022</v>
      </c>
      <c r="C7" s="24">
        <v>452025</v>
      </c>
      <c r="D7" s="24">
        <v>46</v>
      </c>
      <c r="E7" s="24">
        <v>1</v>
      </c>
      <c r="F7" s="24">
        <v>0</v>
      </c>
      <c r="G7" s="24">
        <v>5</v>
      </c>
      <c r="H7" s="24" t="s">
        <v>93</v>
      </c>
      <c r="I7" s="24" t="s">
        <v>94</v>
      </c>
      <c r="J7" s="24" t="s">
        <v>95</v>
      </c>
      <c r="K7" s="24" t="s">
        <v>96</v>
      </c>
      <c r="L7" s="24" t="s">
        <v>97</v>
      </c>
      <c r="M7" s="24" t="s">
        <v>98</v>
      </c>
      <c r="N7" s="25" t="s">
        <v>99</v>
      </c>
      <c r="O7" s="25">
        <v>16.37</v>
      </c>
      <c r="P7" s="25">
        <v>4.3899999999999997</v>
      </c>
      <c r="Q7" s="25">
        <v>2343</v>
      </c>
      <c r="R7" s="25">
        <v>161605</v>
      </c>
      <c r="S7" s="25">
        <v>653.36</v>
      </c>
      <c r="T7" s="25">
        <v>247.34</v>
      </c>
      <c r="U7" s="25">
        <v>7051</v>
      </c>
      <c r="V7" s="25">
        <v>51.92</v>
      </c>
      <c r="W7" s="25">
        <v>135.81</v>
      </c>
      <c r="X7" s="25" t="s">
        <v>99</v>
      </c>
      <c r="Y7" s="25">
        <v>95.91</v>
      </c>
      <c r="Z7" s="25">
        <v>103.26</v>
      </c>
      <c r="AA7" s="25">
        <v>94.08</v>
      </c>
      <c r="AB7" s="25">
        <v>96.68</v>
      </c>
      <c r="AC7" s="25" t="s">
        <v>99</v>
      </c>
      <c r="AD7" s="25">
        <v>100.27</v>
      </c>
      <c r="AE7" s="25">
        <v>103.57</v>
      </c>
      <c r="AF7" s="25">
        <v>100.97</v>
      </c>
      <c r="AG7" s="25">
        <v>101.68</v>
      </c>
      <c r="AH7" s="25">
        <v>104.96</v>
      </c>
      <c r="AI7" s="25" t="s">
        <v>99</v>
      </c>
      <c r="AJ7" s="25">
        <v>20.11</v>
      </c>
      <c r="AK7" s="25">
        <v>25.62</v>
      </c>
      <c r="AL7" s="25">
        <v>37.94</v>
      </c>
      <c r="AM7" s="25">
        <v>52.72</v>
      </c>
      <c r="AN7" s="25" t="s">
        <v>99</v>
      </c>
      <c r="AO7" s="25">
        <v>8.57</v>
      </c>
      <c r="AP7" s="25">
        <v>5.78</v>
      </c>
      <c r="AQ7" s="25">
        <v>8.73</v>
      </c>
      <c r="AR7" s="25">
        <v>15.24</v>
      </c>
      <c r="AS7" s="25">
        <v>30.67</v>
      </c>
      <c r="AT7" s="25" t="s">
        <v>99</v>
      </c>
      <c r="AU7" s="25">
        <v>118.21</v>
      </c>
      <c r="AV7" s="25">
        <v>209.01</v>
      </c>
      <c r="AW7" s="25">
        <v>274.87</v>
      </c>
      <c r="AX7" s="25">
        <v>289.60000000000002</v>
      </c>
      <c r="AY7" s="25" t="s">
        <v>99</v>
      </c>
      <c r="AZ7" s="25">
        <v>139.66999999999999</v>
      </c>
      <c r="BA7" s="25">
        <v>92.24</v>
      </c>
      <c r="BB7" s="25">
        <v>116</v>
      </c>
      <c r="BC7" s="25">
        <v>132.63999999999999</v>
      </c>
      <c r="BD7" s="25">
        <v>195.24</v>
      </c>
      <c r="BE7" s="25" t="s">
        <v>99</v>
      </c>
      <c r="BF7" s="25">
        <v>2556.37</v>
      </c>
      <c r="BG7" s="25">
        <v>2801.25</v>
      </c>
      <c r="BH7" s="25">
        <v>3242.38</v>
      </c>
      <c r="BI7" s="25">
        <v>3516.62</v>
      </c>
      <c r="BJ7" s="25" t="s">
        <v>99</v>
      </c>
      <c r="BK7" s="25">
        <v>1390.57</v>
      </c>
      <c r="BL7" s="25">
        <v>1546.97</v>
      </c>
      <c r="BM7" s="25">
        <v>1471.36</v>
      </c>
      <c r="BN7" s="25">
        <v>1495.64</v>
      </c>
      <c r="BO7" s="25">
        <v>1090.93</v>
      </c>
      <c r="BP7" s="25" t="s">
        <v>99</v>
      </c>
      <c r="BQ7" s="25">
        <v>33.42</v>
      </c>
      <c r="BR7" s="25">
        <v>35.72</v>
      </c>
      <c r="BS7" s="25">
        <v>33.06</v>
      </c>
      <c r="BT7" s="25">
        <v>33.979999999999997</v>
      </c>
      <c r="BU7" s="25" t="s">
        <v>99</v>
      </c>
      <c r="BV7" s="25">
        <v>62.43</v>
      </c>
      <c r="BW7" s="25">
        <v>51.1</v>
      </c>
      <c r="BX7" s="25">
        <v>51.76</v>
      </c>
      <c r="BY7" s="25">
        <v>46.15</v>
      </c>
      <c r="BZ7" s="25">
        <v>58.61</v>
      </c>
      <c r="CA7" s="25" t="s">
        <v>99</v>
      </c>
      <c r="CB7" s="25">
        <v>346.5</v>
      </c>
      <c r="CC7" s="25">
        <v>322.83</v>
      </c>
      <c r="CD7" s="25">
        <v>349.13</v>
      </c>
      <c r="CE7" s="25">
        <v>347.43</v>
      </c>
      <c r="CF7" s="25" t="s">
        <v>99</v>
      </c>
      <c r="CG7" s="25">
        <v>224.51</v>
      </c>
      <c r="CH7" s="25">
        <v>269.64</v>
      </c>
      <c r="CI7" s="25">
        <v>276.18</v>
      </c>
      <c r="CJ7" s="25">
        <v>315.83</v>
      </c>
      <c r="CK7" s="25">
        <v>274.97000000000003</v>
      </c>
      <c r="CL7" s="25" t="s">
        <v>99</v>
      </c>
      <c r="CM7" s="25">
        <v>66.77</v>
      </c>
      <c r="CN7" s="25">
        <v>67.290000000000006</v>
      </c>
      <c r="CO7" s="25">
        <v>65.430000000000007</v>
      </c>
      <c r="CP7" s="25">
        <v>65.42</v>
      </c>
      <c r="CQ7" s="25" t="s">
        <v>99</v>
      </c>
      <c r="CR7" s="25">
        <v>55.3</v>
      </c>
      <c r="CS7" s="25">
        <v>54.14</v>
      </c>
      <c r="CT7" s="25">
        <v>53.79</v>
      </c>
      <c r="CU7" s="25">
        <v>56.4</v>
      </c>
      <c r="CV7" s="25">
        <v>52.36</v>
      </c>
      <c r="CW7" s="25" t="s">
        <v>99</v>
      </c>
      <c r="CX7" s="25">
        <v>79.599999999999994</v>
      </c>
      <c r="CY7" s="25">
        <v>79.66</v>
      </c>
      <c r="CZ7" s="25">
        <v>78.86</v>
      </c>
      <c r="DA7" s="25">
        <v>79.48</v>
      </c>
      <c r="DB7" s="25" t="s">
        <v>99</v>
      </c>
      <c r="DC7" s="25">
        <v>78.319999999999993</v>
      </c>
      <c r="DD7" s="25">
        <v>76.239999999999995</v>
      </c>
      <c r="DE7" s="25">
        <v>73.81</v>
      </c>
      <c r="DF7" s="25">
        <v>73.099999999999994</v>
      </c>
      <c r="DG7" s="25">
        <v>73.88</v>
      </c>
      <c r="DH7" s="25" t="s">
        <v>99</v>
      </c>
      <c r="DI7" s="25">
        <v>5.15</v>
      </c>
      <c r="DJ7" s="25">
        <v>9.1300000000000008</v>
      </c>
      <c r="DK7" s="25">
        <v>13</v>
      </c>
      <c r="DL7" s="25">
        <v>15.12</v>
      </c>
      <c r="DM7" s="25" t="s">
        <v>99</v>
      </c>
      <c r="DN7" s="25">
        <v>34.83</v>
      </c>
      <c r="DO7" s="25">
        <v>31.44</v>
      </c>
      <c r="DP7" s="25">
        <v>35.43</v>
      </c>
      <c r="DQ7" s="25">
        <v>41.69</v>
      </c>
      <c r="DR7" s="25">
        <v>39.299999999999997</v>
      </c>
      <c r="DS7" s="25" t="s">
        <v>99</v>
      </c>
      <c r="DT7" s="25">
        <v>31.15</v>
      </c>
      <c r="DU7" s="25">
        <v>30.69</v>
      </c>
      <c r="DV7" s="25">
        <v>30.32</v>
      </c>
      <c r="DW7" s="25">
        <v>34.79</v>
      </c>
      <c r="DX7" s="25" t="s">
        <v>99</v>
      </c>
      <c r="DY7" s="25">
        <v>10.050000000000001</v>
      </c>
      <c r="DZ7" s="25">
        <v>10.78</v>
      </c>
      <c r="EA7" s="25">
        <v>11.16</v>
      </c>
      <c r="EB7" s="25">
        <v>14.82</v>
      </c>
      <c r="EC7" s="25">
        <v>18.760000000000002</v>
      </c>
      <c r="ED7" s="25" t="s">
        <v>99</v>
      </c>
      <c r="EE7" s="25">
        <v>0.8</v>
      </c>
      <c r="EF7" s="25">
        <v>0.94</v>
      </c>
      <c r="EG7" s="25">
        <v>0.59</v>
      </c>
      <c r="EH7" s="25">
        <v>1.73</v>
      </c>
      <c r="EI7" s="25" t="s">
        <v>99</v>
      </c>
      <c r="EJ7" s="25">
        <v>0.19</v>
      </c>
      <c r="EK7" s="25">
        <v>0.26</v>
      </c>
      <c r="EL7" s="25">
        <v>0.28999999999999998</v>
      </c>
      <c r="EM7" s="25">
        <v>1.8</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cp:lastPrinted>2024-02-07T04:38:37Z</cp:lastPrinted>
  <dcterms:created xsi:type="dcterms:W3CDTF">2023-12-05T01:02:22Z</dcterms:created>
  <dcterms:modified xsi:type="dcterms:W3CDTF">2024-02-26T00:02:03Z</dcterms:modified>
  <cp:category/>
</cp:coreProperties>
</file>