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ile-sv01\共有\上下水道課\［庁内報告書］\R5\20240202〆切_公営企業に係る「経営比較分析表」の分析等について\提出\"/>
    </mc:Choice>
  </mc:AlternateContent>
  <xr:revisionPtr revIDLastSave="0" documentId="13_ncr:1_{411FAFD9-DE3B-4784-B5DE-2ECF31A10053}" xr6:coauthVersionLast="43" xr6:coauthVersionMax="43" xr10:uidLastSave="{00000000-0000-0000-0000-000000000000}"/>
  <workbookProtection workbookAlgorithmName="SHA-512" workbookHashValue="ppQv/Fwja2od2ldQHeV/KaKlKGjJP3a03/meTSYd1dRO/TafGvqhpoDvN3dHZ8RwCoFCcmYDAnFJGtHajLTLVQ==" workbookSaltValue="wsLxow060TSCuTXbVwYWv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<sst xmlns="http://schemas.openxmlformats.org/spreadsheetml/2006/main" count="250" uniqueCount="114">
  <si>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</si>
  <si>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</si>
  <si>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</si>
  <si>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</si>
  <si>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</si>
  <si>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</si>
  <si>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</si>
  <si>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</si>
  <si>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</si>
  <si>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</si>
  <si>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</si>
  <si>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</si>
  <si>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</si>
  <si>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</si>
  <si>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</si>
  <si>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</si>
  <si>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</si>
  <si>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</si>
  <si>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</si>
  <si>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</si>
  <si>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</si>
  <si>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</si>
  <si>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</si>
  <si>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</si>
  <si>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</si>
  <si>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</si>
  <si>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</si>
  <si>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</si>
  <si>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</si>
  <si>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</si>
  <si>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</si>
  <si>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</si>
  <si>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</si>
  <si>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</si>
  <si>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</si>
  <si>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</si>
  <si>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</si>
  <si>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</si>
  <si>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</si>
  <si>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</si>
  <si>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</si>
  <si>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</si>
  <si>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</si>
  <si>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</si>
  <si>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</si>
  <si>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</si>
  <si>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</si>
  <si>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</si>
  <si>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</si>
  <si>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</si>
  <si>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</si>
  <si>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</si>
  <si>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</si>
  <si>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</si>
  <si>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</si>
  <si>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</si>
  <si>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</si>
  <si>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</si>
  <si>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</si>
  <si>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</si>
  <si>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</si>
  <si>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</si>
  <si>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</si>
  <si>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</si>
  <si>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</si>
  <si>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</si>
  <si>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</si>
  <si>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</si>
  <si>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</si>
  <si>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</si>
  <si>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</si>
  <si>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</si>
  <si>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</si>
  <si>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</si>
  <si>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</si>
  <si>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</si>
  <si>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</si>
  <si>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</si>
  <si>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</si>
  <si>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</si>
  <si>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</si>
  <si>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</si>
  <si>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</si>
  <si>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</si>
  <si>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</si>
  <si>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</si>
  <si>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</si>
  <si>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</si>
  <si>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</si>
  <si>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</si>
  <si>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</si>
  <si>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</si>
  <si>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</si>
  <si>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</si>
  <si>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</si>
  <si>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</si>
  <si>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</si>
  <si>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</si>
  <si>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</si>
  <si>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</si>
  <si>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</si>
  <si>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</si>
  <si>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</si>
  <si>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</si>
  <si>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</si>
  <si>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</si>
  <si>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</si>
  <si>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</si>
  <si>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</si>
  <si>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</si>
  <si>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</si>
  <si>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法定耐用年数を超えた管路がないため、経年化の状況を示す「</t>
    </r>
    <r>
      <rPr>
        <sz val="11"/>
        <rFont val="ＭＳ ゴシック"/>
        <family val="3"/>
        <charset val="128"/>
      </rPr>
      <t>管路経年化率」は0％となっています。また、</t>
    </r>
    <r>
      <rPr>
        <sz val="11"/>
        <color theme="1"/>
        <rFont val="ＭＳ ゴシック"/>
        <family val="3"/>
        <charset val="128"/>
      </rPr>
      <t>漏水等による布設替も行わなかったため、「管路更新率」</t>
    </r>
    <r>
      <rPr>
        <sz val="11"/>
        <rFont val="ＭＳ ゴシック"/>
        <family val="3"/>
        <charset val="128"/>
      </rPr>
      <t>も0％</t>
    </r>
    <r>
      <rPr>
        <sz val="11"/>
        <color theme="1"/>
        <rFont val="ＭＳ ゴシック"/>
        <family val="3"/>
        <charset val="128"/>
      </rPr>
      <t>となっています。</t>
    </r>
    <rPh sb="50" eb="52">
      <t>ロウスイ</t>
    </rPh>
    <rPh sb="52" eb="53">
      <t>トウ</t>
    </rPh>
    <rPh sb="56" eb="58">
      <t>カンフセツ</t>
    </rPh>
    <rPh sb="58" eb="59">
      <t>ガ</t>
    </rPh>
    <rPh sb="60" eb="61">
      <t>オコナ</t>
    </rPh>
    <rPh sb="70" eb="72">
      <t>カンロ</t>
    </rPh>
    <rPh sb="72" eb="74">
      <t>コウシン</t>
    </rPh>
    <rPh sb="74" eb="75">
      <t>リツ</t>
    </rPh>
    <phoneticPr fontId="4"/>
  </si>
  <si>
    <r>
      <t>　経営状況については、料金収入で費用を賄えず一般会計からの繰入金に依存している状況にあります。また、企業債残高対給水収益比率も高いことから、今後の施設更新等の財源を確保するために、上水道事業と合わせて令和5年4月に料金を改定しました。
　施設の老朽化については、管路において法定耐用年数を超えたものはありませんが、施設全体の更新には多大な費用が必要となることから、重要度・優先度を踏まえた更新投資の平準化</t>
    </r>
    <r>
      <rPr>
        <sz val="11"/>
        <rFont val="ＭＳ ゴシック"/>
        <family val="3"/>
        <charset val="128"/>
      </rPr>
      <t>を</t>
    </r>
    <r>
      <rPr>
        <sz val="11"/>
        <color theme="1"/>
        <rFont val="ＭＳ ゴシック"/>
        <family val="3"/>
        <charset val="128"/>
      </rPr>
      <t>図り、計画的・効率的な施設の更新を行うこととしております。
　</t>
    </r>
    <rPh sb="100" eb="102">
      <t>レイワ</t>
    </rPh>
    <rPh sb="103" eb="104">
      <t>ネン</t>
    </rPh>
    <rPh sb="105" eb="106">
      <t>ガツ</t>
    </rPh>
    <rPh sb="172" eb="174">
      <t>ヒツヨウ</t>
    </rPh>
    <phoneticPr fontId="4"/>
  </si>
  <si>
    <t>　「経常収支比率」は100％を上回っており、「累積欠損金比率」は0％ですが、「流動比率」が85.85％と指標である100％以下であり、全国平均及び類似団体平均を下回っています。
　「料金回収率」は11.27％で、100％を大きく下回っており、給水に係る費用を料金収入で賄えず、一般会計からの繰入金に依存している状況にあります。また、簡易水道事業は規模が小さく、経常費用に対して有収水量が少ないため「給水原価」が高額となり、料金収入のみでは経営が困難な状況となっております。
　「企業債残高対給水収益比率」は、全国平均及び類似団体平均を大きく上回っていますが、これは、料金収入が少ないことに加え、安全で安定的に水を供給するために浄水設備や送水管の整備などの必要不可欠な施設の整備を行うため、企業債を借入れたことによるものです。
　「施設利用率」は、全国平均及び類似団体平均を上回っており、令和4年度におけるの最大稼働率は83.06％、負荷率は67.17％であり、施設規模はほぼ適正な範囲にあると思われます。
　「有収率」については、類似団体平均以上ではありますが、66.77％で100％を大きく下回っているため、引き続き漏水調査等により有収率の向上を図り、効率性を高める必要があります。</t>
    <rPh sb="2" eb="4">
      <t>ケイジョウ</t>
    </rPh>
    <rPh sb="4" eb="6">
      <t>シュウシ</t>
    </rPh>
    <rPh sb="6" eb="8">
      <t>ヒリツ</t>
    </rPh>
    <rPh sb="15" eb="17">
      <t>ウワマワ</t>
    </rPh>
    <rPh sb="23" eb="25">
      <t>ルイセキ</t>
    </rPh>
    <rPh sb="25" eb="27">
      <t>ケッソン</t>
    </rPh>
    <rPh sb="27" eb="28">
      <t>キン</t>
    </rPh>
    <rPh sb="28" eb="30">
      <t>ヒリツ</t>
    </rPh>
    <rPh sb="39" eb="41">
      <t>リュウドウ</t>
    </rPh>
    <rPh sb="41" eb="43">
      <t>ヒリツ</t>
    </rPh>
    <rPh sb="52" eb="54">
      <t>シヒョウ</t>
    </rPh>
    <rPh sb="61" eb="63">
      <t>イカ</t>
    </rPh>
    <rPh sb="67" eb="69">
      <t>ゼンコク</t>
    </rPh>
    <rPh sb="69" eb="71">
      <t>ヘイキン</t>
    </rPh>
    <rPh sb="71" eb="72">
      <t>オヨ</t>
    </rPh>
    <rPh sb="73" eb="75">
      <t>ルイジ</t>
    </rPh>
    <rPh sb="75" eb="77">
      <t>ダンタイ</t>
    </rPh>
    <rPh sb="77" eb="79">
      <t>ヘイキン</t>
    </rPh>
    <rPh sb="80" eb="82">
      <t>シタマワ</t>
    </rPh>
    <rPh sb="91" eb="93">
      <t>リョウキン</t>
    </rPh>
    <rPh sb="93" eb="96">
      <t>カイシュウリツ</t>
    </rPh>
    <rPh sb="111" eb="112">
      <t>オオ</t>
    </rPh>
    <rPh sb="114" eb="116">
      <t>シタマワ</t>
    </rPh>
    <rPh sb="121" eb="123">
      <t>キュウスイ</t>
    </rPh>
    <rPh sb="124" eb="125">
      <t>カカ</t>
    </rPh>
    <rPh sb="126" eb="128">
      <t>ヒヨウ</t>
    </rPh>
    <rPh sb="129" eb="131">
      <t>リョウキン</t>
    </rPh>
    <rPh sb="131" eb="133">
      <t>シュウニュウ</t>
    </rPh>
    <rPh sb="134" eb="135">
      <t>マカナ</t>
    </rPh>
    <rPh sb="138" eb="140">
      <t>イッパン</t>
    </rPh>
    <rPh sb="140" eb="142">
      <t>カイケイ</t>
    </rPh>
    <rPh sb="145" eb="148">
      <t>クリイレキン</t>
    </rPh>
    <rPh sb="155" eb="157">
      <t>ジョウキョウ</t>
    </rPh>
    <rPh sb="166" eb="168">
      <t>カンイ</t>
    </rPh>
    <rPh sb="168" eb="170">
      <t>スイドウ</t>
    </rPh>
    <rPh sb="170" eb="172">
      <t>ジギョウ</t>
    </rPh>
    <rPh sb="173" eb="175">
      <t>キボ</t>
    </rPh>
    <rPh sb="176" eb="177">
      <t>チイ</t>
    </rPh>
    <rPh sb="180" eb="182">
      <t>ケイジョウ</t>
    </rPh>
    <rPh sb="182" eb="184">
      <t>ヒヨウ</t>
    </rPh>
    <rPh sb="185" eb="186">
      <t>タイ</t>
    </rPh>
    <rPh sb="188" eb="189">
      <t>ユウ</t>
    </rPh>
    <rPh sb="189" eb="190">
      <t>シュウ</t>
    </rPh>
    <rPh sb="190" eb="192">
      <t>スイリョウ</t>
    </rPh>
    <rPh sb="193" eb="194">
      <t>スク</t>
    </rPh>
    <rPh sb="199" eb="201">
      <t>キュウスイ</t>
    </rPh>
    <rPh sb="201" eb="203">
      <t>ゲンカ</t>
    </rPh>
    <rPh sb="205" eb="207">
      <t>コウガク</t>
    </rPh>
    <rPh sb="211" eb="213">
      <t>リョウキン</t>
    </rPh>
    <rPh sb="213" eb="215">
      <t>シュウニュウ</t>
    </rPh>
    <rPh sb="219" eb="221">
      <t>ケイエイ</t>
    </rPh>
    <rPh sb="222" eb="224">
      <t>コンナン</t>
    </rPh>
    <rPh sb="225" eb="227">
      <t>ジョウキョウ</t>
    </rPh>
    <rPh sb="239" eb="242">
      <t>キギョウサイ</t>
    </rPh>
    <rPh sb="242" eb="244">
      <t>ザンダカ</t>
    </rPh>
    <rPh sb="244" eb="245">
      <t>タイ</t>
    </rPh>
    <rPh sb="245" eb="247">
      <t>キュウスイ</t>
    </rPh>
    <rPh sb="247" eb="249">
      <t>シュウエキ</t>
    </rPh>
    <rPh sb="254" eb="256">
      <t>ゼンコク</t>
    </rPh>
    <rPh sb="256" eb="258">
      <t>ヘイキン</t>
    </rPh>
    <rPh sb="258" eb="259">
      <t>オヨ</t>
    </rPh>
    <rPh sb="260" eb="262">
      <t>ルイジ</t>
    </rPh>
    <rPh sb="262" eb="264">
      <t>ダンタイ</t>
    </rPh>
    <rPh sb="264" eb="266">
      <t>ヘイキン</t>
    </rPh>
    <rPh sb="267" eb="268">
      <t>オオ</t>
    </rPh>
    <rPh sb="270" eb="272">
      <t>ウワマワ</t>
    </rPh>
    <rPh sb="283" eb="285">
      <t>リョウキン</t>
    </rPh>
    <rPh sb="285" eb="287">
      <t>シュウニュウ</t>
    </rPh>
    <rPh sb="288" eb="289">
      <t>スク</t>
    </rPh>
    <rPh sb="294" eb="295">
      <t>クワ</t>
    </rPh>
    <rPh sb="297" eb="299">
      <t>アンゼン</t>
    </rPh>
    <rPh sb="300" eb="303">
      <t>アンテイテキ</t>
    </rPh>
    <rPh sb="304" eb="305">
      <t>ミズ</t>
    </rPh>
    <rPh sb="306" eb="308">
      <t>キョウキュウ</t>
    </rPh>
    <rPh sb="313" eb="315">
      <t>ジョウスイ</t>
    </rPh>
    <rPh sb="315" eb="317">
      <t>セツビ</t>
    </rPh>
    <rPh sb="318" eb="321">
      <t>ソウスイカン</t>
    </rPh>
    <rPh sb="322" eb="324">
      <t>セイビ</t>
    </rPh>
    <rPh sb="327" eb="329">
      <t>ヒツヨウ</t>
    </rPh>
    <rPh sb="329" eb="332">
      <t>フカケツ</t>
    </rPh>
    <rPh sb="333" eb="335">
      <t>シセツ</t>
    </rPh>
    <rPh sb="336" eb="338">
      <t>セイビ</t>
    </rPh>
    <rPh sb="339" eb="340">
      <t>オコナ</t>
    </rPh>
    <rPh sb="344" eb="347">
      <t>キギョウサイ</t>
    </rPh>
    <rPh sb="348" eb="350">
      <t>カリイレ</t>
    </rPh>
    <rPh sb="365" eb="367">
      <t>シセツ</t>
    </rPh>
    <rPh sb="367" eb="370">
      <t>リヨウリツ</t>
    </rPh>
    <rPh sb="373" eb="375">
      <t>ゼンコク</t>
    </rPh>
    <rPh sb="375" eb="377">
      <t>ヘイキン</t>
    </rPh>
    <rPh sb="377" eb="378">
      <t>オヨ</t>
    </rPh>
    <rPh sb="379" eb="381">
      <t>ルイジ</t>
    </rPh>
    <rPh sb="381" eb="383">
      <t>ダンタイ</t>
    </rPh>
    <rPh sb="383" eb="385">
      <t>ヘイキン</t>
    </rPh>
    <rPh sb="386" eb="388">
      <t>ウワマワ</t>
    </rPh>
    <rPh sb="393" eb="395">
      <t>レイワ</t>
    </rPh>
    <rPh sb="396" eb="398">
      <t>ネンド</t>
    </rPh>
    <rPh sb="403" eb="405">
      <t>サイダイ</t>
    </rPh>
    <rPh sb="405" eb="408">
      <t>カドウリツ</t>
    </rPh>
    <rPh sb="416" eb="418">
      <t>フカ</t>
    </rPh>
    <rPh sb="418" eb="419">
      <t>リツ</t>
    </rPh>
    <rPh sb="430" eb="432">
      <t>シセツ</t>
    </rPh>
    <rPh sb="432" eb="434">
      <t>キボ</t>
    </rPh>
    <rPh sb="437" eb="439">
      <t>テキセイ</t>
    </rPh>
    <rPh sb="440" eb="442">
      <t>ハンイ</t>
    </rPh>
    <rPh sb="446" eb="447">
      <t>オモ</t>
    </rPh>
    <rPh sb="455" eb="456">
      <t>ユウ</t>
    </rPh>
    <rPh sb="456" eb="458">
      <t>シュウリツ</t>
    </rPh>
    <rPh sb="465" eb="467">
      <t>ルイジ</t>
    </rPh>
    <rPh sb="467" eb="469">
      <t>ダンタイ</t>
    </rPh>
    <rPh sb="469" eb="471">
      <t>ヘイキン</t>
    </rPh>
    <rPh sb="471" eb="473">
      <t>イジョウ</t>
    </rPh>
    <rPh sb="493" eb="494">
      <t>オオ</t>
    </rPh>
    <rPh sb="496" eb="498">
      <t>シタマワ</t>
    </rPh>
    <rPh sb="505" eb="506">
      <t>ヒ</t>
    </rPh>
    <rPh sb="507" eb="508">
      <t>ツヅ</t>
    </rPh>
    <rPh sb="509" eb="511">
      <t>ロウスイ</t>
    </rPh>
    <rPh sb="511" eb="513">
      <t>チョウサ</t>
    </rPh>
    <rPh sb="513" eb="514">
      <t>トウ</t>
    </rPh>
    <rPh sb="517" eb="518">
      <t>ユウ</t>
    </rPh>
    <rPh sb="518" eb="520">
      <t>シュウリツ</t>
    </rPh>
    <rPh sb="521" eb="523">
      <t>コウジョウ</t>
    </rPh>
    <rPh sb="524" eb="525">
      <t>ハカ</t>
    </rPh>
    <rPh sb="527" eb="530">
      <t>コウリツセイ</t>
    </rPh>
    <rPh sb="531" eb="532">
      <t>タカ</t>
    </rPh>
    <rPh sb="534" eb="5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</si>
</sst>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3F6-49AD-951C-51FF26C499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0.25</c:v>
                </c:pt>
                <c:pt idx="2">
                  <c:v>0.96</c:v>
                </c:pt>
                <c:pt idx="3">
                  <c:v>0.37</c:v>
                </c:pt>
                <c:pt idx="4">
                  <c:v>0.23</c:v>
                </c:pt>
              </c:numCache>
            </c:numRef>
          </c:val>
          <c:smooth val="0"/>
          <c:extLst>
            <c:ext xmlns:c16="http://schemas.microsoft.com/office/drawing/2014/chart" uri="{C3380CC4-5D6E-409C-BE32-E72D297353CC}">
              <c16:uniqueId val="{00000001-D3F6-49AD-951C-51FF26C499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54.8</c:v>
                </c:pt>
                <c:pt idx="2">
                  <c:v>58.95</c:v>
                </c:pt>
                <c:pt idx="3">
                  <c:v>52.92</c:v>
                </c:pt>
                <c:pt idx="4">
                  <c:v>55.79</c:v>
                </c:pt>
              </c:numCache>
            </c:numRef>
          </c:val>
          <c:extLst>
            <c:ext xmlns:c16="http://schemas.microsoft.com/office/drawing/2014/chart" uri="{C3380CC4-5D6E-409C-BE32-E72D297353CC}">
              <c16:uniqueId val="{00000000-86CC-4FE1-B13F-C003B3D1268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49.65</c:v>
                </c:pt>
                <c:pt idx="2">
                  <c:v>51.52</c:v>
                </c:pt>
                <c:pt idx="3">
                  <c:v>48.75</c:v>
                </c:pt>
                <c:pt idx="4">
                  <c:v>50.95</c:v>
                </c:pt>
              </c:numCache>
            </c:numRef>
          </c:val>
          <c:smooth val="0"/>
          <c:extLst>
            <c:ext xmlns:c16="http://schemas.microsoft.com/office/drawing/2014/chart" uri="{C3380CC4-5D6E-409C-BE32-E72D297353CC}">
              <c16:uniqueId val="{00000001-86CC-4FE1-B13F-C003B3D1268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59.99</c:v>
                </c:pt>
                <c:pt idx="2">
                  <c:v>59.78</c:v>
                </c:pt>
                <c:pt idx="3">
                  <c:v>71.23</c:v>
                </c:pt>
                <c:pt idx="4">
                  <c:v>66.77</c:v>
                </c:pt>
              </c:numCache>
            </c:numRef>
          </c:val>
          <c:extLst>
            <c:ext xmlns:c16="http://schemas.microsoft.com/office/drawing/2014/chart" uri="{C3380CC4-5D6E-409C-BE32-E72D297353CC}">
              <c16:uniqueId val="{00000000-74E9-47CE-BBC0-1EF24DD4B50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64.03</c:v>
                </c:pt>
                <c:pt idx="2">
                  <c:v>61.29</c:v>
                </c:pt>
                <c:pt idx="3">
                  <c:v>60.88</c:v>
                </c:pt>
                <c:pt idx="4">
                  <c:v>61</c:v>
                </c:pt>
              </c:numCache>
            </c:numRef>
          </c:val>
          <c:smooth val="0"/>
          <c:extLst>
            <c:ext xmlns:c16="http://schemas.microsoft.com/office/drawing/2014/chart" uri="{C3380CC4-5D6E-409C-BE32-E72D297353CC}">
              <c16:uniqueId val="{00000001-74E9-47CE-BBC0-1EF24DD4B50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114.24</c:v>
                </c:pt>
                <c:pt idx="2">
                  <c:v>107.07</c:v>
                </c:pt>
                <c:pt idx="3">
                  <c:v>107.8</c:v>
                </c:pt>
                <c:pt idx="4">
                  <c:v>110.64</c:v>
                </c:pt>
              </c:numCache>
            </c:numRef>
          </c:val>
          <c:extLst>
            <c:ext xmlns:c16="http://schemas.microsoft.com/office/drawing/2014/chart" uri="{C3380CC4-5D6E-409C-BE32-E72D297353CC}">
              <c16:uniqueId val="{00000000-A541-44F9-9A7D-6E117D534F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88.54</c:v>
                </c:pt>
                <c:pt idx="2">
                  <c:v>97.61</c:v>
                </c:pt>
                <c:pt idx="3">
                  <c:v>98.78</c:v>
                </c:pt>
                <c:pt idx="4">
                  <c:v>101.23</c:v>
                </c:pt>
              </c:numCache>
            </c:numRef>
          </c:val>
          <c:smooth val="0"/>
          <c:extLst>
            <c:ext xmlns:c16="http://schemas.microsoft.com/office/drawing/2014/chart" uri="{C3380CC4-5D6E-409C-BE32-E72D297353CC}">
              <c16:uniqueId val="{00000001-A541-44F9-9A7D-6E117D534F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4.2300000000000004</c:v>
                </c:pt>
                <c:pt idx="2">
                  <c:v>8.43</c:v>
                </c:pt>
                <c:pt idx="3">
                  <c:v>12.65</c:v>
                </c:pt>
                <c:pt idx="4">
                  <c:v>16.78</c:v>
                </c:pt>
              </c:numCache>
            </c:numRef>
          </c:val>
          <c:extLst>
            <c:ext xmlns:c16="http://schemas.microsoft.com/office/drawing/2014/chart" uri="{C3380CC4-5D6E-409C-BE32-E72D297353CC}">
              <c16:uniqueId val="{00000000-6A28-4854-A6B0-31EFB8D79F1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29.03</c:v>
                </c:pt>
                <c:pt idx="2">
                  <c:v>24.16</c:v>
                </c:pt>
                <c:pt idx="3">
                  <c:v>29.81</c:v>
                </c:pt>
                <c:pt idx="4">
                  <c:v>30.82</c:v>
                </c:pt>
              </c:numCache>
            </c:numRef>
          </c:val>
          <c:smooth val="0"/>
          <c:extLst>
            <c:ext xmlns:c16="http://schemas.microsoft.com/office/drawing/2014/chart" uri="{C3380CC4-5D6E-409C-BE32-E72D297353CC}">
              <c16:uniqueId val="{00000001-6A28-4854-A6B0-31EFB8D79F1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1DF-47B8-93B7-3143D25243F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11.18</c:v>
                </c:pt>
                <c:pt idx="2">
                  <c:v>18.829999999999998</c:v>
                </c:pt>
                <c:pt idx="3">
                  <c:v>18.05</c:v>
                </c:pt>
                <c:pt idx="4">
                  <c:v>14.28</c:v>
                </c:pt>
              </c:numCache>
            </c:numRef>
          </c:val>
          <c:smooth val="0"/>
          <c:extLst>
            <c:ext xmlns:c16="http://schemas.microsoft.com/office/drawing/2014/chart" uri="{C3380CC4-5D6E-409C-BE32-E72D297353CC}">
              <c16:uniqueId val="{00000001-A1DF-47B8-93B7-3143D25243F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E47-4B88-84DC-2AD8C40E98B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163.30000000000001</c:v>
                </c:pt>
                <c:pt idx="2">
                  <c:v>143.65</c:v>
                </c:pt>
                <c:pt idx="3">
                  <c:v>155.82</c:v>
                </c:pt>
                <c:pt idx="4">
                  <c:v>155.18</c:v>
                </c:pt>
              </c:numCache>
            </c:numRef>
          </c:val>
          <c:smooth val="0"/>
          <c:extLst>
            <c:ext xmlns:c16="http://schemas.microsoft.com/office/drawing/2014/chart" uri="{C3380CC4-5D6E-409C-BE32-E72D297353CC}">
              <c16:uniqueId val="{00000001-3E47-4B88-84DC-2AD8C40E98B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37.43</c:v>
                </c:pt>
                <c:pt idx="2">
                  <c:v>51.72</c:v>
                </c:pt>
                <c:pt idx="3">
                  <c:v>66.290000000000006</c:v>
                </c:pt>
                <c:pt idx="4">
                  <c:v>85.85</c:v>
                </c:pt>
              </c:numCache>
            </c:numRef>
          </c:val>
          <c:extLst>
            <c:ext xmlns:c16="http://schemas.microsoft.com/office/drawing/2014/chart" uri="{C3380CC4-5D6E-409C-BE32-E72D297353CC}">
              <c16:uniqueId val="{00000000-1A8C-4952-A65E-9798A3E29A5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86.33</c:v>
                </c:pt>
                <c:pt idx="2">
                  <c:v>94.01</c:v>
                </c:pt>
                <c:pt idx="3">
                  <c:v>111.08</c:v>
                </c:pt>
                <c:pt idx="4">
                  <c:v>118.28</c:v>
                </c:pt>
              </c:numCache>
            </c:numRef>
          </c:val>
          <c:smooth val="0"/>
          <c:extLst>
            <c:ext xmlns:c16="http://schemas.microsoft.com/office/drawing/2014/chart" uri="{C3380CC4-5D6E-409C-BE32-E72D297353CC}">
              <c16:uniqueId val="{00000001-1A8C-4952-A65E-9798A3E29A5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9560.81</c:v>
                </c:pt>
                <c:pt idx="2">
                  <c:v>8080.25</c:v>
                </c:pt>
                <c:pt idx="3">
                  <c:v>6118.56</c:v>
                </c:pt>
                <c:pt idx="4">
                  <c:v>5124.1099999999997</c:v>
                </c:pt>
              </c:numCache>
            </c:numRef>
          </c:val>
          <c:extLst>
            <c:ext xmlns:c16="http://schemas.microsoft.com/office/drawing/2014/chart" uri="{C3380CC4-5D6E-409C-BE32-E72D297353CC}">
              <c16:uniqueId val="{00000000-3F67-4EC0-9BE7-A2DE2CB5EC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1077.8499999999999</c:v>
                </c:pt>
                <c:pt idx="2">
                  <c:v>1421.84</c:v>
                </c:pt>
                <c:pt idx="3">
                  <c:v>1596.62</c:v>
                </c:pt>
                <c:pt idx="4">
                  <c:v>1456.79</c:v>
                </c:pt>
              </c:numCache>
            </c:numRef>
          </c:val>
          <c:smooth val="0"/>
          <c:extLst>
            <c:ext xmlns:c16="http://schemas.microsoft.com/office/drawing/2014/chart" uri="{C3380CC4-5D6E-409C-BE32-E72D297353CC}">
              <c16:uniqueId val="{00000001-3F67-4EC0-9BE7-A2DE2CB5EC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9.85</c:v>
                </c:pt>
                <c:pt idx="2">
                  <c:v>10.17</c:v>
                </c:pt>
                <c:pt idx="3">
                  <c:v>11.74</c:v>
                </c:pt>
                <c:pt idx="4">
                  <c:v>11.27</c:v>
                </c:pt>
              </c:numCache>
            </c:numRef>
          </c:val>
          <c:extLst>
            <c:ext xmlns:c16="http://schemas.microsoft.com/office/drawing/2014/chart" uri="{C3380CC4-5D6E-409C-BE32-E72D297353CC}">
              <c16:uniqueId val="{00000000-E7D4-45A3-9287-7E56E663C2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46.51</c:v>
                </c:pt>
                <c:pt idx="2">
                  <c:v>35.72</c:v>
                </c:pt>
                <c:pt idx="3">
                  <c:v>33.659999999999997</c:v>
                </c:pt>
                <c:pt idx="4">
                  <c:v>35.33</c:v>
                </c:pt>
              </c:numCache>
            </c:numRef>
          </c:val>
          <c:smooth val="0"/>
          <c:extLst>
            <c:ext xmlns:c16="http://schemas.microsoft.com/office/drawing/2014/chart" uri="{C3380CC4-5D6E-409C-BE32-E72D297353CC}">
              <c16:uniqueId val="{00000001-E7D4-45A3-9287-7E56E663C2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1783.91</c:v>
                </c:pt>
                <c:pt idx="2">
                  <c:v>1686.27</c:v>
                </c:pt>
                <c:pt idx="3">
                  <c:v>1554.92</c:v>
                </c:pt>
                <c:pt idx="4">
                  <c:v>1639.38</c:v>
                </c:pt>
              </c:numCache>
            </c:numRef>
          </c:val>
          <c:extLst>
            <c:ext xmlns:c16="http://schemas.microsoft.com/office/drawing/2014/chart" uri="{C3380CC4-5D6E-409C-BE32-E72D297353CC}">
              <c16:uniqueId val="{00000000-F21A-4532-A562-98F61CA9864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481.17</c:v>
                </c:pt>
                <c:pt idx="2">
                  <c:v>471.3</c:v>
                </c:pt>
                <c:pt idx="3">
                  <c:v>506.68</c:v>
                </c:pt>
                <c:pt idx="4">
                  <c:v>491.45</c:v>
                </c:pt>
              </c:numCache>
            </c:numRef>
          </c:val>
          <c:smooth val="0"/>
          <c:extLst>
            <c:ext xmlns:c16="http://schemas.microsoft.com/office/drawing/2014/chart" uri="{C3380CC4-5D6E-409C-BE32-E72D297353CC}">
              <c16:uniqueId val="{00000001-F21A-4532-A562-98F61CA9864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0"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宮崎県　西都市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28867</v>
      </c>
      <c r="AM8" s="45"/>
      <c r="AN8" s="45"/>
      <c r="AO8" s="45"/>
      <c r="AP8" s="45"/>
      <c r="AQ8" s="45"/>
      <c r="AR8" s="45"/>
      <c r="AS8" s="45"/>
      <c r="AT8" s="46">
        <f>データ!$S$6</f>
        <v>438.79</v>
      </c>
      <c r="AU8" s="47"/>
      <c r="AV8" s="47"/>
      <c r="AW8" s="47"/>
      <c r="AX8" s="47"/>
      <c r="AY8" s="47"/>
      <c r="AZ8" s="47"/>
      <c r="BA8" s="47"/>
      <c r="BB8" s="48">
        <f>データ!$T$6</f>
        <v>65.790000000000006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54.16</v>
      </c>
      <c r="J10" s="47"/>
      <c r="K10" s="47"/>
      <c r="L10" s="47"/>
      <c r="M10" s="47"/>
      <c r="N10" s="47"/>
      <c r="O10" s="81"/>
      <c r="P10" s="48">
        <f>データ!$P$6</f>
        <v>0.44</v>
      </c>
      <c r="Q10" s="48"/>
      <c r="R10" s="48"/>
      <c r="S10" s="48"/>
      <c r="T10" s="48"/>
      <c r="U10" s="48"/>
      <c r="V10" s="48"/>
      <c r="W10" s="45">
        <f>データ!$Q$6</f>
        <v>3014</v>
      </c>
      <c r="X10" s="45"/>
      <c r="Y10" s="45"/>
      <c r="Z10" s="45"/>
      <c r="AA10" s="45"/>
      <c r="AB10" s="45"/>
      <c r="AC10" s="45"/>
      <c r="AD10" s="2"/>
      <c r="AE10" s="2"/>
      <c r="AF10" s="2"/>
      <c r="AG10" s="2"/>
      <c r="AH10" s="2"/>
      <c r="AI10" s="2"/>
      <c r="AJ10" s="2"/>
      <c r="AK10" s="2"/>
      <c r="AL10" s="45">
        <f>データ!$U$6</f>
        <v>121</v>
      </c>
      <c r="AM10" s="45"/>
      <c r="AN10" s="45"/>
      <c r="AO10" s="45"/>
      <c r="AP10" s="45"/>
      <c r="AQ10" s="45"/>
      <c r="AR10" s="45"/>
      <c r="AS10" s="45"/>
      <c r="AT10" s="46">
        <f>データ!$V$6</f>
        <v>0.4</v>
      </c>
      <c r="AU10" s="47"/>
      <c r="AV10" s="47"/>
      <c r="AW10" s="47"/>
      <c r="AX10" s="47"/>
      <c r="AY10" s="47"/>
      <c r="AZ10" s="47"/>
      <c r="BA10" s="47"/>
      <c r="BB10" s="48">
        <f>データ!$W$6</f>
        <v>302.5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82"/>
      <c r="BN16" s="82"/>
      <c r="BO16" s="82"/>
      <c r="BP16" s="82"/>
      <c r="BQ16" s="82"/>
      <c r="BR16" s="82"/>
      <c r="BS16" s="82"/>
      <c r="BT16" s="82"/>
      <c r="BU16" s="82"/>
      <c r="BV16" s="82"/>
      <c r="BW16" s="82"/>
      <c r="BX16" s="82"/>
      <c r="BY16" s="82"/>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0"/>
      <c r="BM63" s="61"/>
      <c r="BN63" s="61"/>
      <c r="BO63" s="61"/>
      <c r="BP63" s="61"/>
      <c r="BQ63" s="61"/>
      <c r="BR63" s="61"/>
      <c r="BS63" s="61"/>
      <c r="BT63" s="61"/>
      <c r="BU63" s="61"/>
      <c r="BV63" s="61"/>
      <c r="BW63" s="61"/>
      <c r="BX63" s="61"/>
      <c r="BY63" s="61"/>
      <c r="BZ63" s="6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lQXJQElBcIcyswwZOkHfslb1rn2VNMr6myeTNjxrFAUlPLk84QrW6YaBgse0v6OKXzXu1IA7XB+qmFH0jSsnKQ==" saltValue="4JDnW1YvYEXMB4dZZrSDf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52</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15" t="s">
        <v>53</v>
      </c>
      <c r="B4" s="17"/>
      <c r="C4" s="17"/>
      <c r="D4" s="17"/>
      <c r="E4" s="17"/>
      <c r="F4" s="17"/>
      <c r="G4" s="17"/>
      <c r="H4" s="87"/>
      <c r="I4" s="88"/>
      <c r="J4" s="88"/>
      <c r="K4" s="88"/>
      <c r="L4" s="88"/>
      <c r="M4" s="88"/>
      <c r="N4" s="88"/>
      <c r="O4" s="88"/>
      <c r="P4" s="88"/>
      <c r="Q4" s="88"/>
      <c r="R4" s="88"/>
      <c r="S4" s="88"/>
      <c r="T4" s="88"/>
      <c r="U4" s="88"/>
      <c r="V4" s="88"/>
      <c r="W4" s="89"/>
      <c r="X4" s="83" t="s">
        <v>54</v>
      </c>
      <c r="Y4" s="83"/>
      <c r="Z4" s="83"/>
      <c r="AA4" s="83"/>
      <c r="AB4" s="83"/>
      <c r="AC4" s="83"/>
      <c r="AD4" s="83"/>
      <c r="AE4" s="83"/>
      <c r="AF4" s="83"/>
      <c r="AG4" s="83"/>
      <c r="AH4" s="83"/>
      <c r="AI4" s="83" t="s">
        <v>55</v>
      </c>
      <c r="AJ4" s="83"/>
      <c r="AK4" s="83"/>
      <c r="AL4" s="83"/>
      <c r="AM4" s="83"/>
      <c r="AN4" s="83"/>
      <c r="AO4" s="83"/>
      <c r="AP4" s="83"/>
      <c r="AQ4" s="83"/>
      <c r="AR4" s="83"/>
      <c r="AS4" s="83"/>
      <c r="AT4" s="83" t="s">
        <v>56</v>
      </c>
      <c r="AU4" s="83"/>
      <c r="AV4" s="83"/>
      <c r="AW4" s="83"/>
      <c r="AX4" s="83"/>
      <c r="AY4" s="83"/>
      <c r="AZ4" s="83"/>
      <c r="BA4" s="83"/>
      <c r="BB4" s="83"/>
      <c r="BC4" s="83"/>
      <c r="BD4" s="83"/>
      <c r="BE4" s="83" t="s">
        <v>57</v>
      </c>
      <c r="BF4" s="83"/>
      <c r="BG4" s="83"/>
      <c r="BH4" s="83"/>
      <c r="BI4" s="83"/>
      <c r="BJ4" s="83"/>
      <c r="BK4" s="83"/>
      <c r="BL4" s="83"/>
      <c r="BM4" s="83"/>
      <c r="BN4" s="83"/>
      <c r="BO4" s="83"/>
      <c r="BP4" s="83" t="s">
        <v>58</v>
      </c>
      <c r="BQ4" s="83"/>
      <c r="BR4" s="83"/>
      <c r="BS4" s="83"/>
      <c r="BT4" s="83"/>
      <c r="BU4" s="83"/>
      <c r="BV4" s="83"/>
      <c r="BW4" s="83"/>
      <c r="BX4" s="83"/>
      <c r="BY4" s="83"/>
      <c r="BZ4" s="83"/>
      <c r="CA4" s="83" t="s">
        <v>59</v>
      </c>
      <c r="CB4" s="83"/>
      <c r="CC4" s="83"/>
      <c r="CD4" s="83"/>
      <c r="CE4" s="83"/>
      <c r="CF4" s="83"/>
      <c r="CG4" s="83"/>
      <c r="CH4" s="83"/>
      <c r="CI4" s="83"/>
      <c r="CJ4" s="83"/>
      <c r="CK4" s="83"/>
      <c r="CL4" s="83" t="s">
        <v>60</v>
      </c>
      <c r="CM4" s="83"/>
      <c r="CN4" s="83"/>
      <c r="CO4" s="83"/>
      <c r="CP4" s="83"/>
      <c r="CQ4" s="83"/>
      <c r="CR4" s="83"/>
      <c r="CS4" s="83"/>
      <c r="CT4" s="83"/>
      <c r="CU4" s="83"/>
      <c r="CV4" s="83"/>
      <c r="CW4" s="83" t="s">
        <v>61</v>
      </c>
      <c r="CX4" s="83"/>
      <c r="CY4" s="83"/>
      <c r="CZ4" s="83"/>
      <c r="DA4" s="83"/>
      <c r="DB4" s="83"/>
      <c r="DC4" s="83"/>
      <c r="DD4" s="83"/>
      <c r="DE4" s="83"/>
      <c r="DF4" s="83"/>
      <c r="DG4" s="83"/>
      <c r="DH4" s="83" t="s">
        <v>62</v>
      </c>
      <c r="DI4" s="83"/>
      <c r="DJ4" s="83"/>
      <c r="DK4" s="83"/>
      <c r="DL4" s="83"/>
      <c r="DM4" s="83"/>
      <c r="DN4" s="83"/>
      <c r="DO4" s="83"/>
      <c r="DP4" s="83"/>
      <c r="DQ4" s="83"/>
      <c r="DR4" s="83"/>
      <c r="DS4" s="83" t="s">
        <v>63</v>
      </c>
      <c r="DT4" s="83"/>
      <c r="DU4" s="83"/>
      <c r="DV4" s="83"/>
      <c r="DW4" s="83"/>
      <c r="DX4" s="83"/>
      <c r="DY4" s="83"/>
      <c r="DZ4" s="83"/>
      <c r="EA4" s="83"/>
      <c r="EB4" s="83"/>
      <c r="EC4" s="83"/>
      <c r="ED4" s="83" t="s">
        <v>64</v>
      </c>
      <c r="EE4" s="83"/>
      <c r="EF4" s="83"/>
      <c r="EG4" s="83"/>
      <c r="EH4" s="83"/>
      <c r="EI4" s="83"/>
      <c r="EJ4" s="83"/>
      <c r="EK4" s="83"/>
      <c r="EL4" s="83"/>
      <c r="EM4" s="83"/>
      <c r="EN4" s="83"/>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452084</v>
      </c>
      <c r="D6" s="20">
        <f t="shared" si="3"/>
        <v>46</v>
      </c>
      <c r="E6" s="20">
        <f t="shared" si="3"/>
        <v>1</v>
      </c>
      <c r="F6" s="20">
        <f t="shared" si="3"/>
        <v>0</v>
      </c>
      <c r="G6" s="20">
        <f t="shared" si="3"/>
        <v>5</v>
      </c>
      <c r="H6" s="20" t="str">
        <f t="shared" si="3"/>
        <v>宮崎県　西都市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54.16</v>
      </c>
      <c r="P6" s="21">
        <f t="shared" si="3"/>
        <v>0.44</v>
      </c>
      <c r="Q6" s="21">
        <f t="shared" si="3"/>
        <v>3014</v>
      </c>
      <c r="R6" s="21">
        <f t="shared" si="3"/>
        <v>28867</v>
      </c>
      <c r="S6" s="21">
        <f t="shared" si="3"/>
        <v>438.79</v>
      </c>
      <c r="T6" s="21">
        <f t="shared" si="3"/>
        <v>65.790000000000006</v>
      </c>
      <c r="U6" s="21">
        <f t="shared" si="3"/>
        <v>121</v>
      </c>
      <c r="V6" s="21">
        <f t="shared" si="3"/>
        <v>0.4</v>
      </c>
      <c r="W6" s="21">
        <f t="shared" si="3"/>
        <v>302.5</v>
      </c>
      <c r="X6" s="22" t="str">
        <f>IF(X7="",NA(),X7)</f>
        <v>-</v>
      </c>
      <c r="Y6" s="22">
        <f t="shared" ref="Y6:AG6" si="4">IF(Y7="",NA(),Y7)</f>
        <v>114.24</v>
      </c>
      <c r="Z6" s="22">
        <f t="shared" si="4"/>
        <v>107.07</v>
      </c>
      <c r="AA6" s="22">
        <f t="shared" si="4"/>
        <v>107.8</v>
      </c>
      <c r="AB6" s="22">
        <f t="shared" si="4"/>
        <v>110.64</v>
      </c>
      <c r="AC6" s="22" t="str">
        <f t="shared" si="4"/>
        <v>-</v>
      </c>
      <c r="AD6" s="22">
        <f t="shared" si="4"/>
        <v>88.54</v>
      </c>
      <c r="AE6" s="22">
        <f t="shared" si="4"/>
        <v>97.61</v>
      </c>
      <c r="AF6" s="22">
        <f t="shared" si="4"/>
        <v>98.78</v>
      </c>
      <c r="AG6" s="22">
        <f t="shared" si="4"/>
        <v>101.23</v>
      </c>
      <c r="AH6" s="21" t="str">
        <f>IF(AH7="","",IF(AH7="-","【-】","【"&amp;SUBSTITUTE(TEXT(AH7,"#,##0.00"),"-","△")&amp;"】"))</f>
        <v>【104.96】</v>
      </c>
      <c r="AI6" s="22" t="str">
        <f>IF(AI7="",NA(),AI7)</f>
        <v>-</v>
      </c>
      <c r="AJ6" s="21">
        <f t="shared" ref="AJ6:AR6" si="5">IF(AJ7="",NA(),AJ7)</f>
        <v>0</v>
      </c>
      <c r="AK6" s="21">
        <f t="shared" si="5"/>
        <v>0</v>
      </c>
      <c r="AL6" s="21">
        <f t="shared" si="5"/>
        <v>0</v>
      </c>
      <c r="AM6" s="21">
        <f t="shared" si="5"/>
        <v>0</v>
      </c>
      <c r="AN6" s="22" t="str">
        <f t="shared" si="5"/>
        <v>-</v>
      </c>
      <c r="AO6" s="22">
        <f t="shared" si="5"/>
        <v>163.30000000000001</v>
      </c>
      <c r="AP6" s="22">
        <f t="shared" si="5"/>
        <v>143.65</v>
      </c>
      <c r="AQ6" s="22">
        <f t="shared" si="5"/>
        <v>155.82</v>
      </c>
      <c r="AR6" s="22">
        <f t="shared" si="5"/>
        <v>155.18</v>
      </c>
      <c r="AS6" s="21" t="str">
        <f>IF(AS7="","",IF(AS7="-","【-】","【"&amp;SUBSTITUTE(TEXT(AS7,"#,##0.00"),"-","△")&amp;"】"))</f>
        <v>【30.67】</v>
      </c>
      <c r="AT6" s="22" t="str">
        <f>IF(AT7="",NA(),AT7)</f>
        <v>-</v>
      </c>
      <c r="AU6" s="22">
        <f t="shared" ref="AU6:BC6" si="6">IF(AU7="",NA(),AU7)</f>
        <v>37.43</v>
      </c>
      <c r="AV6" s="22">
        <f t="shared" si="6"/>
        <v>51.72</v>
      </c>
      <c r="AW6" s="22">
        <f t="shared" si="6"/>
        <v>66.290000000000006</v>
      </c>
      <c r="AX6" s="22">
        <f t="shared" si="6"/>
        <v>85.85</v>
      </c>
      <c r="AY6" s="22" t="str">
        <f t="shared" si="6"/>
        <v>-</v>
      </c>
      <c r="AZ6" s="22">
        <f t="shared" si="6"/>
        <v>86.33</v>
      </c>
      <c r="BA6" s="22">
        <f t="shared" si="6"/>
        <v>94.01</v>
      </c>
      <c r="BB6" s="22">
        <f t="shared" si="6"/>
        <v>111.08</v>
      </c>
      <c r="BC6" s="22">
        <f t="shared" si="6"/>
        <v>118.28</v>
      </c>
      <c r="BD6" s="21" t="str">
        <f>IF(BD7="","",IF(BD7="-","【-】","【"&amp;SUBSTITUTE(TEXT(BD7,"#,##0.00"),"-","△")&amp;"】"))</f>
        <v>【195.24】</v>
      </c>
      <c r="BE6" s="22" t="str">
        <f>IF(BE7="",NA(),BE7)</f>
        <v>-</v>
      </c>
      <c r="BF6" s="22">
        <f t="shared" ref="BF6:BN6" si="7">IF(BF7="",NA(),BF7)</f>
        <v>9560.81</v>
      </c>
      <c r="BG6" s="22">
        <f t="shared" si="7"/>
        <v>8080.25</v>
      </c>
      <c r="BH6" s="22">
        <f t="shared" si="7"/>
        <v>6118.56</v>
      </c>
      <c r="BI6" s="22">
        <f t="shared" si="7"/>
        <v>5124.1099999999997</v>
      </c>
      <c r="BJ6" s="22" t="str">
        <f t="shared" si="7"/>
        <v>-</v>
      </c>
      <c r="BK6" s="22">
        <f t="shared" si="7"/>
        <v>1077.8499999999999</v>
      </c>
      <c r="BL6" s="22">
        <f t="shared" si="7"/>
        <v>1421.84</v>
      </c>
      <c r="BM6" s="22">
        <f t="shared" si="7"/>
        <v>1596.62</v>
      </c>
      <c r="BN6" s="22">
        <f t="shared" si="7"/>
        <v>1456.79</v>
      </c>
      <c r="BO6" s="21" t="str">
        <f>IF(BO7="","",IF(BO7="-","【-】","【"&amp;SUBSTITUTE(TEXT(BO7,"#,##0.00"),"-","△")&amp;"】"))</f>
        <v>【1,090.93】</v>
      </c>
      <c r="BP6" s="22" t="str">
        <f>IF(BP7="",NA(),BP7)</f>
        <v>-</v>
      </c>
      <c r="BQ6" s="22">
        <f t="shared" ref="BQ6:BY6" si="8">IF(BQ7="",NA(),BQ7)</f>
        <v>9.85</v>
      </c>
      <c r="BR6" s="22">
        <f t="shared" si="8"/>
        <v>10.17</v>
      </c>
      <c r="BS6" s="22">
        <f t="shared" si="8"/>
        <v>11.74</v>
      </c>
      <c r="BT6" s="22">
        <f t="shared" si="8"/>
        <v>11.27</v>
      </c>
      <c r="BU6" s="22" t="str">
        <f t="shared" si="8"/>
        <v>-</v>
      </c>
      <c r="BV6" s="22">
        <f t="shared" si="8"/>
        <v>46.51</v>
      </c>
      <c r="BW6" s="22">
        <f t="shared" si="8"/>
        <v>35.72</v>
      </c>
      <c r="BX6" s="22">
        <f t="shared" si="8"/>
        <v>33.659999999999997</v>
      </c>
      <c r="BY6" s="22">
        <f t="shared" si="8"/>
        <v>35.33</v>
      </c>
      <c r="BZ6" s="21" t="str">
        <f>IF(BZ7="","",IF(BZ7="-","【-】","【"&amp;SUBSTITUTE(TEXT(BZ7,"#,##0.00"),"-","△")&amp;"】"))</f>
        <v>【58.61】</v>
      </c>
      <c r="CA6" s="22" t="str">
        <f>IF(CA7="",NA(),CA7)</f>
        <v>-</v>
      </c>
      <c r="CB6" s="22">
        <f t="shared" ref="CB6:CJ6" si="9">IF(CB7="",NA(),CB7)</f>
        <v>1783.91</v>
      </c>
      <c r="CC6" s="22">
        <f t="shared" si="9"/>
        <v>1686.27</v>
      </c>
      <c r="CD6" s="22">
        <f t="shared" si="9"/>
        <v>1554.92</v>
      </c>
      <c r="CE6" s="22">
        <f t="shared" si="9"/>
        <v>1639.38</v>
      </c>
      <c r="CF6" s="22" t="str">
        <f t="shared" si="9"/>
        <v>-</v>
      </c>
      <c r="CG6" s="22">
        <f t="shared" si="9"/>
        <v>481.17</v>
      </c>
      <c r="CH6" s="22">
        <f t="shared" si="9"/>
        <v>471.3</v>
      </c>
      <c r="CI6" s="22">
        <f t="shared" si="9"/>
        <v>506.68</v>
      </c>
      <c r="CJ6" s="22">
        <f t="shared" si="9"/>
        <v>491.45</v>
      </c>
      <c r="CK6" s="21" t="str">
        <f>IF(CK7="","",IF(CK7="-","【-】","【"&amp;SUBSTITUTE(TEXT(CK7,"#,##0.00"),"-","△")&amp;"】"))</f>
        <v>【274.97】</v>
      </c>
      <c r="CL6" s="22" t="str">
        <f>IF(CL7="",NA(),CL7)</f>
        <v>-</v>
      </c>
      <c r="CM6" s="22">
        <f t="shared" ref="CM6:CU6" si="10">IF(CM7="",NA(),CM7)</f>
        <v>54.8</v>
      </c>
      <c r="CN6" s="22">
        <f t="shared" si="10"/>
        <v>58.95</v>
      </c>
      <c r="CO6" s="22">
        <f t="shared" si="10"/>
        <v>52.92</v>
      </c>
      <c r="CP6" s="22">
        <f t="shared" si="10"/>
        <v>55.79</v>
      </c>
      <c r="CQ6" s="22" t="str">
        <f t="shared" si="10"/>
        <v>-</v>
      </c>
      <c r="CR6" s="22">
        <f t="shared" si="10"/>
        <v>49.65</v>
      </c>
      <c r="CS6" s="22">
        <f t="shared" si="10"/>
        <v>51.52</v>
      </c>
      <c r="CT6" s="22">
        <f t="shared" si="10"/>
        <v>48.75</v>
      </c>
      <c r="CU6" s="22">
        <f t="shared" si="10"/>
        <v>50.95</v>
      </c>
      <c r="CV6" s="21" t="str">
        <f>IF(CV7="","",IF(CV7="-","【-】","【"&amp;SUBSTITUTE(TEXT(CV7,"#,##0.00"),"-","△")&amp;"】"))</f>
        <v>【52.36】</v>
      </c>
      <c r="CW6" s="22" t="str">
        <f>IF(CW7="",NA(),CW7)</f>
        <v>-</v>
      </c>
      <c r="CX6" s="22">
        <f t="shared" ref="CX6:DF6" si="11">IF(CX7="",NA(),CX7)</f>
        <v>59.99</v>
      </c>
      <c r="CY6" s="22">
        <f t="shared" si="11"/>
        <v>59.78</v>
      </c>
      <c r="CZ6" s="22">
        <f t="shared" si="11"/>
        <v>71.23</v>
      </c>
      <c r="DA6" s="22">
        <f t="shared" si="11"/>
        <v>66.77</v>
      </c>
      <c r="DB6" s="22" t="str">
        <f t="shared" si="11"/>
        <v>-</v>
      </c>
      <c r="DC6" s="22">
        <f t="shared" si="11"/>
        <v>64.03</v>
      </c>
      <c r="DD6" s="22">
        <f t="shared" si="11"/>
        <v>61.29</v>
      </c>
      <c r="DE6" s="22">
        <f t="shared" si="11"/>
        <v>60.88</v>
      </c>
      <c r="DF6" s="22">
        <f t="shared" si="11"/>
        <v>61</v>
      </c>
      <c r="DG6" s="21" t="str">
        <f>IF(DG7="","",IF(DG7="-","【-】","【"&amp;SUBSTITUTE(TEXT(DG7,"#,##0.00"),"-","△")&amp;"】"))</f>
        <v>【73.88】</v>
      </c>
      <c r="DH6" s="22" t="str">
        <f>IF(DH7="",NA(),DH7)</f>
        <v>-</v>
      </c>
      <c r="DI6" s="22">
        <f t="shared" ref="DI6:DQ6" si="12">IF(DI7="",NA(),DI7)</f>
        <v>4.2300000000000004</v>
      </c>
      <c r="DJ6" s="22">
        <f t="shared" si="12"/>
        <v>8.43</v>
      </c>
      <c r="DK6" s="22">
        <f t="shared" si="12"/>
        <v>12.65</v>
      </c>
      <c r="DL6" s="22">
        <f t="shared" si="12"/>
        <v>16.78</v>
      </c>
      <c r="DM6" s="22" t="str">
        <f t="shared" si="12"/>
        <v>-</v>
      </c>
      <c r="DN6" s="22">
        <f t="shared" si="12"/>
        <v>29.03</v>
      </c>
      <c r="DO6" s="22">
        <f t="shared" si="12"/>
        <v>24.16</v>
      </c>
      <c r="DP6" s="22">
        <f t="shared" si="12"/>
        <v>29.81</v>
      </c>
      <c r="DQ6" s="22">
        <f t="shared" si="12"/>
        <v>30.82</v>
      </c>
      <c r="DR6" s="21" t="str">
        <f>IF(DR7="","",IF(DR7="-","【-】","【"&amp;SUBSTITUTE(TEXT(DR7,"#,##0.00"),"-","△")&amp;"】"))</f>
        <v>【39.30】</v>
      </c>
      <c r="DS6" s="22" t="str">
        <f>IF(DS7="",NA(),DS7)</f>
        <v>-</v>
      </c>
      <c r="DT6" s="21">
        <f t="shared" ref="DT6:EB6" si="13">IF(DT7="",NA(),DT7)</f>
        <v>0</v>
      </c>
      <c r="DU6" s="21">
        <f t="shared" si="13"/>
        <v>0</v>
      </c>
      <c r="DV6" s="21">
        <f t="shared" si="13"/>
        <v>0</v>
      </c>
      <c r="DW6" s="21">
        <f t="shared" si="13"/>
        <v>0</v>
      </c>
      <c r="DX6" s="22" t="str">
        <f t="shared" si="13"/>
        <v>-</v>
      </c>
      <c r="DY6" s="22">
        <f t="shared" si="13"/>
        <v>11.18</v>
      </c>
      <c r="DZ6" s="22">
        <f t="shared" si="13"/>
        <v>18.829999999999998</v>
      </c>
      <c r="EA6" s="22">
        <f t="shared" si="13"/>
        <v>18.05</v>
      </c>
      <c r="EB6" s="22">
        <f t="shared" si="13"/>
        <v>14.28</v>
      </c>
      <c r="EC6" s="21" t="str">
        <f>IF(EC7="","",IF(EC7="-","【-】","【"&amp;SUBSTITUTE(TEXT(EC7,"#,##0.00"),"-","△")&amp;"】"))</f>
        <v>【18.76】</v>
      </c>
      <c r="ED6" s="22" t="str">
        <f>IF(ED7="",NA(),ED7)</f>
        <v>-</v>
      </c>
      <c r="EE6" s="21">
        <f t="shared" ref="EE6:EM6" si="14">IF(EE7="",NA(),EE7)</f>
        <v>0</v>
      </c>
      <c r="EF6" s="21">
        <f t="shared" si="14"/>
        <v>0</v>
      </c>
      <c r="EG6" s="21">
        <f t="shared" si="14"/>
        <v>0</v>
      </c>
      <c r="EH6" s="21">
        <f t="shared" si="14"/>
        <v>0</v>
      </c>
      <c r="EI6" s="22" t="str">
        <f t="shared" si="14"/>
        <v>-</v>
      </c>
      <c r="EJ6" s="22">
        <f t="shared" si="14"/>
        <v>0.25</v>
      </c>
      <c r="EK6" s="22">
        <f t="shared" si="14"/>
        <v>0.96</v>
      </c>
      <c r="EL6" s="22">
        <f t="shared" si="14"/>
        <v>0.37</v>
      </c>
      <c r="EM6" s="22">
        <f t="shared" si="14"/>
        <v>0.23</v>
      </c>
      <c r="EN6" s="21" t="str">
        <f>IF(EN7="","",IF(EN7="-","【-】","【"&amp;SUBSTITUTE(TEXT(EN7,"#,##0.00"),"-","△")&amp;"】"))</f>
        <v>【0.65】</v>
      </c>
    </row>
    <row r="7" spans="1:144" s="23" customFormat="1" x14ac:dyDescent="0.2">
      <c r="A7" s="15"/>
      <c r="B7" s="24">
        <v>2022</v>
      </c>
      <c r="C7" s="24">
        <v>452084</v>
      </c>
      <c r="D7" s="24">
        <v>46</v>
      </c>
      <c r="E7" s="24">
        <v>1</v>
      </c>
      <c r="F7" s="24">
        <v>0</v>
      </c>
      <c r="G7" s="24">
        <v>5</v>
      </c>
      <c r="H7" s="24" t="s">
        <v>93</v>
      </c>
      <c r="I7" s="24" t="s">
        <v>94</v>
      </c>
      <c r="J7" s="24" t="s">
        <v>95</v>
      </c>
      <c r="K7" s="24" t="s">
        <v>96</v>
      </c>
      <c r="L7" s="24" t="s">
        <v>97</v>
      </c>
      <c r="M7" s="24" t="s">
        <v>98</v>
      </c>
      <c r="N7" s="25" t="s">
        <v>99</v>
      </c>
      <c r="O7" s="25">
        <v>54.16</v>
      </c>
      <c r="P7" s="25">
        <v>0.44</v>
      </c>
      <c r="Q7" s="25">
        <v>3014</v>
      </c>
      <c r="R7" s="25">
        <v>28867</v>
      </c>
      <c r="S7" s="25">
        <v>438.79</v>
      </c>
      <c r="T7" s="25">
        <v>65.790000000000006</v>
      </c>
      <c r="U7" s="25">
        <v>121</v>
      </c>
      <c r="V7" s="25">
        <v>0.4</v>
      </c>
      <c r="W7" s="25">
        <v>302.5</v>
      </c>
      <c r="X7" s="25" t="s">
        <v>99</v>
      </c>
      <c r="Y7" s="25">
        <v>114.24</v>
      </c>
      <c r="Z7" s="25">
        <v>107.07</v>
      </c>
      <c r="AA7" s="25">
        <v>107.8</v>
      </c>
      <c r="AB7" s="25">
        <v>110.64</v>
      </c>
      <c r="AC7" s="25" t="s">
        <v>99</v>
      </c>
      <c r="AD7" s="25">
        <v>88.54</v>
      </c>
      <c r="AE7" s="25">
        <v>97.61</v>
      </c>
      <c r="AF7" s="25">
        <v>98.78</v>
      </c>
      <c r="AG7" s="25">
        <v>101.23</v>
      </c>
      <c r="AH7" s="25">
        <v>104.96</v>
      </c>
      <c r="AI7" s="25" t="s">
        <v>99</v>
      </c>
      <c r="AJ7" s="25">
        <v>0</v>
      </c>
      <c r="AK7" s="25">
        <v>0</v>
      </c>
      <c r="AL7" s="25">
        <v>0</v>
      </c>
      <c r="AM7" s="25">
        <v>0</v>
      </c>
      <c r="AN7" s="25" t="s">
        <v>99</v>
      </c>
      <c r="AO7" s="25">
        <v>163.30000000000001</v>
      </c>
      <c r="AP7" s="25">
        <v>143.65</v>
      </c>
      <c r="AQ7" s="25">
        <v>155.82</v>
      </c>
      <c r="AR7" s="25">
        <v>155.18</v>
      </c>
      <c r="AS7" s="25">
        <v>30.67</v>
      </c>
      <c r="AT7" s="25" t="s">
        <v>99</v>
      </c>
      <c r="AU7" s="25">
        <v>37.43</v>
      </c>
      <c r="AV7" s="25">
        <v>51.72</v>
      </c>
      <c r="AW7" s="25">
        <v>66.290000000000006</v>
      </c>
      <c r="AX7" s="25">
        <v>85.85</v>
      </c>
      <c r="AY7" s="25" t="s">
        <v>99</v>
      </c>
      <c r="AZ7" s="25">
        <v>86.33</v>
      </c>
      <c r="BA7" s="25">
        <v>94.01</v>
      </c>
      <c r="BB7" s="25">
        <v>111.08</v>
      </c>
      <c r="BC7" s="25">
        <v>118.28</v>
      </c>
      <c r="BD7" s="25">
        <v>195.24</v>
      </c>
      <c r="BE7" s="25" t="s">
        <v>99</v>
      </c>
      <c r="BF7" s="25">
        <v>9560.81</v>
      </c>
      <c r="BG7" s="25">
        <v>8080.25</v>
      </c>
      <c r="BH7" s="25">
        <v>6118.56</v>
      </c>
      <c r="BI7" s="25">
        <v>5124.1099999999997</v>
      </c>
      <c r="BJ7" s="25" t="s">
        <v>99</v>
      </c>
      <c r="BK7" s="25">
        <v>1077.8499999999999</v>
      </c>
      <c r="BL7" s="25">
        <v>1421.84</v>
      </c>
      <c r="BM7" s="25">
        <v>1596.62</v>
      </c>
      <c r="BN7" s="25">
        <v>1456.79</v>
      </c>
      <c r="BO7" s="25">
        <v>1090.93</v>
      </c>
      <c r="BP7" s="25" t="s">
        <v>99</v>
      </c>
      <c r="BQ7" s="25">
        <v>9.85</v>
      </c>
      <c r="BR7" s="25">
        <v>10.17</v>
      </c>
      <c r="BS7" s="25">
        <v>11.74</v>
      </c>
      <c r="BT7" s="25">
        <v>11.27</v>
      </c>
      <c r="BU7" s="25" t="s">
        <v>99</v>
      </c>
      <c r="BV7" s="25">
        <v>46.51</v>
      </c>
      <c r="BW7" s="25">
        <v>35.72</v>
      </c>
      <c r="BX7" s="25">
        <v>33.659999999999997</v>
      </c>
      <c r="BY7" s="25">
        <v>35.33</v>
      </c>
      <c r="BZ7" s="25">
        <v>58.61</v>
      </c>
      <c r="CA7" s="25" t="s">
        <v>99</v>
      </c>
      <c r="CB7" s="25">
        <v>1783.91</v>
      </c>
      <c r="CC7" s="25">
        <v>1686.27</v>
      </c>
      <c r="CD7" s="25">
        <v>1554.92</v>
      </c>
      <c r="CE7" s="25">
        <v>1639.38</v>
      </c>
      <c r="CF7" s="25" t="s">
        <v>99</v>
      </c>
      <c r="CG7" s="25">
        <v>481.17</v>
      </c>
      <c r="CH7" s="25">
        <v>471.3</v>
      </c>
      <c r="CI7" s="25">
        <v>506.68</v>
      </c>
      <c r="CJ7" s="25">
        <v>491.45</v>
      </c>
      <c r="CK7" s="25">
        <v>274.97000000000003</v>
      </c>
      <c r="CL7" s="25" t="s">
        <v>99</v>
      </c>
      <c r="CM7" s="25">
        <v>54.8</v>
      </c>
      <c r="CN7" s="25">
        <v>58.95</v>
      </c>
      <c r="CO7" s="25">
        <v>52.92</v>
      </c>
      <c r="CP7" s="25">
        <v>55.79</v>
      </c>
      <c r="CQ7" s="25" t="s">
        <v>99</v>
      </c>
      <c r="CR7" s="25">
        <v>49.65</v>
      </c>
      <c r="CS7" s="25">
        <v>51.52</v>
      </c>
      <c r="CT7" s="25">
        <v>48.75</v>
      </c>
      <c r="CU7" s="25">
        <v>50.95</v>
      </c>
      <c r="CV7" s="25">
        <v>52.36</v>
      </c>
      <c r="CW7" s="25" t="s">
        <v>99</v>
      </c>
      <c r="CX7" s="25">
        <v>59.99</v>
      </c>
      <c r="CY7" s="25">
        <v>59.78</v>
      </c>
      <c r="CZ7" s="25">
        <v>71.23</v>
      </c>
      <c r="DA7" s="25">
        <v>66.77</v>
      </c>
      <c r="DB7" s="25" t="s">
        <v>99</v>
      </c>
      <c r="DC7" s="25">
        <v>64.03</v>
      </c>
      <c r="DD7" s="25">
        <v>61.29</v>
      </c>
      <c r="DE7" s="25">
        <v>60.88</v>
      </c>
      <c r="DF7" s="25">
        <v>61</v>
      </c>
      <c r="DG7" s="25">
        <v>73.88</v>
      </c>
      <c r="DH7" s="25" t="s">
        <v>99</v>
      </c>
      <c r="DI7" s="25">
        <v>4.2300000000000004</v>
      </c>
      <c r="DJ7" s="25">
        <v>8.43</v>
      </c>
      <c r="DK7" s="25">
        <v>12.65</v>
      </c>
      <c r="DL7" s="25">
        <v>16.78</v>
      </c>
      <c r="DM7" s="25" t="s">
        <v>99</v>
      </c>
      <c r="DN7" s="25">
        <v>29.03</v>
      </c>
      <c r="DO7" s="25">
        <v>24.16</v>
      </c>
      <c r="DP7" s="25">
        <v>29.81</v>
      </c>
      <c r="DQ7" s="25">
        <v>30.82</v>
      </c>
      <c r="DR7" s="25">
        <v>39.299999999999997</v>
      </c>
      <c r="DS7" s="25" t="s">
        <v>99</v>
      </c>
      <c r="DT7" s="25">
        <v>0</v>
      </c>
      <c r="DU7" s="25">
        <v>0</v>
      </c>
      <c r="DV7" s="25">
        <v>0</v>
      </c>
      <c r="DW7" s="25">
        <v>0</v>
      </c>
      <c r="DX7" s="25" t="s">
        <v>99</v>
      </c>
      <c r="DY7" s="25">
        <v>11.18</v>
      </c>
      <c r="DZ7" s="25">
        <v>18.829999999999998</v>
      </c>
      <c r="EA7" s="25">
        <v>18.05</v>
      </c>
      <c r="EB7" s="25">
        <v>14.28</v>
      </c>
      <c r="EC7" s="25">
        <v>18.760000000000002</v>
      </c>
      <c r="ED7" s="25" t="s">
        <v>99</v>
      </c>
      <c r="EE7" s="25">
        <v>0</v>
      </c>
      <c r="EF7" s="25">
        <v>0</v>
      </c>
      <c r="EG7" s="25">
        <v>0</v>
      </c>
      <c r="EH7" s="25">
        <v>0</v>
      </c>
      <c r="EI7" s="25" t="s">
        <v>99</v>
      </c>
      <c r="EJ7" s="25">
        <v>0.25</v>
      </c>
      <c r="EK7" s="25">
        <v>0.96</v>
      </c>
      <c r="EL7" s="25">
        <v>0.37</v>
      </c>
      <c r="EM7" s="25">
        <v>0.23</v>
      </c>
      <c r="EN7" s="25">
        <v>0.65</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堤　淳一</cp:lastModifiedBy>
  <cp:lastPrinted>2024-01-22T23:58:47Z</cp:lastPrinted>
  <dcterms:created xsi:type="dcterms:W3CDTF">2023-12-05T01:02:28Z</dcterms:created>
  <dcterms:modified xsi:type="dcterms:W3CDTF">2024-01-23T00:09:23Z</dcterms:modified>
  <cp:category/>
</cp:coreProperties>
</file>