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S:\　☆☆10 業務課☆☆\【16】経営比較分析表\下水道\R5\②回答\"/>
    </mc:Choice>
  </mc:AlternateContent>
  <xr:revisionPtr revIDLastSave="0" documentId="13_ncr:1_{DFD77751-319D-4AD5-9551-8533CCD713AC}" xr6:coauthVersionLast="47" xr6:coauthVersionMax="47" xr10:uidLastSave="{00000000-0000-0000-0000-000000000000}"/>
  <workbookProtection workbookAlgorithmName="SHA-512" workbookHashValue="KoGVgOpMLCkCU0lhmD8rORQhtSZ2xUe/+VUEZVn0vMD4QMlDLH6kpntuBbeKqULJxxrf/9ivZOc/3bU1ZB+kDg==" workbookSaltValue="UIRWiB4m7iv7lOSoSBBEcw=="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<sst xmlns="http://schemas.openxmlformats.org/spreadsheetml/2006/main" count="231" uniqueCount="118">
  <si>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</si>
  <si>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</si>
  <si>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</si>
  <si>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</si>
  <si>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</si>
  <si>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</si>
  <si>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</si>
  <si>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</si>
  <si>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</si>
  <si>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</si>
  <si>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</si>
  <si>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</si>
  <si>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</si>
  <si>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</si>
  <si>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</si>
  <si>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</si>
  <si>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</si>
  <si>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</si>
  <si>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</si>
  <si>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</si>
  <si>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</si>
  <si>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</si>
  <si>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</si>
  <si>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</si>
  <si>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</si>
  <si>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</si>
  <si>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</si>
  <si>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</si>
  <si>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</si>
  <si>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</si>
  <si>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</si>
  <si>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</si>
  <si>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</si>
  <si>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</si>
  <si>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</si>
  <si>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</si>
  <si>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</si>
  <si>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</si>
  <si>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</si>
  <si>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</si>
  <si>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</si>
  <si>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</si>
  <si>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</si>
  <si>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</si>
  <si>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</si>
  <si>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</si>
  <si>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</si>
  <si>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</si>
  <si>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</si>
  <si>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</si>
  <si>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</si>
  <si>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</si>
  <si>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</si>
  <si>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</si>
  <si>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</si>
  <si>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</si>
  <si>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</si>
  <si>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</si>
  <si>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</si>
  <si>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</si>
  <si>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</si>
  <si>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</si>
  <si>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</si>
  <si>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</si>
  <si>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</si>
  <si>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</si>
  <si>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</si>
  <si>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</si>
  <si>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</si>
  <si>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</si>
  <si>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</si>
  <si>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</si>
  <si>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</si>
  <si>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</si>
  <si>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</si>
  <si>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</si>
  <si>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</si>
  <si>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</si>
  <si>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</si>
  <si>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</si>
  <si>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</si>
  <si>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</si>
  <si>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</si>
  <si>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</si>
  <si>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</si>
  <si>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</si>
  <si>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</si>
  <si>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</si>
  <si>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</si>
  <si>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</si>
  <si>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</si>
  <si>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</si>
  <si>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</si>
  <si>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</si>
  <si>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</si>
  <si>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</si>
  <si>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</si>
  <si>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</si>
  <si>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</si>
  <si>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</si>
  <si>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</si>
  <si>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</si>
  <si>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</si>
  <si>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</si>
  <si>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</si>
  <si>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</si>
  <si>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</si>
  <si>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</si>
  <si>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</si>
  <si>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</si>
  <si>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</si>
  <si>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</si>
  <si>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</si>
  <si>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</si>
  <si>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</si>
  <si>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老朽化の度合を示す管渠老朽化率については、平均値を上回っています。法定耐用年数を経過した管渠を多く保有しており、施設老朽化の問題を抱えています。
　このことは、更新財源の使用料等の収入が不足していることが要因となっています。今後も限られた財源の中で優先順位をつけ、計画的な更新を行う必要があります。</t>
  </si>
  <si>
    <t>　現行の使用料で賄えていない経費については、一般会計からの繰入金に依存している状況です。今後の人口減少と老朽施設の更新増に対応し、継続的なサービスを提供するためには、更新計画・使用料の見直し等、経営の改善に取り組む必要があります。なお、経営戦略については平成28年度に策定し、令和2年度に改定済みです。</t>
  </si>
  <si>
    <t>・単年度の収支は黒字を維持しており、累積欠損金も発生していません。また、経常収支比率も100％以上を維持していますので、比較的経営の健全性は保たれています。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企業債残高対事業規模比率は、使用料収入に対する企業債残高の割合を表しており、平均値を上回っています。これは他団体に比べ建設改良の財源を企業債に依存している状態を示しています。今後も施設の更新費用に多額の企業債を発行する見込みとなっていま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・施設利用率については平均値を下回っており、施設の効率性については改善の余地があります。排水施設の一部が整備中であり、処理水量が少なくなっていることが要因です。
・水洗化率については、平均値を上回っています。今後も継続的個別訪問や啓発活動等による水洗化率の更なる向上に努め、有収水量増加を図ります。</t>
    <rPh sb="415" eb="418">
      <t>タダンタイ</t>
    </rPh>
    <rPh sb="419" eb="420">
      <t>クラ</t>
    </rPh>
    <rPh sb="449" eb="451">
      <t>コンゴ</t>
    </rPh>
    <rPh sb="452" eb="454">
      <t>シセツ</t>
    </rPh>
    <rPh sb="460" eb="462">
      <t>タガク</t>
    </rPh>
    <rPh sb="463" eb="466">
      <t>キギョウサイ</t>
    </rPh>
    <rPh sb="467" eb="469">
      <t>ハッコウ</t>
    </rPh>
    <rPh sb="471" eb="473">
      <t>ミコ</t>
    </rPh>
    <rPh sb="586" eb="588">
      <t>ショリ</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</si>
</sst>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font>
    <font>
      <sz val="6"/>
      <name val="ＭＳ Ｐゴシック"/>
      <family val="3"/>
    </font>
    <font>
      <sz val="10"/>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c:v>
                </c:pt>
                <c:pt idx="1">
                  <c:v>0.12</c:v>
                </c:pt>
                <c:pt idx="2">
                  <c:v>0.17</c:v>
                </c:pt>
                <c:pt idx="3">
                  <c:v>0.03</c:v>
                </c:pt>
                <c:pt idx="4">
                  <c:v>0.01</c:v>
                </c:pt>
              </c:numCache>
            </c:numRef>
          </c:val>
          <c:extLst>
            <c:ext xmlns:c16="http://schemas.microsoft.com/office/drawing/2014/chart" uri="{C3380CC4-5D6E-409C-BE32-E72D297353CC}">
              <c16:uniqueId val="{00000000-A6DA-4924-AD85-508E744122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A6DA-4924-AD85-508E744122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62.25</c:v>
                </c:pt>
                <c:pt idx="1">
                  <c:v>60.72</c:v>
                </c:pt>
                <c:pt idx="2">
                  <c:v>58.68</c:v>
                </c:pt>
                <c:pt idx="3">
                  <c:v>59.51</c:v>
                </c:pt>
                <c:pt idx="4">
                  <c:v>58.63</c:v>
                </c:pt>
              </c:numCache>
            </c:numRef>
          </c:val>
          <c:extLst>
            <c:ext xmlns:c16="http://schemas.microsoft.com/office/drawing/2014/chart" uri="{C3380CC4-5D6E-409C-BE32-E72D297353CC}">
              <c16:uniqueId val="{00000000-88F5-4970-83E4-EBC54DDF7E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88F5-4970-83E4-EBC54DDF7E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96.91</c:v>
                </c:pt>
                <c:pt idx="1">
                  <c:v>97.12</c:v>
                </c:pt>
                <c:pt idx="2">
                  <c:v>97.24</c:v>
                </c:pt>
                <c:pt idx="3">
                  <c:v>97.42</c:v>
                </c:pt>
                <c:pt idx="4">
                  <c:v>97.52</c:v>
                </c:pt>
              </c:numCache>
            </c:numRef>
          </c:val>
          <c:extLst>
            <c:ext xmlns:c16="http://schemas.microsoft.com/office/drawing/2014/chart" uri="{C3380CC4-5D6E-409C-BE32-E72D297353CC}">
              <c16:uniqueId val="{00000000-203A-4DC0-9EB3-F69AC8F74D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203A-4DC0-9EB3-F69AC8F74D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101.28</c:v>
                </c:pt>
                <c:pt idx="1">
                  <c:v>100.97</c:v>
                </c:pt>
                <c:pt idx="2">
                  <c:v>101.58</c:v>
                </c:pt>
                <c:pt idx="3">
                  <c:v>100.75</c:v>
                </c:pt>
                <c:pt idx="4">
                  <c:v>101.02</c:v>
                </c:pt>
              </c:numCache>
            </c:numRef>
          </c:val>
          <c:extLst>
            <c:ext xmlns:c16="http://schemas.microsoft.com/office/drawing/2014/chart" uri="{C3380CC4-5D6E-409C-BE32-E72D297353CC}">
              <c16:uniqueId val="{00000000-E960-4042-BCEC-78246E3A53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E960-4042-BCEC-78246E3A53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31.33</c:v>
                </c:pt>
                <c:pt idx="1">
                  <c:v>33.229999999999997</c:v>
                </c:pt>
                <c:pt idx="2">
                  <c:v>35.299999999999997</c:v>
                </c:pt>
                <c:pt idx="3">
                  <c:v>37.19</c:v>
                </c:pt>
                <c:pt idx="4">
                  <c:v>38.89</c:v>
                </c:pt>
              </c:numCache>
            </c:numRef>
          </c:val>
          <c:extLst>
            <c:ext xmlns:c16="http://schemas.microsoft.com/office/drawing/2014/chart" uri="{C3380CC4-5D6E-409C-BE32-E72D297353CC}">
              <c16:uniqueId val="{00000000-7BB1-43E3-AC70-0BD9D643B0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7BB1-43E3-AC70-0BD9D643B0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8.77</c:v>
                </c:pt>
                <c:pt idx="1">
                  <c:v>9.8000000000000007</c:v>
                </c:pt>
                <c:pt idx="2">
                  <c:v>10.92</c:v>
                </c:pt>
                <c:pt idx="3">
                  <c:v>12.3</c:v>
                </c:pt>
                <c:pt idx="4">
                  <c:v>13.56</c:v>
                </c:pt>
              </c:numCache>
            </c:numRef>
          </c:val>
          <c:extLst>
            <c:ext xmlns:c16="http://schemas.microsoft.com/office/drawing/2014/chart" uri="{C3380CC4-5D6E-409C-BE32-E72D297353CC}">
              <c16:uniqueId val="{00000000-81B8-4B63-BF44-93A532473B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81B8-4B63-BF44-93A532473B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C2-4F1F-B8E7-26F2E8B7BA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3FC2-4F1F-B8E7-26F2E8B7BA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54.75</c:v>
                </c:pt>
                <c:pt idx="1">
                  <c:v>29.94</c:v>
                </c:pt>
                <c:pt idx="2">
                  <c:v>39.18</c:v>
                </c:pt>
                <c:pt idx="3">
                  <c:v>37.659999999999997</c:v>
                </c:pt>
                <c:pt idx="4">
                  <c:v>46.32</c:v>
                </c:pt>
              </c:numCache>
            </c:numRef>
          </c:val>
          <c:extLst>
            <c:ext xmlns:c16="http://schemas.microsoft.com/office/drawing/2014/chart" uri="{C3380CC4-5D6E-409C-BE32-E72D297353CC}">
              <c16:uniqueId val="{00000000-C315-49BC-9F1C-257993A7D9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C315-49BC-9F1C-257993A7D9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944.9</c:v>
                </c:pt>
                <c:pt idx="1">
                  <c:v>948.53</c:v>
                </c:pt>
                <c:pt idx="2">
                  <c:v>973.63</c:v>
                </c:pt>
                <c:pt idx="3">
                  <c:v>960.28</c:v>
                </c:pt>
                <c:pt idx="4">
                  <c:v>912.36</c:v>
                </c:pt>
              </c:numCache>
            </c:numRef>
          </c:val>
          <c:extLst>
            <c:ext xmlns:c16="http://schemas.microsoft.com/office/drawing/2014/chart" uri="{C3380CC4-5D6E-409C-BE32-E72D297353CC}">
              <c16:uniqueId val="{00000000-310D-4711-AB6E-C0B766D1CB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310D-4711-AB6E-C0B766D1CB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97.77</c:v>
                </c:pt>
                <c:pt idx="1">
                  <c:v>96.89</c:v>
                </c:pt>
                <c:pt idx="2">
                  <c:v>95.67</c:v>
                </c:pt>
                <c:pt idx="3">
                  <c:v>95.71</c:v>
                </c:pt>
                <c:pt idx="4">
                  <c:v>95.38</c:v>
                </c:pt>
              </c:numCache>
            </c:numRef>
          </c:val>
          <c:extLst>
            <c:ext xmlns:c16="http://schemas.microsoft.com/office/drawing/2014/chart" uri="{C3380CC4-5D6E-409C-BE32-E72D297353CC}">
              <c16:uniqueId val="{00000000-3054-47FC-82F0-E3909B42A9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3054-47FC-82F0-E3909B42A9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D62-485B-AD83-5F7668EE59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CD62-485B-AD83-5F7668EE59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宮崎県　延岡市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46">
        <f>データ!S6</f>
        <v>117563</v>
      </c>
      <c r="AM8" s="46"/>
      <c r="AN8" s="46"/>
      <c r="AO8" s="46"/>
      <c r="AP8" s="46"/>
      <c r="AQ8" s="46"/>
      <c r="AR8" s="46"/>
      <c r="AS8" s="46"/>
      <c r="AT8" s="45">
        <f>データ!T6</f>
        <v>868.02</v>
      </c>
      <c r="AU8" s="45"/>
      <c r="AV8" s="45"/>
      <c r="AW8" s="45"/>
      <c r="AX8" s="45"/>
      <c r="AY8" s="45"/>
      <c r="AZ8" s="45"/>
      <c r="BA8" s="45"/>
      <c r="BB8" s="45">
        <f>データ!U6</f>
        <v>135.44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51.13</v>
      </c>
      <c r="J10" s="45"/>
      <c r="K10" s="45"/>
      <c r="L10" s="45"/>
      <c r="M10" s="45"/>
      <c r="N10" s="45"/>
      <c r="O10" s="45"/>
      <c r="P10" s="45">
        <f>データ!P6</f>
        <v>72.67</v>
      </c>
      <c r="Q10" s="45"/>
      <c r="R10" s="45"/>
      <c r="S10" s="45"/>
      <c r="T10" s="45"/>
      <c r="U10" s="45"/>
      <c r="V10" s="45"/>
      <c r="W10" s="45">
        <f>データ!Q6</f>
        <v>73.86</v>
      </c>
      <c r="X10" s="45"/>
      <c r="Y10" s="45"/>
      <c r="Z10" s="45"/>
      <c r="AA10" s="45"/>
      <c r="AB10" s="45"/>
      <c r="AC10" s="45"/>
      <c r="AD10" s="46">
        <f>データ!R6</f>
        <v>2619</v>
      </c>
      <c r="AE10" s="46"/>
      <c r="AF10" s="46"/>
      <c r="AG10" s="46"/>
      <c r="AH10" s="46"/>
      <c r="AI10" s="46"/>
      <c r="AJ10" s="46"/>
      <c r="AK10" s="2"/>
      <c r="AL10" s="46">
        <f>データ!V6</f>
        <v>84809</v>
      </c>
      <c r="AM10" s="46"/>
      <c r="AN10" s="46"/>
      <c r="AO10" s="46"/>
      <c r="AP10" s="46"/>
      <c r="AQ10" s="46"/>
      <c r="AR10" s="46"/>
      <c r="AS10" s="46"/>
      <c r="AT10" s="45">
        <f>データ!W6</f>
        <v>18.84</v>
      </c>
      <c r="AU10" s="45"/>
      <c r="AV10" s="45"/>
      <c r="AW10" s="45"/>
      <c r="AX10" s="45"/>
      <c r="AY10" s="45"/>
      <c r="AZ10" s="45"/>
      <c r="BA10" s="45"/>
      <c r="BB10" s="45">
        <f>データ!X6</f>
        <v>4501.54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Hpjxk3AR/zQpj5famhFyu/44PxwV6JKdt+WHstpz7zkXQi8MgRYc2BxwdqpwYBAOxPS4RMDABMWcAUQM5w51w==" saltValue="RJNlit1dCV/+B0oZDe1N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452033</v>
      </c>
      <c r="D6" s="19">
        <f t="shared" si="3"/>
        <v>46</v>
      </c>
      <c r="E6" s="19">
        <f t="shared" si="3"/>
        <v>17</v>
      </c>
      <c r="F6" s="19">
        <f t="shared" si="3"/>
        <v>1</v>
      </c>
      <c r="G6" s="19">
        <f t="shared" si="3"/>
        <v>0</v>
      </c>
      <c r="H6" s="19" t="str">
        <f t="shared" si="3"/>
        <v>宮崎県　延岡市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51.13</v>
      </c>
      <c r="P6" s="20">
        <f t="shared" si="3"/>
        <v>72.67</v>
      </c>
      <c r="Q6" s="20">
        <f t="shared" si="3"/>
        <v>73.86</v>
      </c>
      <c r="R6" s="20">
        <f t="shared" si="3"/>
        <v>2619</v>
      </c>
      <c r="S6" s="20">
        <f t="shared" si="3"/>
        <v>117563</v>
      </c>
      <c r="T6" s="20">
        <f t="shared" si="3"/>
        <v>868.02</v>
      </c>
      <c r="U6" s="20">
        <f t="shared" si="3"/>
        <v>135.44</v>
      </c>
      <c r="V6" s="20">
        <f t="shared" si="3"/>
        <v>84809</v>
      </c>
      <c r="W6" s="20">
        <f t="shared" si="3"/>
        <v>18.84</v>
      </c>
      <c r="X6" s="20">
        <f t="shared" si="3"/>
        <v>4501.54</v>
      </c>
      <c r="Y6" s="21">
        <f>IF(Y7="",NA(),Y7)</f>
        <v>101.28</v>
      </c>
      <c r="Z6" s="21">
        <f t="shared" ref="Z6:AH6" si="4">IF(Z7="",NA(),Z7)</f>
        <v>100.97</v>
      </c>
      <c r="AA6" s="21">
        <f t="shared" si="4"/>
        <v>101.58</v>
      </c>
      <c r="AB6" s="21">
        <f t="shared" si="4"/>
        <v>100.75</v>
      </c>
      <c r="AC6" s="21">
        <f t="shared" si="4"/>
        <v>101.02</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54.75</v>
      </c>
      <c r="AV6" s="21">
        <f t="shared" ref="AV6:BD6" si="6">IF(AV7="",NA(),AV7)</f>
        <v>29.94</v>
      </c>
      <c r="AW6" s="21">
        <f t="shared" si="6"/>
        <v>39.18</v>
      </c>
      <c r="AX6" s="21">
        <f t="shared" si="6"/>
        <v>37.659999999999997</v>
      </c>
      <c r="AY6" s="21">
        <f t="shared" si="6"/>
        <v>46.32</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944.9</v>
      </c>
      <c r="BG6" s="21">
        <f t="shared" ref="BG6:BO6" si="7">IF(BG7="",NA(),BG7)</f>
        <v>948.53</v>
      </c>
      <c r="BH6" s="21">
        <f t="shared" si="7"/>
        <v>973.63</v>
      </c>
      <c r="BI6" s="21">
        <f t="shared" si="7"/>
        <v>960.28</v>
      </c>
      <c r="BJ6" s="21">
        <f t="shared" si="7"/>
        <v>912.36</v>
      </c>
      <c r="BK6" s="21">
        <f t="shared" si="7"/>
        <v>820.36</v>
      </c>
      <c r="BL6" s="21">
        <f t="shared" si="7"/>
        <v>847.44</v>
      </c>
      <c r="BM6" s="21">
        <f t="shared" si="7"/>
        <v>857.88</v>
      </c>
      <c r="BN6" s="21">
        <f t="shared" si="7"/>
        <v>825.1</v>
      </c>
      <c r="BO6" s="21">
        <f t="shared" si="7"/>
        <v>789.87</v>
      </c>
      <c r="BP6" s="20" t="str">
        <f>IF(BP7="","",IF(BP7="-","【-】","【"&amp;SUBSTITUTE(TEXT(BP7,"#,##0.00"),"-","△")&amp;"】"))</f>
        <v>【652.82】</v>
      </c>
      <c r="BQ6" s="21">
        <f>IF(BQ7="",NA(),BQ7)</f>
        <v>97.77</v>
      </c>
      <c r="BR6" s="21">
        <f t="shared" ref="BR6:BZ6" si="8">IF(BR7="",NA(),BR7)</f>
        <v>96.89</v>
      </c>
      <c r="BS6" s="21">
        <f t="shared" si="8"/>
        <v>95.67</v>
      </c>
      <c r="BT6" s="21">
        <f t="shared" si="8"/>
        <v>95.71</v>
      </c>
      <c r="BU6" s="21">
        <f t="shared" si="8"/>
        <v>95.38</v>
      </c>
      <c r="BV6" s="21">
        <f t="shared" si="8"/>
        <v>95.4</v>
      </c>
      <c r="BW6" s="21">
        <f t="shared" si="8"/>
        <v>94.69</v>
      </c>
      <c r="BX6" s="21">
        <f t="shared" si="8"/>
        <v>94.97</v>
      </c>
      <c r="BY6" s="21">
        <f t="shared" si="8"/>
        <v>97.07</v>
      </c>
      <c r="BZ6" s="21">
        <f t="shared" si="8"/>
        <v>98.06</v>
      </c>
      <c r="CA6" s="20" t="str">
        <f>IF(CA7="","",IF(CA7="-","【-】","【"&amp;SUBSTITUTE(TEXT(CA7,"#,##0.00"),"-","△")&amp;"】"))</f>
        <v>【97.61】</v>
      </c>
      <c r="CB6" s="21">
        <f>IF(CB7="",NA(),CB7)</f>
        <v>150</v>
      </c>
      <c r="CC6" s="21">
        <f t="shared" ref="CC6:CK6" si="9">IF(CC7="",NA(),CC7)</f>
        <v>150</v>
      </c>
      <c r="CD6" s="21">
        <f t="shared" si="9"/>
        <v>150</v>
      </c>
      <c r="CE6" s="21">
        <f t="shared" si="9"/>
        <v>150</v>
      </c>
      <c r="CF6" s="21">
        <f t="shared" si="9"/>
        <v>150</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62.25</v>
      </c>
      <c r="CN6" s="21">
        <f t="shared" ref="CN6:CV6" si="10">IF(CN7="",NA(),CN7)</f>
        <v>60.72</v>
      </c>
      <c r="CO6" s="21">
        <f t="shared" si="10"/>
        <v>58.68</v>
      </c>
      <c r="CP6" s="21">
        <f t="shared" si="10"/>
        <v>59.51</v>
      </c>
      <c r="CQ6" s="21">
        <f t="shared" si="10"/>
        <v>58.63</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96.91</v>
      </c>
      <c r="CY6" s="21">
        <f t="shared" ref="CY6:DG6" si="11">IF(CY7="",NA(),CY7)</f>
        <v>97.12</v>
      </c>
      <c r="CZ6" s="21">
        <f t="shared" si="11"/>
        <v>97.24</v>
      </c>
      <c r="DA6" s="21">
        <f t="shared" si="11"/>
        <v>97.42</v>
      </c>
      <c r="DB6" s="21">
        <f t="shared" si="11"/>
        <v>97.52</v>
      </c>
      <c r="DC6" s="21">
        <f t="shared" si="11"/>
        <v>92.55</v>
      </c>
      <c r="DD6" s="21">
        <f t="shared" si="11"/>
        <v>92.62</v>
      </c>
      <c r="DE6" s="21">
        <f t="shared" si="11"/>
        <v>92.72</v>
      </c>
      <c r="DF6" s="21">
        <f t="shared" si="11"/>
        <v>92.88</v>
      </c>
      <c r="DG6" s="21">
        <f t="shared" si="11"/>
        <v>92.9</v>
      </c>
      <c r="DH6" s="20" t="str">
        <f>IF(DH7="","",IF(DH7="-","【-】","【"&amp;SUBSTITUTE(TEXT(DH7,"#,##0.00"),"-","△")&amp;"】"))</f>
        <v>【95.82】</v>
      </c>
      <c r="DI6" s="21">
        <f>IF(DI7="",NA(),DI7)</f>
        <v>31.33</v>
      </c>
      <c r="DJ6" s="21">
        <f t="shared" ref="DJ6:DR6" si="12">IF(DJ7="",NA(),DJ7)</f>
        <v>33.229999999999997</v>
      </c>
      <c r="DK6" s="21">
        <f t="shared" si="12"/>
        <v>35.299999999999997</v>
      </c>
      <c r="DL6" s="21">
        <f t="shared" si="12"/>
        <v>37.19</v>
      </c>
      <c r="DM6" s="21">
        <f t="shared" si="12"/>
        <v>38.89</v>
      </c>
      <c r="DN6" s="21">
        <f t="shared" si="12"/>
        <v>26.13</v>
      </c>
      <c r="DO6" s="21">
        <f t="shared" si="12"/>
        <v>26.36</v>
      </c>
      <c r="DP6" s="21">
        <f t="shared" si="12"/>
        <v>23.79</v>
      </c>
      <c r="DQ6" s="21">
        <f t="shared" si="12"/>
        <v>25.66</v>
      </c>
      <c r="DR6" s="21">
        <f t="shared" si="12"/>
        <v>27.46</v>
      </c>
      <c r="DS6" s="20" t="str">
        <f>IF(DS7="","",IF(DS7="-","【-】","【"&amp;SUBSTITUTE(TEXT(DS7,"#,##0.00"),"-","△")&amp;"】"))</f>
        <v>【39.74】</v>
      </c>
      <c r="DT6" s="21">
        <f>IF(DT7="",NA(),DT7)</f>
        <v>8.77</v>
      </c>
      <c r="DU6" s="21">
        <f t="shared" ref="DU6:EC6" si="13">IF(DU7="",NA(),DU7)</f>
        <v>9.8000000000000007</v>
      </c>
      <c r="DV6" s="21">
        <f t="shared" si="13"/>
        <v>10.92</v>
      </c>
      <c r="DW6" s="21">
        <f t="shared" si="13"/>
        <v>12.3</v>
      </c>
      <c r="DX6" s="21">
        <f t="shared" si="13"/>
        <v>13.56</v>
      </c>
      <c r="DY6" s="21">
        <f t="shared" si="13"/>
        <v>1.03</v>
      </c>
      <c r="DZ6" s="21">
        <f t="shared" si="13"/>
        <v>1.43</v>
      </c>
      <c r="EA6" s="21">
        <f t="shared" si="13"/>
        <v>1.22</v>
      </c>
      <c r="EB6" s="21">
        <f t="shared" si="13"/>
        <v>1.61</v>
      </c>
      <c r="EC6" s="21">
        <f t="shared" si="13"/>
        <v>2.08</v>
      </c>
      <c r="ED6" s="20" t="str">
        <f>IF(ED7="","",IF(ED7="-","【-】","【"&amp;SUBSTITUTE(TEXT(ED7,"#,##0.00"),"-","△")&amp;"】"))</f>
        <v>【7.62】</v>
      </c>
      <c r="EE6" s="21">
        <f>IF(EE7="",NA(),EE7)</f>
        <v>0.1</v>
      </c>
      <c r="EF6" s="21">
        <f t="shared" ref="EF6:EN6" si="14">IF(EF7="",NA(),EF7)</f>
        <v>0.12</v>
      </c>
      <c r="EG6" s="21">
        <f t="shared" si="14"/>
        <v>0.17</v>
      </c>
      <c r="EH6" s="21">
        <f t="shared" si="14"/>
        <v>0.03</v>
      </c>
      <c r="EI6" s="21">
        <f t="shared" si="14"/>
        <v>0.01</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452033</v>
      </c>
      <c r="D7" s="23">
        <v>46</v>
      </c>
      <c r="E7" s="23">
        <v>17</v>
      </c>
      <c r="F7" s="23">
        <v>1</v>
      </c>
      <c r="G7" s="23">
        <v>0</v>
      </c>
      <c r="H7" s="23" t="s">
        <v>96</v>
      </c>
      <c r="I7" s="23" t="s">
        <v>97</v>
      </c>
      <c r="J7" s="23" t="s">
        <v>98</v>
      </c>
      <c r="K7" s="23" t="s">
        <v>99</v>
      </c>
      <c r="L7" s="23" t="s">
        <v>100</v>
      </c>
      <c r="M7" s="23" t="s">
        <v>101</v>
      </c>
      <c r="N7" s="24" t="s">
        <v>102</v>
      </c>
      <c r="O7" s="24">
        <v>51.13</v>
      </c>
      <c r="P7" s="24">
        <v>72.67</v>
      </c>
      <c r="Q7" s="24">
        <v>73.86</v>
      </c>
      <c r="R7" s="24">
        <v>2619</v>
      </c>
      <c r="S7" s="24">
        <v>117563</v>
      </c>
      <c r="T7" s="24">
        <v>868.02</v>
      </c>
      <c r="U7" s="24">
        <v>135.44</v>
      </c>
      <c r="V7" s="24">
        <v>84809</v>
      </c>
      <c r="W7" s="24">
        <v>18.84</v>
      </c>
      <c r="X7" s="24">
        <v>4501.54</v>
      </c>
      <c r="Y7" s="24">
        <v>101.28</v>
      </c>
      <c r="Z7" s="24">
        <v>100.97</v>
      </c>
      <c r="AA7" s="24">
        <v>101.58</v>
      </c>
      <c r="AB7" s="24">
        <v>100.75</v>
      </c>
      <c r="AC7" s="24">
        <v>101.02</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54.75</v>
      </c>
      <c r="AV7" s="24">
        <v>29.94</v>
      </c>
      <c r="AW7" s="24">
        <v>39.18</v>
      </c>
      <c r="AX7" s="24">
        <v>37.659999999999997</v>
      </c>
      <c r="AY7" s="24">
        <v>46.32</v>
      </c>
      <c r="AZ7" s="24">
        <v>76.31</v>
      </c>
      <c r="BA7" s="24">
        <v>68.180000000000007</v>
      </c>
      <c r="BB7" s="24">
        <v>67.930000000000007</v>
      </c>
      <c r="BC7" s="24">
        <v>68.53</v>
      </c>
      <c r="BD7" s="24">
        <v>69.180000000000007</v>
      </c>
      <c r="BE7" s="24">
        <v>73.44</v>
      </c>
      <c r="BF7" s="24">
        <v>944.9</v>
      </c>
      <c r="BG7" s="24">
        <v>948.53</v>
      </c>
      <c r="BH7" s="24">
        <v>973.63</v>
      </c>
      <c r="BI7" s="24">
        <v>960.28</v>
      </c>
      <c r="BJ7" s="24">
        <v>912.36</v>
      </c>
      <c r="BK7" s="24">
        <v>820.36</v>
      </c>
      <c r="BL7" s="24">
        <v>847.44</v>
      </c>
      <c r="BM7" s="24">
        <v>857.88</v>
      </c>
      <c r="BN7" s="24">
        <v>825.1</v>
      </c>
      <c r="BO7" s="24">
        <v>789.87</v>
      </c>
      <c r="BP7" s="24">
        <v>652.82000000000005</v>
      </c>
      <c r="BQ7" s="24">
        <v>97.77</v>
      </c>
      <c r="BR7" s="24">
        <v>96.89</v>
      </c>
      <c r="BS7" s="24">
        <v>95.67</v>
      </c>
      <c r="BT7" s="24">
        <v>95.71</v>
      </c>
      <c r="BU7" s="24">
        <v>95.38</v>
      </c>
      <c r="BV7" s="24">
        <v>95.4</v>
      </c>
      <c r="BW7" s="24">
        <v>94.69</v>
      </c>
      <c r="BX7" s="24">
        <v>94.97</v>
      </c>
      <c r="BY7" s="24">
        <v>97.07</v>
      </c>
      <c r="BZ7" s="24">
        <v>98.06</v>
      </c>
      <c r="CA7" s="24">
        <v>97.61</v>
      </c>
      <c r="CB7" s="24">
        <v>150</v>
      </c>
      <c r="CC7" s="24">
        <v>150</v>
      </c>
      <c r="CD7" s="24">
        <v>150</v>
      </c>
      <c r="CE7" s="24">
        <v>150</v>
      </c>
      <c r="CF7" s="24">
        <v>150</v>
      </c>
      <c r="CG7" s="24">
        <v>163.19999999999999</v>
      </c>
      <c r="CH7" s="24">
        <v>159.78</v>
      </c>
      <c r="CI7" s="24">
        <v>159.49</v>
      </c>
      <c r="CJ7" s="24">
        <v>157.81</v>
      </c>
      <c r="CK7" s="24">
        <v>157.37</v>
      </c>
      <c r="CL7" s="24">
        <v>138.29</v>
      </c>
      <c r="CM7" s="24">
        <v>62.25</v>
      </c>
      <c r="CN7" s="24">
        <v>60.72</v>
      </c>
      <c r="CO7" s="24">
        <v>58.68</v>
      </c>
      <c r="CP7" s="24">
        <v>59.51</v>
      </c>
      <c r="CQ7" s="24">
        <v>58.63</v>
      </c>
      <c r="CR7" s="24">
        <v>65.040000000000006</v>
      </c>
      <c r="CS7" s="24">
        <v>68.31</v>
      </c>
      <c r="CT7" s="24">
        <v>65.28</v>
      </c>
      <c r="CU7" s="24">
        <v>64.92</v>
      </c>
      <c r="CV7" s="24">
        <v>64.14</v>
      </c>
      <c r="CW7" s="24">
        <v>59.1</v>
      </c>
      <c r="CX7" s="24">
        <v>96.91</v>
      </c>
      <c r="CY7" s="24">
        <v>97.12</v>
      </c>
      <c r="CZ7" s="24">
        <v>97.24</v>
      </c>
      <c r="DA7" s="24">
        <v>97.42</v>
      </c>
      <c r="DB7" s="24">
        <v>97.52</v>
      </c>
      <c r="DC7" s="24">
        <v>92.55</v>
      </c>
      <c r="DD7" s="24">
        <v>92.62</v>
      </c>
      <c r="DE7" s="24">
        <v>92.72</v>
      </c>
      <c r="DF7" s="24">
        <v>92.88</v>
      </c>
      <c r="DG7" s="24">
        <v>92.9</v>
      </c>
      <c r="DH7" s="24">
        <v>95.82</v>
      </c>
      <c r="DI7" s="24">
        <v>31.33</v>
      </c>
      <c r="DJ7" s="24">
        <v>33.229999999999997</v>
      </c>
      <c r="DK7" s="24">
        <v>35.299999999999997</v>
      </c>
      <c r="DL7" s="24">
        <v>37.19</v>
      </c>
      <c r="DM7" s="24">
        <v>38.89</v>
      </c>
      <c r="DN7" s="24">
        <v>26.13</v>
      </c>
      <c r="DO7" s="24">
        <v>26.36</v>
      </c>
      <c r="DP7" s="24">
        <v>23.79</v>
      </c>
      <c r="DQ7" s="24">
        <v>25.66</v>
      </c>
      <c r="DR7" s="24">
        <v>27.46</v>
      </c>
      <c r="DS7" s="24">
        <v>39.74</v>
      </c>
      <c r="DT7" s="24">
        <v>8.77</v>
      </c>
      <c r="DU7" s="24">
        <v>9.8000000000000007</v>
      </c>
      <c r="DV7" s="24">
        <v>10.92</v>
      </c>
      <c r="DW7" s="24">
        <v>12.3</v>
      </c>
      <c r="DX7" s="24">
        <v>13.56</v>
      </c>
      <c r="DY7" s="24">
        <v>1.03</v>
      </c>
      <c r="DZ7" s="24">
        <v>1.43</v>
      </c>
      <c r="EA7" s="24">
        <v>1.22</v>
      </c>
      <c r="EB7" s="24">
        <v>1.61</v>
      </c>
      <c r="EC7" s="24">
        <v>2.08</v>
      </c>
      <c r="ED7" s="24">
        <v>7.62</v>
      </c>
      <c r="EE7" s="24">
        <v>0.1</v>
      </c>
      <c r="EF7" s="24">
        <v>0.12</v>
      </c>
      <c r="EG7" s="24">
        <v>0.17</v>
      </c>
      <c r="EH7" s="24">
        <v>0.03</v>
      </c>
      <c r="EI7" s="24">
        <v>0.01</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須本　こずえ</cp:lastModifiedBy>
  <cp:lastPrinted>2024-02-22T07:25:52Z</cp:lastPrinted>
  <dcterms:created xsi:type="dcterms:W3CDTF">2023-12-12T00:52:15Z</dcterms:created>
  <dcterms:modified xsi:type="dcterms:W3CDTF">2024-02-22T07:25:57Z</dcterms:modified>
  <cp:category/>
</cp:coreProperties>
</file>