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5下水道事業\01公共下水道\"/>
    </mc:Choice>
  </mc:AlternateContent>
  <xr:revisionPtr revIDLastSave="0" documentId="13_ncr:1_{9F7761B2-9564-462D-A16E-B2398996EDBD}" xr6:coauthVersionLast="47" xr6:coauthVersionMax="47" xr10:uidLastSave="{00000000-0000-0000-0000-000000000000}"/>
  <workbookProtection workbookAlgorithmName="SHA-512" workbookHashValue="vslSTXTHOBXBC7kvCVVABIY3LVpcIbf2ZAGD3e3W5QvzjxSJF+2F8W7AKtNDT++WNXr/NyBknM0OHMtncEkVzA==" workbookSaltValue="t9uetyC8zr2+rOhwtXqQk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P10" i="4"/>
  <c r="I10"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<sst xmlns="http://schemas.openxmlformats.org/spreadsheetml/2006/main" count="231" uniqueCount="117">
  <si>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</si>
  <si>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</si>
  <si>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</si>
  <si>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</si>
  <si>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</si>
  <si>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</si>
  <si>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</si>
  <si>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</si>
  <si>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</si>
  <si>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</si>
  <si>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</si>
  <si>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</si>
  <si>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</si>
  <si>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</si>
  <si>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</si>
  <si>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</si>
  <si>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</si>
  <si>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</si>
  <si>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</si>
  <si>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</si>
  <si>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</si>
  <si>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</si>
  <si>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</si>
  <si>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</si>
  <si>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</si>
  <si>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</si>
  <si>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</si>
  <si>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</si>
  <si>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</si>
  <si>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</si>
  <si>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</si>
  <si>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</si>
  <si>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</si>
  <si>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</si>
  <si>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</si>
  <si>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</si>
  <si>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</si>
  <si>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</si>
  <si>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</si>
  <si>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</si>
  <si>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</si>
  <si>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</si>
  <si>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</si>
  <si>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</si>
  <si>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</si>
  <si>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</si>
  <si>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</si>
  <si>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</si>
  <si>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</si>
  <si>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</si>
  <si>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</si>
  <si>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</si>
  <si>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</si>
  <si>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</si>
  <si>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</si>
  <si>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</si>
  <si>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</si>
  <si>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</si>
  <si>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</si>
  <si>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</si>
  <si>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</si>
  <si>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</si>
  <si>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</si>
  <si>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</si>
  <si>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</si>
  <si>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</si>
  <si>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</si>
  <si>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</si>
  <si>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</si>
  <si>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</si>
  <si>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</si>
  <si>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</si>
  <si>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</si>
  <si>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</si>
  <si>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</si>
  <si>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</si>
  <si>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</si>
  <si>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</si>
  <si>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</si>
  <si>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</si>
  <si>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</si>
  <si>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</si>
  <si>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</si>
  <si>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</si>
  <si>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</si>
  <si>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</si>
  <si>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</si>
  <si>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</si>
  <si>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</si>
  <si>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</si>
  <si>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</si>
  <si>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</si>
  <si>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</si>
  <si>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</si>
  <si>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</si>
  <si>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</si>
  <si>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</si>
  <si>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</si>
  <si>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</si>
  <si>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</si>
  <si>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</si>
  <si>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</si>
  <si>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</si>
  <si>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</si>
  <si>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</si>
  <si>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</si>
  <si>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</si>
  <si>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</si>
  <si>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</si>
  <si>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</si>
  <si>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</si>
  <si>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</si>
  <si>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</si>
  <si>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</si>
  <si>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過去５年間では毎年増加しており、類似団体平均値を上回っている状況です。これは、更新時期が近付いており、計画的な改築更新が必要とされている施設（資産）が増加していることが示されているため、今後も改築等の財源確保や経営に与える影響を踏まえた分析を行います。
　「管渠老朽化率」については、類似団体平均を大きく上回っています。今後も設備の予防保全のための事業費の平準化を図り、計画的な改築更新を進めていきます。
　「管渠改善率」については、今後も計画的かつ効率的な更新を進めていきます。</t>
    <phoneticPr fontId="4"/>
  </si>
  <si>
    <t>　公共下水道事業については、黒字経営となっていますが、現在も処理区域の拡大を行っており、また施設の改築更新等の必要性も出てきているため、今後の経営環境は厳しさを増していくと見込んでいます。
　経営戦略により合理的な投資及び財務状況の現状把握等分析を進めていますが、今後も、健全経営を続けていくための改善点の洗い出しや見直しを進めます。
　使用料改定（増額）については、令和元年度に実施しましたが、今後の人口減少に伴う使用料収入の減少、将来的な財源不足等を考慮し、また、今後一般会計からの繰入金に依存することも困難な状況にあるため、近隣及び類似団体の状況も参考としながら、令和６年度に見直し・検討を実施します。</t>
    <phoneticPr fontId="4"/>
  </si>
  <si>
    <t>　「経常収支比率」については、下水道使用料は隔月検針の影響で減となったものの、他会計補助金などの増により、黒字となっております。今後も費用削減及び黒字の確保に努めます。
　「流動比率」については、現金預金の増により流動資産が増加したものの、未払金の増による流動負債の増加により、前年度と比較して減少しました。今後も健全経営に努め比率の上昇を目指します。
　「企業債残高対事業規模比率」については、整備区域の拡大やストックマネジメント計画に基づいた施設の改築・更新工事など投資が増大する見込であり、計画的な事業の推進に努めます。
　「経費回収率」については、下水道使用料が減少しましたが、汚水処理費も減少しており100％を維持しておりますが、今後も費用削減や健全経営の維持に努めます。
　「汚水処理原価」については、類似団体平均値よりも低くなっています。引き続き、効率的な汚水処理の分析に努めます。
　「施設利用率」については、類似団体平均値を下回っていますが、処理区域拡大中であり、将来的には上昇するものと考えています。
　「水洗化率」については、類似団体平均値を下回っています。要因は高齢化及び地理的なものと推測しています。処理区域を拡大中であり、引き続き水洗化率の向上に向けて取り組みます。</t>
    <rPh sb="24" eb="26">
      <t>ケンシン</t>
    </rPh>
    <rPh sb="27" eb="29">
      <t>エイキョウ</t>
    </rPh>
    <rPh sb="30" eb="31">
      <t>ゲン</t>
    </rPh>
    <rPh sb="48" eb="49">
      <t>ゾウ</t>
    </rPh>
    <rPh sb="103" eb="104">
      <t>ゾウ</t>
    </rPh>
    <rPh sb="112" eb="114">
      <t>ゾウカ</t>
    </rPh>
    <rPh sb="124" eb="125">
      <t>ゾウ</t>
    </rPh>
    <rPh sb="133" eb="135">
      <t>ゾウカ</t>
    </rPh>
    <rPh sb="285" eb="287">
      <t>ゲンショウ</t>
    </rPh>
    <rPh sb="299" eb="301">
      <t>ゲンショウ</t>
    </rPh>
    <rPh sb="310" eb="31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</si>
</sst>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0.86</c:v>
                </c:pt>
                <c:pt idx="1">
                  <c:v>0.56999999999999995</c:v>
                </c:pt>
                <c:pt idx="2" formatCode="#,##0.00;&quot;△&quot;#,##0.00">
                  <c:v>0</c:v>
                </c:pt>
                <c:pt idx="3">
                  <c:v>0.33</c:v>
                </c:pt>
                <c:pt idx="4">
                  <c:v>1.08</c:v>
                </c:pt>
              </c:numCache>
            </c:numRef>
          </c:val>
          <c:extLst>
            <c:ext xmlns:c16="http://schemas.microsoft.com/office/drawing/2014/chart" uri="{C3380CC4-5D6E-409C-BE32-E72D297353CC}">
              <c16:uniqueId val="{00000000-55E0-45DA-AC29-5BBEDAC247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55E0-45DA-AC29-5BBEDAC247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42.59</c:v>
                </c:pt>
                <c:pt idx="1">
                  <c:v>44.1</c:v>
                </c:pt>
                <c:pt idx="2">
                  <c:v>43.48</c:v>
                </c:pt>
                <c:pt idx="3">
                  <c:v>43.85</c:v>
                </c:pt>
                <c:pt idx="4">
                  <c:v>43.35</c:v>
                </c:pt>
              </c:numCache>
            </c:numRef>
          </c:val>
          <c:extLst>
            <c:ext xmlns:c16="http://schemas.microsoft.com/office/drawing/2014/chart" uri="{C3380CC4-5D6E-409C-BE32-E72D297353CC}">
              <c16:uniqueId val="{00000000-3BA7-4891-B7B1-C5FB4E1BFA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3BA7-4891-B7B1-C5FB4E1BFA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78.39</c:v>
                </c:pt>
                <c:pt idx="1">
                  <c:v>81.96</c:v>
                </c:pt>
                <c:pt idx="2">
                  <c:v>81.81</c:v>
                </c:pt>
                <c:pt idx="3">
                  <c:v>81.96</c:v>
                </c:pt>
                <c:pt idx="4">
                  <c:v>82.16</c:v>
                </c:pt>
              </c:numCache>
            </c:numRef>
          </c:val>
          <c:extLst>
            <c:ext xmlns:c16="http://schemas.microsoft.com/office/drawing/2014/chart" uri="{C3380CC4-5D6E-409C-BE32-E72D297353CC}">
              <c16:uniqueId val="{00000000-8D49-4BB9-9D8A-9A6023BCCD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D49-4BB9-9D8A-9A6023BCCD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101.03</c:v>
                </c:pt>
                <c:pt idx="1">
                  <c:v>101.62</c:v>
                </c:pt>
                <c:pt idx="2">
                  <c:v>106.16</c:v>
                </c:pt>
                <c:pt idx="3">
                  <c:v>104.95</c:v>
                </c:pt>
                <c:pt idx="4">
                  <c:v>105.6</c:v>
                </c:pt>
              </c:numCache>
            </c:numRef>
          </c:val>
          <c:extLst>
            <c:ext xmlns:c16="http://schemas.microsoft.com/office/drawing/2014/chart" uri="{C3380CC4-5D6E-409C-BE32-E72D297353CC}">
              <c16:uniqueId val="{00000000-DD3D-45BD-8F98-F5DA2527C2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DD3D-45BD-8F98-F5DA2527C2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48.78</c:v>
                </c:pt>
                <c:pt idx="1">
                  <c:v>49.58</c:v>
                </c:pt>
                <c:pt idx="2">
                  <c:v>50.13</c:v>
                </c:pt>
                <c:pt idx="3">
                  <c:v>50.85</c:v>
                </c:pt>
                <c:pt idx="4">
                  <c:v>50.89</c:v>
                </c:pt>
              </c:numCache>
            </c:numRef>
          </c:val>
          <c:extLst>
            <c:ext xmlns:c16="http://schemas.microsoft.com/office/drawing/2014/chart" uri="{C3380CC4-5D6E-409C-BE32-E72D297353CC}">
              <c16:uniqueId val="{00000000-5568-418B-B777-FC3CBE6975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5568-418B-B777-FC3CBE6975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6.26</c:v>
                </c:pt>
                <c:pt idx="1">
                  <c:v>6.22</c:v>
                </c:pt>
                <c:pt idx="2">
                  <c:v>6.18</c:v>
                </c:pt>
                <c:pt idx="3">
                  <c:v>7.42</c:v>
                </c:pt>
                <c:pt idx="4">
                  <c:v>8.43</c:v>
                </c:pt>
              </c:numCache>
            </c:numRef>
          </c:val>
          <c:extLst>
            <c:ext xmlns:c16="http://schemas.microsoft.com/office/drawing/2014/chart" uri="{C3380CC4-5D6E-409C-BE32-E72D297353CC}">
              <c16:uniqueId val="{00000000-B788-4B49-80CA-D6DFD8E9AA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B788-4B49-80CA-D6DFD8E9AA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CD-46A1-B6B3-1876BE8F13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6DCD-46A1-B6B3-1876BE8F13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120.76</c:v>
                </c:pt>
                <c:pt idx="1">
                  <c:v>80.48</c:v>
                </c:pt>
                <c:pt idx="2">
                  <c:v>101.77</c:v>
                </c:pt>
                <c:pt idx="3">
                  <c:v>97.13</c:v>
                </c:pt>
                <c:pt idx="4">
                  <c:v>70.7</c:v>
                </c:pt>
              </c:numCache>
            </c:numRef>
          </c:val>
          <c:extLst>
            <c:ext xmlns:c16="http://schemas.microsoft.com/office/drawing/2014/chart" uri="{C3380CC4-5D6E-409C-BE32-E72D297353CC}">
              <c16:uniqueId val="{00000000-290E-4C0F-B2A5-AFE017AB38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290E-4C0F-B2A5-AFE017AB38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2733.57</c:v>
                </c:pt>
                <c:pt idx="1">
                  <c:v>2705.76</c:v>
                </c:pt>
                <c:pt idx="2">
                  <c:v>2460.3200000000002</c:v>
                </c:pt>
                <c:pt idx="3">
                  <c:v>2416.0300000000002</c:v>
                </c:pt>
                <c:pt idx="4">
                  <c:v>2609.6999999999998</c:v>
                </c:pt>
              </c:numCache>
            </c:numRef>
          </c:val>
          <c:extLst>
            <c:ext xmlns:c16="http://schemas.microsoft.com/office/drawing/2014/chart" uri="{C3380CC4-5D6E-409C-BE32-E72D297353CC}">
              <c16:uniqueId val="{00000000-4078-439A-AA3B-94E327C24E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4078-439A-AA3B-94E327C24E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95.41</c:v>
                </c:pt>
                <c:pt idx="1">
                  <c:v>101.62</c:v>
                </c:pt>
                <c:pt idx="2">
                  <c:v>108.21</c:v>
                </c:pt>
                <c:pt idx="3">
                  <c:v>105.51</c:v>
                </c:pt>
                <c:pt idx="4">
                  <c:v>105.21</c:v>
                </c:pt>
              </c:numCache>
            </c:numRef>
          </c:val>
          <c:extLst>
            <c:ext xmlns:c16="http://schemas.microsoft.com/office/drawing/2014/chart" uri="{C3380CC4-5D6E-409C-BE32-E72D297353CC}">
              <c16:uniqueId val="{00000000-B423-4C5B-A7C6-E0C5B74150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B423-4C5B-A7C6-E0C5B74150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153.4</c:v>
                </c:pt>
                <c:pt idx="1">
                  <c:v>150</c:v>
                </c:pt>
                <c:pt idx="2">
                  <c:v>150.24</c:v>
                </c:pt>
                <c:pt idx="3">
                  <c:v>149.85</c:v>
                </c:pt>
                <c:pt idx="4">
                  <c:v>149.85</c:v>
                </c:pt>
              </c:numCache>
            </c:numRef>
          </c:val>
          <c:extLst>
            <c:ext xmlns:c16="http://schemas.microsoft.com/office/drawing/2014/chart" uri="{C3380CC4-5D6E-409C-BE32-E72D297353CC}">
              <c16:uniqueId val="{00000000-90F6-44D8-BDD3-E078241203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90F6-44D8-BDD3-E078241203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49989</v>
      </c>
      <c r="AM8" s="42"/>
      <c r="AN8" s="42"/>
      <c r="AO8" s="42"/>
      <c r="AP8" s="42"/>
      <c r="AQ8" s="42"/>
      <c r="AR8" s="42"/>
      <c r="AS8" s="42"/>
      <c r="AT8" s="35">
        <f>データ!T6</f>
        <v>535.49</v>
      </c>
      <c r="AU8" s="35"/>
      <c r="AV8" s="35"/>
      <c r="AW8" s="35"/>
      <c r="AX8" s="35"/>
      <c r="AY8" s="35"/>
      <c r="AZ8" s="35"/>
      <c r="BA8" s="35"/>
      <c r="BB8" s="35">
        <f>データ!U6</f>
        <v>93.35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52.55</v>
      </c>
      <c r="J10" s="35"/>
      <c r="K10" s="35"/>
      <c r="L10" s="35"/>
      <c r="M10" s="35"/>
      <c r="N10" s="35"/>
      <c r="O10" s="35"/>
      <c r="P10" s="35">
        <f>データ!P6</f>
        <v>36.07</v>
      </c>
      <c r="Q10" s="35"/>
      <c r="R10" s="35"/>
      <c r="S10" s="35"/>
      <c r="T10" s="35"/>
      <c r="U10" s="35"/>
      <c r="V10" s="35"/>
      <c r="W10" s="35">
        <f>データ!Q6</f>
        <v>73.3</v>
      </c>
      <c r="X10" s="35"/>
      <c r="Y10" s="35"/>
      <c r="Z10" s="35"/>
      <c r="AA10" s="35"/>
      <c r="AB10" s="35"/>
      <c r="AC10" s="35"/>
      <c r="AD10" s="42">
        <f>データ!R6</f>
        <v>3025</v>
      </c>
      <c r="AE10" s="42"/>
      <c r="AF10" s="42"/>
      <c r="AG10" s="42"/>
      <c r="AH10" s="42"/>
      <c r="AI10" s="42"/>
      <c r="AJ10" s="42"/>
      <c r="AK10" s="2"/>
      <c r="AL10" s="42">
        <f>データ!V6</f>
        <v>17869</v>
      </c>
      <c r="AM10" s="42"/>
      <c r="AN10" s="42"/>
      <c r="AO10" s="42"/>
      <c r="AP10" s="42"/>
      <c r="AQ10" s="42"/>
      <c r="AR10" s="42"/>
      <c r="AS10" s="42"/>
      <c r="AT10" s="35">
        <f>データ!W6</f>
        <v>5.92</v>
      </c>
      <c r="AU10" s="35"/>
      <c r="AV10" s="35"/>
      <c r="AW10" s="35"/>
      <c r="AX10" s="35"/>
      <c r="AY10" s="35"/>
      <c r="AZ10" s="35"/>
      <c r="BA10" s="35"/>
      <c r="BB10" s="35">
        <f>データ!X6</f>
        <v>3018.41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MR9R8uf0e/FD5NHw4rcL8OVK0iBGZZDMMfSZjtdGBajqSvXybrtZcczuM+Bwx15Am3xgobRxHuui4hh4sZZBg==" saltValue="L31GgNfQeQbLTkM7qXjh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452041</v>
      </c>
      <c r="D6" s="19">
        <f t="shared" si="3"/>
        <v>46</v>
      </c>
      <c r="E6" s="19">
        <f t="shared" si="3"/>
        <v>17</v>
      </c>
      <c r="F6" s="19">
        <f t="shared" si="3"/>
        <v>1</v>
      </c>
      <c r="G6" s="19">
        <f t="shared" si="3"/>
        <v>0</v>
      </c>
      <c r="H6" s="19" t="str">
        <f t="shared" si="3"/>
        <v>宮崎県　日南市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52.55</v>
      </c>
      <c r="P6" s="20">
        <f t="shared" si="3"/>
        <v>36.07</v>
      </c>
      <c r="Q6" s="20">
        <f t="shared" si="3"/>
        <v>73.3</v>
      </c>
      <c r="R6" s="20">
        <f t="shared" si="3"/>
        <v>3025</v>
      </c>
      <c r="S6" s="20">
        <f t="shared" si="3"/>
        <v>49989</v>
      </c>
      <c r="T6" s="20">
        <f t="shared" si="3"/>
        <v>535.49</v>
      </c>
      <c r="U6" s="20">
        <f t="shared" si="3"/>
        <v>93.35</v>
      </c>
      <c r="V6" s="20">
        <f t="shared" si="3"/>
        <v>17869</v>
      </c>
      <c r="W6" s="20">
        <f t="shared" si="3"/>
        <v>5.92</v>
      </c>
      <c r="X6" s="20">
        <f t="shared" si="3"/>
        <v>3018.41</v>
      </c>
      <c r="Y6" s="21">
        <f>IF(Y7="",NA(),Y7)</f>
        <v>101.03</v>
      </c>
      <c r="Z6" s="21">
        <f t="shared" ref="Z6:AH6" si="4">IF(Z7="",NA(),Z7)</f>
        <v>101.62</v>
      </c>
      <c r="AA6" s="21">
        <f t="shared" si="4"/>
        <v>106.16</v>
      </c>
      <c r="AB6" s="21">
        <f t="shared" si="4"/>
        <v>104.95</v>
      </c>
      <c r="AC6" s="21">
        <f t="shared" si="4"/>
        <v>105.6</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120.76</v>
      </c>
      <c r="AV6" s="21">
        <f t="shared" ref="AV6:BD6" si="6">IF(AV7="",NA(),AV7)</f>
        <v>80.48</v>
      </c>
      <c r="AW6" s="21">
        <f t="shared" si="6"/>
        <v>101.77</v>
      </c>
      <c r="AX6" s="21">
        <f t="shared" si="6"/>
        <v>97.13</v>
      </c>
      <c r="AY6" s="21">
        <f t="shared" si="6"/>
        <v>70.7</v>
      </c>
      <c r="AZ6" s="21">
        <f t="shared" si="6"/>
        <v>80.81</v>
      </c>
      <c r="BA6" s="21">
        <f t="shared" si="6"/>
        <v>68.17</v>
      </c>
      <c r="BB6" s="21">
        <f t="shared" si="6"/>
        <v>55.6</v>
      </c>
      <c r="BC6" s="21">
        <f t="shared" si="6"/>
        <v>59.4</v>
      </c>
      <c r="BD6" s="21">
        <f t="shared" si="6"/>
        <v>68.27</v>
      </c>
      <c r="BE6" s="20" t="str">
        <f>IF(BE7="","",IF(BE7="-","【-】","【"&amp;SUBSTITUTE(TEXT(BE7,"#,##0.00"),"-","△")&amp;"】"))</f>
        <v>【73.44】</v>
      </c>
      <c r="BF6" s="21">
        <f>IF(BF7="",NA(),BF7)</f>
        <v>2733.57</v>
      </c>
      <c r="BG6" s="21">
        <f t="shared" ref="BG6:BO6" si="7">IF(BG7="",NA(),BG7)</f>
        <v>2705.76</v>
      </c>
      <c r="BH6" s="21">
        <f t="shared" si="7"/>
        <v>2460.3200000000002</v>
      </c>
      <c r="BI6" s="21">
        <f t="shared" si="7"/>
        <v>2416.0300000000002</v>
      </c>
      <c r="BJ6" s="21">
        <f t="shared" si="7"/>
        <v>2609.6999999999998</v>
      </c>
      <c r="BK6" s="21">
        <f t="shared" si="7"/>
        <v>768.62</v>
      </c>
      <c r="BL6" s="21">
        <f t="shared" si="7"/>
        <v>789.44</v>
      </c>
      <c r="BM6" s="21">
        <f t="shared" si="7"/>
        <v>789.08</v>
      </c>
      <c r="BN6" s="21">
        <f t="shared" si="7"/>
        <v>747.84</v>
      </c>
      <c r="BO6" s="21">
        <f t="shared" si="7"/>
        <v>804.98</v>
      </c>
      <c r="BP6" s="20" t="str">
        <f>IF(BP7="","",IF(BP7="-","【-】","【"&amp;SUBSTITUTE(TEXT(BP7,"#,##0.00"),"-","△")&amp;"】"))</f>
        <v>【652.82】</v>
      </c>
      <c r="BQ6" s="21">
        <f>IF(BQ7="",NA(),BQ7)</f>
        <v>95.41</v>
      </c>
      <c r="BR6" s="21">
        <f t="shared" ref="BR6:BZ6" si="8">IF(BR7="",NA(),BR7)</f>
        <v>101.62</v>
      </c>
      <c r="BS6" s="21">
        <f t="shared" si="8"/>
        <v>108.21</v>
      </c>
      <c r="BT6" s="21">
        <f t="shared" si="8"/>
        <v>105.51</v>
      </c>
      <c r="BU6" s="21">
        <f t="shared" si="8"/>
        <v>105.21</v>
      </c>
      <c r="BV6" s="21">
        <f t="shared" si="8"/>
        <v>88.06</v>
      </c>
      <c r="BW6" s="21">
        <f t="shared" si="8"/>
        <v>87.29</v>
      </c>
      <c r="BX6" s="21">
        <f t="shared" si="8"/>
        <v>88.25</v>
      </c>
      <c r="BY6" s="21">
        <f t="shared" si="8"/>
        <v>90.17</v>
      </c>
      <c r="BZ6" s="21">
        <f t="shared" si="8"/>
        <v>88.71</v>
      </c>
      <c r="CA6" s="20" t="str">
        <f>IF(CA7="","",IF(CA7="-","【-】","【"&amp;SUBSTITUTE(TEXT(CA7,"#,##0.00"),"-","△")&amp;"】"))</f>
        <v>【97.61】</v>
      </c>
      <c r="CB6" s="21">
        <f>IF(CB7="",NA(),CB7)</f>
        <v>153.4</v>
      </c>
      <c r="CC6" s="21">
        <f t="shared" ref="CC6:CK6" si="9">IF(CC7="",NA(),CC7)</f>
        <v>150</v>
      </c>
      <c r="CD6" s="21">
        <f t="shared" si="9"/>
        <v>150.24</v>
      </c>
      <c r="CE6" s="21">
        <f t="shared" si="9"/>
        <v>149.85</v>
      </c>
      <c r="CF6" s="21">
        <f t="shared" si="9"/>
        <v>149.85</v>
      </c>
      <c r="CG6" s="21">
        <f t="shared" si="9"/>
        <v>179.32</v>
      </c>
      <c r="CH6" s="21">
        <f t="shared" si="9"/>
        <v>176.67</v>
      </c>
      <c r="CI6" s="21">
        <f t="shared" si="9"/>
        <v>176.37</v>
      </c>
      <c r="CJ6" s="21">
        <f t="shared" si="9"/>
        <v>173.17</v>
      </c>
      <c r="CK6" s="21">
        <f t="shared" si="9"/>
        <v>174.8</v>
      </c>
      <c r="CL6" s="20" t="str">
        <f>IF(CL7="","",IF(CL7="-","【-】","【"&amp;SUBSTITUTE(TEXT(CL7,"#,##0.00"),"-","△")&amp;"】"))</f>
        <v>【138.29】</v>
      </c>
      <c r="CM6" s="21">
        <f>IF(CM7="",NA(),CM7)</f>
        <v>42.59</v>
      </c>
      <c r="CN6" s="21">
        <f t="shared" ref="CN6:CV6" si="10">IF(CN7="",NA(),CN7)</f>
        <v>44.1</v>
      </c>
      <c r="CO6" s="21">
        <f t="shared" si="10"/>
        <v>43.48</v>
      </c>
      <c r="CP6" s="21">
        <f t="shared" si="10"/>
        <v>43.85</v>
      </c>
      <c r="CQ6" s="21">
        <f t="shared" si="10"/>
        <v>43.35</v>
      </c>
      <c r="CR6" s="21">
        <f t="shared" si="10"/>
        <v>58</v>
      </c>
      <c r="CS6" s="21">
        <f t="shared" si="10"/>
        <v>57.42</v>
      </c>
      <c r="CT6" s="21">
        <f t="shared" si="10"/>
        <v>56.72</v>
      </c>
      <c r="CU6" s="21">
        <f t="shared" si="10"/>
        <v>56.43</v>
      </c>
      <c r="CV6" s="21">
        <f t="shared" si="10"/>
        <v>55.82</v>
      </c>
      <c r="CW6" s="20" t="str">
        <f>IF(CW7="","",IF(CW7="-","【-】","【"&amp;SUBSTITUTE(TEXT(CW7,"#,##0.00"),"-","△")&amp;"】"))</f>
        <v>【59.10】</v>
      </c>
      <c r="CX6" s="21">
        <f>IF(CX7="",NA(),CX7)</f>
        <v>78.39</v>
      </c>
      <c r="CY6" s="21">
        <f t="shared" ref="CY6:DG6" si="11">IF(CY7="",NA(),CY7)</f>
        <v>81.96</v>
      </c>
      <c r="CZ6" s="21">
        <f t="shared" si="11"/>
        <v>81.81</v>
      </c>
      <c r="DA6" s="21">
        <f t="shared" si="11"/>
        <v>81.96</v>
      </c>
      <c r="DB6" s="21">
        <f t="shared" si="11"/>
        <v>82.16</v>
      </c>
      <c r="DC6" s="21">
        <f t="shared" si="11"/>
        <v>89.79</v>
      </c>
      <c r="DD6" s="21">
        <f t="shared" si="11"/>
        <v>90.42</v>
      </c>
      <c r="DE6" s="21">
        <f t="shared" si="11"/>
        <v>90.72</v>
      </c>
      <c r="DF6" s="21">
        <f t="shared" si="11"/>
        <v>91.07</v>
      </c>
      <c r="DG6" s="21">
        <f t="shared" si="11"/>
        <v>90.67</v>
      </c>
      <c r="DH6" s="20" t="str">
        <f>IF(DH7="","",IF(DH7="-","【-】","【"&amp;SUBSTITUTE(TEXT(DH7,"#,##0.00"),"-","△")&amp;"】"))</f>
        <v>【95.82】</v>
      </c>
      <c r="DI6" s="21">
        <f>IF(DI7="",NA(),DI7)</f>
        <v>48.78</v>
      </c>
      <c r="DJ6" s="21">
        <f t="shared" ref="DJ6:DR6" si="12">IF(DJ7="",NA(),DJ7)</f>
        <v>49.58</v>
      </c>
      <c r="DK6" s="21">
        <f t="shared" si="12"/>
        <v>50.13</v>
      </c>
      <c r="DL6" s="21">
        <f t="shared" si="12"/>
        <v>50.85</v>
      </c>
      <c r="DM6" s="21">
        <f t="shared" si="12"/>
        <v>50.89</v>
      </c>
      <c r="DN6" s="21">
        <f t="shared" si="12"/>
        <v>30.6</v>
      </c>
      <c r="DO6" s="21">
        <f t="shared" si="12"/>
        <v>29.23</v>
      </c>
      <c r="DP6" s="21">
        <f t="shared" si="12"/>
        <v>20.78</v>
      </c>
      <c r="DQ6" s="21">
        <f t="shared" si="12"/>
        <v>23.54</v>
      </c>
      <c r="DR6" s="21">
        <f t="shared" si="12"/>
        <v>25.86</v>
      </c>
      <c r="DS6" s="20" t="str">
        <f>IF(DS7="","",IF(DS7="-","【-】","【"&amp;SUBSTITUTE(TEXT(DS7,"#,##0.00"),"-","△")&amp;"】"))</f>
        <v>【39.74】</v>
      </c>
      <c r="DT6" s="21">
        <f>IF(DT7="",NA(),DT7)</f>
        <v>6.26</v>
      </c>
      <c r="DU6" s="21">
        <f t="shared" ref="DU6:EC6" si="13">IF(DU7="",NA(),DU7)</f>
        <v>6.22</v>
      </c>
      <c r="DV6" s="21">
        <f t="shared" si="13"/>
        <v>6.18</v>
      </c>
      <c r="DW6" s="21">
        <f t="shared" si="13"/>
        <v>7.42</v>
      </c>
      <c r="DX6" s="21">
        <f t="shared" si="13"/>
        <v>8.43</v>
      </c>
      <c r="DY6" s="21">
        <f t="shared" si="13"/>
        <v>1.83</v>
      </c>
      <c r="DZ6" s="21">
        <f t="shared" si="13"/>
        <v>1.37</v>
      </c>
      <c r="EA6" s="21">
        <f t="shared" si="13"/>
        <v>1.34</v>
      </c>
      <c r="EB6" s="21">
        <f t="shared" si="13"/>
        <v>1.5</v>
      </c>
      <c r="EC6" s="21">
        <f t="shared" si="13"/>
        <v>1.4</v>
      </c>
      <c r="ED6" s="20" t="str">
        <f>IF(ED7="","",IF(ED7="-","【-】","【"&amp;SUBSTITUTE(TEXT(ED7,"#,##0.00"),"-","△")&amp;"】"))</f>
        <v>【7.62】</v>
      </c>
      <c r="EE6" s="21">
        <f>IF(EE7="",NA(),EE7)</f>
        <v>0.86</v>
      </c>
      <c r="EF6" s="21">
        <f t="shared" ref="EF6:EN6" si="14">IF(EF7="",NA(),EF7)</f>
        <v>0.56999999999999995</v>
      </c>
      <c r="EG6" s="20">
        <f t="shared" si="14"/>
        <v>0</v>
      </c>
      <c r="EH6" s="21">
        <f t="shared" si="14"/>
        <v>0.33</v>
      </c>
      <c r="EI6" s="21">
        <f t="shared" si="14"/>
        <v>1.08</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2">
      <c r="A7" s="14"/>
      <c r="B7" s="23">
        <v>2022</v>
      </c>
      <c r="C7" s="23">
        <v>452041</v>
      </c>
      <c r="D7" s="23">
        <v>46</v>
      </c>
      <c r="E7" s="23">
        <v>17</v>
      </c>
      <c r="F7" s="23">
        <v>1</v>
      </c>
      <c r="G7" s="23">
        <v>0</v>
      </c>
      <c r="H7" s="23" t="s">
        <v>96</v>
      </c>
      <c r="I7" s="23" t="s">
        <v>97</v>
      </c>
      <c r="J7" s="23" t="s">
        <v>98</v>
      </c>
      <c r="K7" s="23" t="s">
        <v>99</v>
      </c>
      <c r="L7" s="23" t="s">
        <v>100</v>
      </c>
      <c r="M7" s="23" t="s">
        <v>101</v>
      </c>
      <c r="N7" s="24" t="s">
        <v>102</v>
      </c>
      <c r="O7" s="24">
        <v>52.55</v>
      </c>
      <c r="P7" s="24">
        <v>36.07</v>
      </c>
      <c r="Q7" s="24">
        <v>73.3</v>
      </c>
      <c r="R7" s="24">
        <v>3025</v>
      </c>
      <c r="S7" s="24">
        <v>49989</v>
      </c>
      <c r="T7" s="24">
        <v>535.49</v>
      </c>
      <c r="U7" s="24">
        <v>93.35</v>
      </c>
      <c r="V7" s="24">
        <v>17869</v>
      </c>
      <c r="W7" s="24">
        <v>5.92</v>
      </c>
      <c r="X7" s="24">
        <v>3018.41</v>
      </c>
      <c r="Y7" s="24">
        <v>101.03</v>
      </c>
      <c r="Z7" s="24">
        <v>101.62</v>
      </c>
      <c r="AA7" s="24">
        <v>106.16</v>
      </c>
      <c r="AB7" s="24">
        <v>104.95</v>
      </c>
      <c r="AC7" s="24">
        <v>105.6</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120.76</v>
      </c>
      <c r="AV7" s="24">
        <v>80.48</v>
      </c>
      <c r="AW7" s="24">
        <v>101.77</v>
      </c>
      <c r="AX7" s="24">
        <v>97.13</v>
      </c>
      <c r="AY7" s="24">
        <v>70.7</v>
      </c>
      <c r="AZ7" s="24">
        <v>80.81</v>
      </c>
      <c r="BA7" s="24">
        <v>68.17</v>
      </c>
      <c r="BB7" s="24">
        <v>55.6</v>
      </c>
      <c r="BC7" s="24">
        <v>59.4</v>
      </c>
      <c r="BD7" s="24">
        <v>68.27</v>
      </c>
      <c r="BE7" s="24">
        <v>73.44</v>
      </c>
      <c r="BF7" s="24">
        <v>2733.57</v>
      </c>
      <c r="BG7" s="24">
        <v>2705.76</v>
      </c>
      <c r="BH7" s="24">
        <v>2460.3200000000002</v>
      </c>
      <c r="BI7" s="24">
        <v>2416.0300000000002</v>
      </c>
      <c r="BJ7" s="24">
        <v>2609.6999999999998</v>
      </c>
      <c r="BK7" s="24">
        <v>768.62</v>
      </c>
      <c r="BL7" s="24">
        <v>789.44</v>
      </c>
      <c r="BM7" s="24">
        <v>789.08</v>
      </c>
      <c r="BN7" s="24">
        <v>747.84</v>
      </c>
      <c r="BO7" s="24">
        <v>804.98</v>
      </c>
      <c r="BP7" s="24">
        <v>652.82000000000005</v>
      </c>
      <c r="BQ7" s="24">
        <v>95.41</v>
      </c>
      <c r="BR7" s="24">
        <v>101.62</v>
      </c>
      <c r="BS7" s="24">
        <v>108.21</v>
      </c>
      <c r="BT7" s="24">
        <v>105.51</v>
      </c>
      <c r="BU7" s="24">
        <v>105.21</v>
      </c>
      <c r="BV7" s="24">
        <v>88.06</v>
      </c>
      <c r="BW7" s="24">
        <v>87.29</v>
      </c>
      <c r="BX7" s="24">
        <v>88.25</v>
      </c>
      <c r="BY7" s="24">
        <v>90.17</v>
      </c>
      <c r="BZ7" s="24">
        <v>88.71</v>
      </c>
      <c r="CA7" s="24">
        <v>97.61</v>
      </c>
      <c r="CB7" s="24">
        <v>153.4</v>
      </c>
      <c r="CC7" s="24">
        <v>150</v>
      </c>
      <c r="CD7" s="24">
        <v>150.24</v>
      </c>
      <c r="CE7" s="24">
        <v>149.85</v>
      </c>
      <c r="CF7" s="24">
        <v>149.85</v>
      </c>
      <c r="CG7" s="24">
        <v>179.32</v>
      </c>
      <c r="CH7" s="24">
        <v>176.67</v>
      </c>
      <c r="CI7" s="24">
        <v>176.37</v>
      </c>
      <c r="CJ7" s="24">
        <v>173.17</v>
      </c>
      <c r="CK7" s="24">
        <v>174.8</v>
      </c>
      <c r="CL7" s="24">
        <v>138.29</v>
      </c>
      <c r="CM7" s="24">
        <v>42.59</v>
      </c>
      <c r="CN7" s="24">
        <v>44.1</v>
      </c>
      <c r="CO7" s="24">
        <v>43.48</v>
      </c>
      <c r="CP7" s="24">
        <v>43.85</v>
      </c>
      <c r="CQ7" s="24">
        <v>43.35</v>
      </c>
      <c r="CR7" s="24">
        <v>58</v>
      </c>
      <c r="CS7" s="24">
        <v>57.42</v>
      </c>
      <c r="CT7" s="24">
        <v>56.72</v>
      </c>
      <c r="CU7" s="24">
        <v>56.43</v>
      </c>
      <c r="CV7" s="24">
        <v>55.82</v>
      </c>
      <c r="CW7" s="24">
        <v>59.1</v>
      </c>
      <c r="CX7" s="24">
        <v>78.39</v>
      </c>
      <c r="CY7" s="24">
        <v>81.96</v>
      </c>
      <c r="CZ7" s="24">
        <v>81.81</v>
      </c>
      <c r="DA7" s="24">
        <v>81.96</v>
      </c>
      <c r="DB7" s="24">
        <v>82.16</v>
      </c>
      <c r="DC7" s="24">
        <v>89.79</v>
      </c>
      <c r="DD7" s="24">
        <v>90.42</v>
      </c>
      <c r="DE7" s="24">
        <v>90.72</v>
      </c>
      <c r="DF7" s="24">
        <v>91.07</v>
      </c>
      <c r="DG7" s="24">
        <v>90.67</v>
      </c>
      <c r="DH7" s="24">
        <v>95.82</v>
      </c>
      <c r="DI7" s="24">
        <v>48.78</v>
      </c>
      <c r="DJ7" s="24">
        <v>49.58</v>
      </c>
      <c r="DK7" s="24">
        <v>50.13</v>
      </c>
      <c r="DL7" s="24">
        <v>50.85</v>
      </c>
      <c r="DM7" s="24">
        <v>50.89</v>
      </c>
      <c r="DN7" s="24">
        <v>30.6</v>
      </c>
      <c r="DO7" s="24">
        <v>29.23</v>
      </c>
      <c r="DP7" s="24">
        <v>20.78</v>
      </c>
      <c r="DQ7" s="24">
        <v>23.54</v>
      </c>
      <c r="DR7" s="24">
        <v>25.86</v>
      </c>
      <c r="DS7" s="24">
        <v>39.74</v>
      </c>
      <c r="DT7" s="24">
        <v>6.26</v>
      </c>
      <c r="DU7" s="24">
        <v>6.22</v>
      </c>
      <c r="DV7" s="24">
        <v>6.18</v>
      </c>
      <c r="DW7" s="24">
        <v>7.42</v>
      </c>
      <c r="DX7" s="24">
        <v>8.43</v>
      </c>
      <c r="DY7" s="24">
        <v>1.83</v>
      </c>
      <c r="DZ7" s="24">
        <v>1.37</v>
      </c>
      <c r="EA7" s="24">
        <v>1.34</v>
      </c>
      <c r="EB7" s="24">
        <v>1.5</v>
      </c>
      <c r="EC7" s="24">
        <v>1.4</v>
      </c>
      <c r="ED7" s="24">
        <v>7.62</v>
      </c>
      <c r="EE7" s="24">
        <v>0.86</v>
      </c>
      <c r="EF7" s="24">
        <v>0.56999999999999995</v>
      </c>
      <c r="EG7" s="24">
        <v>0</v>
      </c>
      <c r="EH7" s="24">
        <v>0.33</v>
      </c>
      <c r="EI7" s="24">
        <v>1.08</v>
      </c>
      <c r="EJ7" s="24">
        <v>0.21</v>
      </c>
      <c r="EK7" s="24">
        <v>0.17</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2024-02-26T04:31:51Z</cp:lastPrinted>
  <dcterms:created xsi:type="dcterms:W3CDTF">2023-12-12T00:52:16Z</dcterms:created>
  <dcterms:modified xsi:type="dcterms:W3CDTF">2024-02-26T07:16:11Z</dcterms:modified>
  <cp:category/>
</cp:coreProperties>
</file>