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01\共有\上下水道課\［庁内報告書］\R5\20240202〆切_公営企業に係る「経営比較分析表」の分析等について\提出\"/>
    </mc:Choice>
  </mc:AlternateContent>
  <xr:revisionPtr revIDLastSave="0" documentId="13_ncr:1_{14BBC758-364D-45D2-81EE-DC369D9565A7}" xr6:coauthVersionLast="43" xr6:coauthVersionMax="43" xr10:uidLastSave="{00000000-0000-0000-0000-000000000000}"/>
  <workbookProtection workbookAlgorithmName="SHA-512" workbookHashValue="qLZwG8ol6Na5m350vXnSWPRDnUFdTfgAtalxyXKyLC5ZvN6wdsv1QESI1wYmB12v5VfRb98eE6BWWgLydb7c1Q==" workbookSaltValue="tlrkCEp33eT6BIOqaCTj0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<sst xmlns="http://schemas.openxmlformats.org/spreadsheetml/2006/main" count="253" uniqueCount="117">
  <si>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</si>
  <si>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</si>
  <si>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</si>
  <si>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</si>
  <si>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</si>
  <si>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</si>
  <si>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</si>
  <si>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</si>
  <si>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</si>
  <si>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</si>
  <si>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</si>
  <si>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</si>
  <si>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</si>
  <si>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</si>
  <si>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</si>
  <si>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</si>
  <si>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</si>
  <si>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</si>
  <si>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</si>
  <si>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</si>
  <si>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</si>
  <si>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</si>
  <si>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</si>
  <si>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</si>
  <si>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</si>
  <si>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</si>
  <si>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</si>
  <si>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</si>
  <si>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</si>
  <si>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</si>
  <si>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</si>
  <si>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</si>
  <si>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</si>
  <si>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</si>
  <si>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</si>
  <si>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</si>
  <si>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</si>
  <si>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</si>
  <si>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</si>
  <si>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</si>
  <si>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</si>
  <si>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</si>
  <si>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</si>
  <si>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</si>
  <si>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</si>
  <si>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</si>
  <si>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</si>
  <si>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</si>
  <si>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</si>
  <si>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</si>
  <si>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</si>
  <si>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</si>
  <si>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</si>
  <si>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</si>
  <si>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</si>
  <si>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</si>
  <si>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</si>
  <si>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</si>
  <si>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</si>
  <si>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</si>
  <si>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</si>
  <si>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</si>
  <si>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</si>
  <si>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</si>
  <si>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</si>
  <si>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</si>
  <si>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</si>
  <si>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</si>
  <si>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</si>
  <si>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</si>
  <si>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</si>
  <si>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</si>
  <si>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</si>
  <si>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</si>
  <si>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</si>
  <si>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</si>
  <si>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</si>
  <si>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</si>
  <si>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</si>
  <si>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</si>
  <si>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</si>
  <si>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</si>
  <si>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</si>
  <si>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</si>
  <si>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</si>
  <si>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</si>
  <si>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</si>
  <si>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</si>
  <si>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</si>
  <si>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</si>
  <si>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</si>
  <si>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</si>
  <si>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</si>
  <si>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</si>
  <si>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</si>
  <si>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</si>
  <si>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</si>
  <si>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</si>
  <si>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</si>
  <si>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</si>
  <si>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</si>
  <si>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</si>
  <si>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</si>
  <si>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</si>
  <si>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</si>
  <si>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</si>
  <si>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</si>
  <si>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</si>
  <si>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</si>
  <si>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</si>
  <si>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</si>
  <si>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</si>
  <si>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</si>
  <si>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</si>
  <si>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状況については、下水道使用料で汚水処理費を賄えておらず、使用料以外は一般会計からの繰入金で収益を補っている状況にあります。今後においても、人口減少による使用料の減と、老朽化による施設の更新費用の増加が見込まれます。
　これからの施設更新費用の財源確保のためにも、下水道使用料の改定と経費削減の取り組み及びストックマネジメント計画に基づいた施設の更新を実施し、経営の健全性・効率性を高める必要があります。法適用している農業集落排水施設の統合による公営企業全体としての効率化及び公共水域の水質改善・維持という下水道本来の目的を達成するために水洗化率の向上を図っていきます。</t>
    <phoneticPr fontId="4"/>
  </si>
  <si>
    <t>　経常収支比率は100%を超えていますが、一般会計からの繰入金に依存している状況にあります。
　累積欠損金は0でありますが、流動比率が32.21%と低く、短期的な債務に対応する能力は類似団体に比べても低い状況にあります。
　企業債残高対事業規模比率は類似団体と同程度であり、前年度より低くなっています。
　汚水処理原価は類似団体に比べ低くなっていますが、経費回収率は100%未満となっており、下水道使用料で汚水処理費が賄えていないことから、経費削減の取り組み及び下水道使用料の改定を検討する必要があります。
　施設利用率は現施設が全体計画能力を有していることから処理能力にまだ余裕がある状況であります。　
　水洗化率は類似団体と比べ高くなっていますが、今後も水洗化率向上に努めていきます。</t>
    <phoneticPr fontId="4"/>
  </si>
  <si>
    <t xml:space="preserve">　当市においては、平成元年度から公共下水道の供用を開始し、面整備はほぼ完了しています。管渠整備は昭和56年度より実施しており、現在40年を経過した管渠はありますが、法定耐用年数を経過した管渠はなく、マンホールポンプ吐出し先等において、腐食環境箇所の点検及び本年度より主要な管路の点検調査を行っています。また、処理場施設においては、老朽化している機械・電気施設について年次的に改築更新を行っています。
　今後、有形固定資産減価償却率の増加が見込まれ、10年後には管渠が法定耐用年数を超えてくることとなるため、ストックマネジメント計画に基づいた施設の改築更新を実施していきます。 </t>
    <rPh sb="126" eb="127">
      <t>オヨ</t>
    </rPh>
    <rPh sb="128" eb="131">
      <t>ホンネンド</t>
    </rPh>
    <rPh sb="133" eb="135">
      <t>シュヨウ</t>
    </rPh>
    <rPh sb="136" eb="138">
      <t>カンロ</t>
    </rPh>
    <rPh sb="139" eb="141">
      <t>テンケン</t>
    </rPh>
    <rPh sb="141" eb="143">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</si>
</sst>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0.08</c:v>
                </c:pt>
                <c:pt idx="2">
                  <c:v>0.11</c:v>
                </c:pt>
                <c:pt idx="3">
                  <c:v>0.15</c:v>
                </c:pt>
                <c:pt idx="4">
                  <c:v>0.04</c:v>
                </c:pt>
              </c:numCache>
            </c:numRef>
          </c:val>
          <c:extLst>
            <c:ext xmlns:c16="http://schemas.microsoft.com/office/drawing/2014/chart" uri="{C3380CC4-5D6E-409C-BE32-E72D297353CC}">
              <c16:uniqueId val="{00000000-4294-4B87-9CFC-CBAEA04BEE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0.09</c:v>
                </c:pt>
                <c:pt idx="3">
                  <c:v>0.1</c:v>
                </c:pt>
                <c:pt idx="4">
                  <c:v>7.0000000000000007E-2</c:v>
                </c:pt>
              </c:numCache>
            </c:numRef>
          </c:val>
          <c:smooth val="0"/>
          <c:extLst>
            <c:ext xmlns:c16="http://schemas.microsoft.com/office/drawing/2014/chart" uri="{C3380CC4-5D6E-409C-BE32-E72D297353CC}">
              <c16:uniqueId val="{00000001-4294-4B87-9CFC-CBAEA04BEE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103.88</c:v>
                </c:pt>
                <c:pt idx="2">
                  <c:v>100.38</c:v>
                </c:pt>
                <c:pt idx="3">
                  <c:v>101.93</c:v>
                </c:pt>
                <c:pt idx="4">
                  <c:v>101.94</c:v>
                </c:pt>
              </c:numCache>
            </c:numRef>
          </c:val>
          <c:extLst>
            <c:ext xmlns:c16="http://schemas.microsoft.com/office/drawing/2014/chart" uri="{C3380CC4-5D6E-409C-BE32-E72D297353CC}">
              <c16:uniqueId val="{00000000-3F83-4707-974E-011D57B5BF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104.01</c:v>
                </c:pt>
                <c:pt idx="2">
                  <c:v>105.41</c:v>
                </c:pt>
                <c:pt idx="3">
                  <c:v>104.64</c:v>
                </c:pt>
                <c:pt idx="4">
                  <c:v>105.35</c:v>
                </c:pt>
              </c:numCache>
            </c:numRef>
          </c:val>
          <c:smooth val="0"/>
          <c:extLst>
            <c:ext xmlns:c16="http://schemas.microsoft.com/office/drawing/2014/chart" uri="{C3380CC4-5D6E-409C-BE32-E72D297353CC}">
              <c16:uniqueId val="{00000001-3F83-4707-974E-011D57B5BF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4.8099999999999996</c:v>
                </c:pt>
                <c:pt idx="2">
                  <c:v>9.36</c:v>
                </c:pt>
                <c:pt idx="3">
                  <c:v>13.52</c:v>
                </c:pt>
                <c:pt idx="4">
                  <c:v>17.05</c:v>
                </c:pt>
              </c:numCache>
            </c:numRef>
          </c:val>
          <c:extLst>
            <c:ext xmlns:c16="http://schemas.microsoft.com/office/drawing/2014/chart" uri="{C3380CC4-5D6E-409C-BE32-E72D297353CC}">
              <c16:uniqueId val="{00000000-A490-4FAB-BCE0-BDD84BC9CC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31.19</c:v>
                </c:pt>
                <c:pt idx="2">
                  <c:v>25.37</c:v>
                </c:pt>
                <c:pt idx="3">
                  <c:v>26.89</c:v>
                </c:pt>
                <c:pt idx="4">
                  <c:v>29.42</c:v>
                </c:pt>
              </c:numCache>
            </c:numRef>
          </c:val>
          <c:smooth val="0"/>
          <c:extLst>
            <c:ext xmlns:c16="http://schemas.microsoft.com/office/drawing/2014/chart" uri="{C3380CC4-5D6E-409C-BE32-E72D297353CC}">
              <c16:uniqueId val="{00000001-A490-4FAB-BCE0-BDD84BC9CC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D6A-4E08-BAAD-7563848601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0.57999999999999996</c:v>
                </c:pt>
                <c:pt idx="2">
                  <c:v>0.54</c:v>
                </c:pt>
                <c:pt idx="3">
                  <c:v>0.75</c:v>
                </c:pt>
                <c:pt idx="4">
                  <c:v>0.74</c:v>
                </c:pt>
              </c:numCache>
            </c:numRef>
          </c:val>
          <c:smooth val="0"/>
          <c:extLst>
            <c:ext xmlns:c16="http://schemas.microsoft.com/office/drawing/2014/chart" uri="{C3380CC4-5D6E-409C-BE32-E72D297353CC}">
              <c16:uniqueId val="{00000001-DD6A-4E08-BAAD-7563848601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C90-401C-B8C3-8526F9E292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26.18</c:v>
                </c:pt>
                <c:pt idx="2">
                  <c:v>25.86</c:v>
                </c:pt>
                <c:pt idx="3">
                  <c:v>25.76</c:v>
                </c:pt>
                <c:pt idx="4">
                  <c:v>26.07</c:v>
                </c:pt>
              </c:numCache>
            </c:numRef>
          </c:val>
          <c:smooth val="0"/>
          <c:extLst>
            <c:ext xmlns:c16="http://schemas.microsoft.com/office/drawing/2014/chart" uri="{C3380CC4-5D6E-409C-BE32-E72D297353CC}">
              <c16:uniqueId val="{00000001-BC90-401C-B8C3-8526F9E292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14.61</c:v>
                </c:pt>
                <c:pt idx="2">
                  <c:v>20.47</c:v>
                </c:pt>
                <c:pt idx="3">
                  <c:v>34.020000000000003</c:v>
                </c:pt>
                <c:pt idx="4">
                  <c:v>32.21</c:v>
                </c:pt>
              </c:numCache>
            </c:numRef>
          </c:val>
          <c:extLst>
            <c:ext xmlns:c16="http://schemas.microsoft.com/office/drawing/2014/chart" uri="{C3380CC4-5D6E-409C-BE32-E72D297353CC}">
              <c16:uniqueId val="{00000000-CD2A-46E7-8B0C-B4815BC588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57.3</c:v>
                </c:pt>
                <c:pt idx="2">
                  <c:v>58.23</c:v>
                </c:pt>
                <c:pt idx="3">
                  <c:v>65.56</c:v>
                </c:pt>
                <c:pt idx="4">
                  <c:v>65.87</c:v>
                </c:pt>
              </c:numCache>
            </c:numRef>
          </c:val>
          <c:smooth val="0"/>
          <c:extLst>
            <c:ext xmlns:c16="http://schemas.microsoft.com/office/drawing/2014/chart" uri="{C3380CC4-5D6E-409C-BE32-E72D297353CC}">
              <c16:uniqueId val="{00000001-CD2A-46E7-8B0C-B4815BC588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942.68</c:v>
                </c:pt>
                <c:pt idx="2">
                  <c:v>810.22</c:v>
                </c:pt>
                <c:pt idx="3">
                  <c:v>778.23</c:v>
                </c:pt>
                <c:pt idx="4">
                  <c:v>735.05</c:v>
                </c:pt>
              </c:numCache>
            </c:numRef>
          </c:val>
          <c:extLst>
            <c:ext xmlns:c16="http://schemas.microsoft.com/office/drawing/2014/chart" uri="{C3380CC4-5D6E-409C-BE32-E72D297353CC}">
              <c16:uniqueId val="{00000000-BFB1-4E4F-BF48-5CDB4C2923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807.75</c:v>
                </c:pt>
                <c:pt idx="2">
                  <c:v>812.92</c:v>
                </c:pt>
                <c:pt idx="3">
                  <c:v>765.48</c:v>
                </c:pt>
                <c:pt idx="4">
                  <c:v>742.08</c:v>
                </c:pt>
              </c:numCache>
            </c:numRef>
          </c:val>
          <c:smooth val="0"/>
          <c:extLst>
            <c:ext xmlns:c16="http://schemas.microsoft.com/office/drawing/2014/chart" uri="{C3380CC4-5D6E-409C-BE32-E72D297353CC}">
              <c16:uniqueId val="{00000001-BFB1-4E4F-BF48-5CDB4C2923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105.41</c:v>
                </c:pt>
                <c:pt idx="2">
                  <c:v>89.48</c:v>
                </c:pt>
                <c:pt idx="3">
                  <c:v>91</c:v>
                </c:pt>
                <c:pt idx="4">
                  <c:v>88.69</c:v>
                </c:pt>
              </c:numCache>
            </c:numRef>
          </c:val>
          <c:extLst>
            <c:ext xmlns:c16="http://schemas.microsoft.com/office/drawing/2014/chart" uri="{C3380CC4-5D6E-409C-BE32-E72D297353CC}">
              <c16:uniqueId val="{00000000-5469-43F8-9D47-E937B9D86D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86.94</c:v>
                </c:pt>
                <c:pt idx="2">
                  <c:v>85.4</c:v>
                </c:pt>
                <c:pt idx="3">
                  <c:v>87.8</c:v>
                </c:pt>
                <c:pt idx="4">
                  <c:v>86.51</c:v>
                </c:pt>
              </c:numCache>
            </c:numRef>
          </c:val>
          <c:smooth val="0"/>
          <c:extLst>
            <c:ext xmlns:c16="http://schemas.microsoft.com/office/drawing/2014/chart" uri="{C3380CC4-5D6E-409C-BE32-E72D297353CC}">
              <c16:uniqueId val="{00000001-5469-43F8-9D47-E937B9D86D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126.98</c:v>
                </c:pt>
                <c:pt idx="2">
                  <c:v>149.44999999999999</c:v>
                </c:pt>
                <c:pt idx="3">
                  <c:v>147.31</c:v>
                </c:pt>
                <c:pt idx="4">
                  <c:v>151.68</c:v>
                </c:pt>
              </c:numCache>
            </c:numRef>
          </c:val>
          <c:extLst>
            <c:ext xmlns:c16="http://schemas.microsoft.com/office/drawing/2014/chart" uri="{C3380CC4-5D6E-409C-BE32-E72D297353CC}">
              <c16:uniqueId val="{00000000-1947-4AEF-AC14-AFE767C06D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179.63</c:v>
                </c:pt>
                <c:pt idx="2">
                  <c:v>188.57</c:v>
                </c:pt>
                <c:pt idx="3">
                  <c:v>187.69</c:v>
                </c:pt>
                <c:pt idx="4">
                  <c:v>188.24</c:v>
                </c:pt>
              </c:numCache>
            </c:numRef>
          </c:val>
          <c:smooth val="0"/>
          <c:extLst>
            <c:ext xmlns:c16="http://schemas.microsoft.com/office/drawing/2014/chart" uri="{C3380CC4-5D6E-409C-BE32-E72D297353CC}">
              <c16:uniqueId val="{00000001-1947-4AEF-AC14-AFE767C06D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61.01</c:v>
                </c:pt>
                <c:pt idx="2">
                  <c:v>56.6</c:v>
                </c:pt>
                <c:pt idx="3">
                  <c:v>56.64</c:v>
                </c:pt>
                <c:pt idx="4">
                  <c:v>55.37</c:v>
                </c:pt>
              </c:numCache>
            </c:numRef>
          </c:val>
          <c:extLst>
            <c:ext xmlns:c16="http://schemas.microsoft.com/office/drawing/2014/chart" uri="{C3380CC4-5D6E-409C-BE32-E72D297353CC}">
              <c16:uniqueId val="{00000000-5105-4A30-812A-8796FE9534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55.55</c:v>
                </c:pt>
                <c:pt idx="2">
                  <c:v>55.84</c:v>
                </c:pt>
                <c:pt idx="3">
                  <c:v>55.78</c:v>
                </c:pt>
                <c:pt idx="4">
                  <c:v>54.86</c:v>
                </c:pt>
              </c:numCache>
            </c:numRef>
          </c:val>
          <c:smooth val="0"/>
          <c:extLst>
            <c:ext xmlns:c16="http://schemas.microsoft.com/office/drawing/2014/chart" uri="{C3380CC4-5D6E-409C-BE32-E72D297353CC}">
              <c16:uniqueId val="{00000001-5105-4A30-812A-8796FE9534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94.36</c:v>
                </c:pt>
                <c:pt idx="2">
                  <c:v>95.09</c:v>
                </c:pt>
                <c:pt idx="3">
                  <c:v>95.59</c:v>
                </c:pt>
                <c:pt idx="4">
                  <c:v>95.95</c:v>
                </c:pt>
              </c:numCache>
            </c:numRef>
          </c:val>
          <c:extLst>
            <c:ext xmlns:c16="http://schemas.microsoft.com/office/drawing/2014/chart" uri="{C3380CC4-5D6E-409C-BE32-E72D297353CC}">
              <c16:uniqueId val="{00000000-A91D-4AA0-AE5B-AEFA8402CC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91.64</c:v>
                </c:pt>
                <c:pt idx="2">
                  <c:v>92.34</c:v>
                </c:pt>
                <c:pt idx="3">
                  <c:v>91.78</c:v>
                </c:pt>
                <c:pt idx="4">
                  <c:v>91.37</c:v>
                </c:pt>
              </c:numCache>
            </c:numRef>
          </c:val>
          <c:smooth val="0"/>
          <c:extLst>
            <c:ext xmlns:c16="http://schemas.microsoft.com/office/drawing/2014/chart" uri="{C3380CC4-5D6E-409C-BE32-E72D297353CC}">
              <c16:uniqueId val="{00000001-A91D-4AA0-AE5B-AEFA8402CC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6" zoomScaleNormal="100" workbookViewId="0">
      <selection activeCell="I8" sqref="I8:O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西都市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6">
        <f>データ!S6</f>
        <v>28867</v>
      </c>
      <c r="AM8" s="46"/>
      <c r="AN8" s="46"/>
      <c r="AO8" s="46"/>
      <c r="AP8" s="46"/>
      <c r="AQ8" s="46"/>
      <c r="AR8" s="46"/>
      <c r="AS8" s="46"/>
      <c r="AT8" s="45">
        <f>データ!T6</f>
        <v>438.79</v>
      </c>
      <c r="AU8" s="45"/>
      <c r="AV8" s="45"/>
      <c r="AW8" s="45"/>
      <c r="AX8" s="45"/>
      <c r="AY8" s="45"/>
      <c r="AZ8" s="45"/>
      <c r="BA8" s="45"/>
      <c r="BB8" s="45">
        <f>データ!U6</f>
        <v>65.790000000000006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57.55</v>
      </c>
      <c r="J10" s="45"/>
      <c r="K10" s="45"/>
      <c r="L10" s="45"/>
      <c r="M10" s="45"/>
      <c r="N10" s="45"/>
      <c r="O10" s="45"/>
      <c r="P10" s="45">
        <f>データ!P6</f>
        <v>50.27</v>
      </c>
      <c r="Q10" s="45"/>
      <c r="R10" s="45"/>
      <c r="S10" s="45"/>
      <c r="T10" s="45"/>
      <c r="U10" s="45"/>
      <c r="V10" s="45"/>
      <c r="W10" s="45">
        <f>データ!Q6</f>
        <v>79.7</v>
      </c>
      <c r="X10" s="45"/>
      <c r="Y10" s="45"/>
      <c r="Z10" s="45"/>
      <c r="AA10" s="45"/>
      <c r="AB10" s="45"/>
      <c r="AC10" s="45"/>
      <c r="AD10" s="46">
        <f>データ!R6</f>
        <v>3278</v>
      </c>
      <c r="AE10" s="46"/>
      <c r="AF10" s="46"/>
      <c r="AG10" s="46"/>
      <c r="AH10" s="46"/>
      <c r="AI10" s="46"/>
      <c r="AJ10" s="46"/>
      <c r="AK10" s="2"/>
      <c r="AL10" s="46">
        <f>データ!V6</f>
        <v>14400</v>
      </c>
      <c r="AM10" s="46"/>
      <c r="AN10" s="46"/>
      <c r="AO10" s="46"/>
      <c r="AP10" s="46"/>
      <c r="AQ10" s="46"/>
      <c r="AR10" s="46"/>
      <c r="AS10" s="46"/>
      <c r="AT10" s="45">
        <f>データ!W6</f>
        <v>6.04</v>
      </c>
      <c r="AU10" s="45"/>
      <c r="AV10" s="45"/>
      <c r="AW10" s="45"/>
      <c r="AX10" s="45"/>
      <c r="AY10" s="45"/>
      <c r="AZ10" s="45"/>
      <c r="BA10" s="45"/>
      <c r="BB10" s="45">
        <f>データ!X6</f>
        <v>2384.11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3bRmQ+shMwyQmvDh/J5tNU/BUILF4ImqjwF5OCkL6LCyLCa+IUkHT6KrLMkVqc405pGd2VeENz3NXDj3SL3mvw==" saltValue="MCAN4/K8JqUEWUKQI4uh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452084</v>
      </c>
      <c r="D6" s="19">
        <f t="shared" si="3"/>
        <v>46</v>
      </c>
      <c r="E6" s="19">
        <f t="shared" si="3"/>
        <v>17</v>
      </c>
      <c r="F6" s="19">
        <f t="shared" si="3"/>
        <v>1</v>
      </c>
      <c r="G6" s="19">
        <f t="shared" si="3"/>
        <v>0</v>
      </c>
      <c r="H6" s="19" t="str">
        <f t="shared" si="3"/>
        <v>宮崎県　西都市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57.55</v>
      </c>
      <c r="P6" s="20">
        <f t="shared" si="3"/>
        <v>50.27</v>
      </c>
      <c r="Q6" s="20">
        <f t="shared" si="3"/>
        <v>79.7</v>
      </c>
      <c r="R6" s="20">
        <f t="shared" si="3"/>
        <v>3278</v>
      </c>
      <c r="S6" s="20">
        <f t="shared" si="3"/>
        <v>28867</v>
      </c>
      <c r="T6" s="20">
        <f t="shared" si="3"/>
        <v>438.79</v>
      </c>
      <c r="U6" s="20">
        <f t="shared" si="3"/>
        <v>65.790000000000006</v>
      </c>
      <c r="V6" s="20">
        <f t="shared" si="3"/>
        <v>14400</v>
      </c>
      <c r="W6" s="20">
        <f t="shared" si="3"/>
        <v>6.04</v>
      </c>
      <c r="X6" s="20">
        <f t="shared" si="3"/>
        <v>2384.11</v>
      </c>
      <c r="Y6" s="21" t="str">
        <f>IF(Y7="",NA(),Y7)</f>
        <v>-</v>
      </c>
      <c r="Z6" s="21">
        <f t="shared" ref="Z6:AH6" si="4">IF(Z7="",NA(),Z7)</f>
        <v>103.88</v>
      </c>
      <c r="AA6" s="21">
        <f t="shared" si="4"/>
        <v>100.38</v>
      </c>
      <c r="AB6" s="21">
        <f t="shared" si="4"/>
        <v>101.93</v>
      </c>
      <c r="AC6" s="21">
        <f t="shared" si="4"/>
        <v>101.94</v>
      </c>
      <c r="AD6" s="21" t="str">
        <f t="shared" si="4"/>
        <v>-</v>
      </c>
      <c r="AE6" s="21">
        <f t="shared" si="4"/>
        <v>104.01</v>
      </c>
      <c r="AF6" s="21">
        <f t="shared" si="4"/>
        <v>105.41</v>
      </c>
      <c r="AG6" s="21">
        <f t="shared" si="4"/>
        <v>104.64</v>
      </c>
      <c r="AH6" s="21">
        <f t="shared" si="4"/>
        <v>105.35</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26.18</v>
      </c>
      <c r="AQ6" s="21">
        <f t="shared" si="5"/>
        <v>25.86</v>
      </c>
      <c r="AR6" s="21">
        <f t="shared" si="5"/>
        <v>25.76</v>
      </c>
      <c r="AS6" s="21">
        <f t="shared" si="5"/>
        <v>26.07</v>
      </c>
      <c r="AT6" s="20" t="str">
        <f>IF(AT7="","",IF(AT7="-","【-】","【"&amp;SUBSTITUTE(TEXT(AT7,"#,##0.00"),"-","△")&amp;"】"))</f>
        <v>【3.15】</v>
      </c>
      <c r="AU6" s="21" t="str">
        <f>IF(AU7="",NA(),AU7)</f>
        <v>-</v>
      </c>
      <c r="AV6" s="21">
        <f t="shared" ref="AV6:BD6" si="6">IF(AV7="",NA(),AV7)</f>
        <v>14.61</v>
      </c>
      <c r="AW6" s="21">
        <f t="shared" si="6"/>
        <v>20.47</v>
      </c>
      <c r="AX6" s="21">
        <f t="shared" si="6"/>
        <v>34.020000000000003</v>
      </c>
      <c r="AY6" s="21">
        <f t="shared" si="6"/>
        <v>32.21</v>
      </c>
      <c r="AZ6" s="21" t="str">
        <f t="shared" si="6"/>
        <v>-</v>
      </c>
      <c r="BA6" s="21">
        <f t="shared" si="6"/>
        <v>57.3</v>
      </c>
      <c r="BB6" s="21">
        <f t="shared" si="6"/>
        <v>58.23</v>
      </c>
      <c r="BC6" s="21">
        <f t="shared" si="6"/>
        <v>65.56</v>
      </c>
      <c r="BD6" s="21">
        <f t="shared" si="6"/>
        <v>65.87</v>
      </c>
      <c r="BE6" s="20" t="str">
        <f>IF(BE7="","",IF(BE7="-","【-】","【"&amp;SUBSTITUTE(TEXT(BE7,"#,##0.00"),"-","△")&amp;"】"))</f>
        <v>【73.44】</v>
      </c>
      <c r="BF6" s="21" t="str">
        <f>IF(BF7="",NA(),BF7)</f>
        <v>-</v>
      </c>
      <c r="BG6" s="21">
        <f t="shared" ref="BG6:BO6" si="7">IF(BG7="",NA(),BG7)</f>
        <v>942.68</v>
      </c>
      <c r="BH6" s="21">
        <f t="shared" si="7"/>
        <v>810.22</v>
      </c>
      <c r="BI6" s="21">
        <f t="shared" si="7"/>
        <v>778.23</v>
      </c>
      <c r="BJ6" s="21">
        <f t="shared" si="7"/>
        <v>735.05</v>
      </c>
      <c r="BK6" s="21" t="str">
        <f t="shared" si="7"/>
        <v>-</v>
      </c>
      <c r="BL6" s="21">
        <f t="shared" si="7"/>
        <v>807.75</v>
      </c>
      <c r="BM6" s="21">
        <f t="shared" si="7"/>
        <v>812.92</v>
      </c>
      <c r="BN6" s="21">
        <f t="shared" si="7"/>
        <v>765.48</v>
      </c>
      <c r="BO6" s="21">
        <f t="shared" si="7"/>
        <v>742.08</v>
      </c>
      <c r="BP6" s="20" t="str">
        <f>IF(BP7="","",IF(BP7="-","【-】","【"&amp;SUBSTITUTE(TEXT(BP7,"#,##0.00"),"-","△")&amp;"】"))</f>
        <v>【652.82】</v>
      </c>
      <c r="BQ6" s="21" t="str">
        <f>IF(BQ7="",NA(),BQ7)</f>
        <v>-</v>
      </c>
      <c r="BR6" s="21">
        <f t="shared" ref="BR6:BZ6" si="8">IF(BR7="",NA(),BR7)</f>
        <v>105.41</v>
      </c>
      <c r="BS6" s="21">
        <f t="shared" si="8"/>
        <v>89.48</v>
      </c>
      <c r="BT6" s="21">
        <f t="shared" si="8"/>
        <v>91</v>
      </c>
      <c r="BU6" s="21">
        <f t="shared" si="8"/>
        <v>88.69</v>
      </c>
      <c r="BV6" s="21" t="str">
        <f t="shared" si="8"/>
        <v>-</v>
      </c>
      <c r="BW6" s="21">
        <f t="shared" si="8"/>
        <v>86.94</v>
      </c>
      <c r="BX6" s="21">
        <f t="shared" si="8"/>
        <v>85.4</v>
      </c>
      <c r="BY6" s="21">
        <f t="shared" si="8"/>
        <v>87.8</v>
      </c>
      <c r="BZ6" s="21">
        <f t="shared" si="8"/>
        <v>86.51</v>
      </c>
      <c r="CA6" s="20" t="str">
        <f>IF(CA7="","",IF(CA7="-","【-】","【"&amp;SUBSTITUTE(TEXT(CA7,"#,##0.00"),"-","△")&amp;"】"))</f>
        <v>【97.61】</v>
      </c>
      <c r="CB6" s="21" t="str">
        <f>IF(CB7="",NA(),CB7)</f>
        <v>-</v>
      </c>
      <c r="CC6" s="21">
        <f t="shared" ref="CC6:CK6" si="9">IF(CC7="",NA(),CC7)</f>
        <v>126.98</v>
      </c>
      <c r="CD6" s="21">
        <f t="shared" si="9"/>
        <v>149.44999999999999</v>
      </c>
      <c r="CE6" s="21">
        <f t="shared" si="9"/>
        <v>147.31</v>
      </c>
      <c r="CF6" s="21">
        <f t="shared" si="9"/>
        <v>151.68</v>
      </c>
      <c r="CG6" s="21" t="str">
        <f t="shared" si="9"/>
        <v>-</v>
      </c>
      <c r="CH6" s="21">
        <f t="shared" si="9"/>
        <v>179.63</v>
      </c>
      <c r="CI6" s="21">
        <f t="shared" si="9"/>
        <v>188.57</v>
      </c>
      <c r="CJ6" s="21">
        <f t="shared" si="9"/>
        <v>187.69</v>
      </c>
      <c r="CK6" s="21">
        <f t="shared" si="9"/>
        <v>188.24</v>
      </c>
      <c r="CL6" s="20" t="str">
        <f>IF(CL7="","",IF(CL7="-","【-】","【"&amp;SUBSTITUTE(TEXT(CL7,"#,##0.00"),"-","△")&amp;"】"))</f>
        <v>【138.29】</v>
      </c>
      <c r="CM6" s="21" t="str">
        <f>IF(CM7="",NA(),CM7)</f>
        <v>-</v>
      </c>
      <c r="CN6" s="21">
        <f t="shared" ref="CN6:CV6" si="10">IF(CN7="",NA(),CN7)</f>
        <v>61.01</v>
      </c>
      <c r="CO6" s="21">
        <f t="shared" si="10"/>
        <v>56.6</v>
      </c>
      <c r="CP6" s="21">
        <f t="shared" si="10"/>
        <v>56.64</v>
      </c>
      <c r="CQ6" s="21">
        <f t="shared" si="10"/>
        <v>55.37</v>
      </c>
      <c r="CR6" s="21" t="str">
        <f t="shared" si="10"/>
        <v>-</v>
      </c>
      <c r="CS6" s="21">
        <f t="shared" si="10"/>
        <v>55.55</v>
      </c>
      <c r="CT6" s="21">
        <f t="shared" si="10"/>
        <v>55.84</v>
      </c>
      <c r="CU6" s="21">
        <f t="shared" si="10"/>
        <v>55.78</v>
      </c>
      <c r="CV6" s="21">
        <f t="shared" si="10"/>
        <v>54.86</v>
      </c>
      <c r="CW6" s="20" t="str">
        <f>IF(CW7="","",IF(CW7="-","【-】","【"&amp;SUBSTITUTE(TEXT(CW7,"#,##0.00"),"-","△")&amp;"】"))</f>
        <v>【59.10】</v>
      </c>
      <c r="CX6" s="21" t="str">
        <f>IF(CX7="",NA(),CX7)</f>
        <v>-</v>
      </c>
      <c r="CY6" s="21">
        <f t="shared" ref="CY6:DG6" si="11">IF(CY7="",NA(),CY7)</f>
        <v>94.36</v>
      </c>
      <c r="CZ6" s="21">
        <f t="shared" si="11"/>
        <v>95.09</v>
      </c>
      <c r="DA6" s="21">
        <f t="shared" si="11"/>
        <v>95.59</v>
      </c>
      <c r="DB6" s="21">
        <f t="shared" si="11"/>
        <v>95.95</v>
      </c>
      <c r="DC6" s="21" t="str">
        <f t="shared" si="11"/>
        <v>-</v>
      </c>
      <c r="DD6" s="21">
        <f t="shared" si="11"/>
        <v>91.64</v>
      </c>
      <c r="DE6" s="21">
        <f t="shared" si="11"/>
        <v>92.34</v>
      </c>
      <c r="DF6" s="21">
        <f t="shared" si="11"/>
        <v>91.78</v>
      </c>
      <c r="DG6" s="21">
        <f t="shared" si="11"/>
        <v>91.37</v>
      </c>
      <c r="DH6" s="20" t="str">
        <f>IF(DH7="","",IF(DH7="-","【-】","【"&amp;SUBSTITUTE(TEXT(DH7,"#,##0.00"),"-","△")&amp;"】"))</f>
        <v>【95.82】</v>
      </c>
      <c r="DI6" s="21" t="str">
        <f>IF(DI7="",NA(),DI7)</f>
        <v>-</v>
      </c>
      <c r="DJ6" s="21">
        <f t="shared" ref="DJ6:DR6" si="12">IF(DJ7="",NA(),DJ7)</f>
        <v>4.8099999999999996</v>
      </c>
      <c r="DK6" s="21">
        <f t="shared" si="12"/>
        <v>9.36</v>
      </c>
      <c r="DL6" s="21">
        <f t="shared" si="12"/>
        <v>13.52</v>
      </c>
      <c r="DM6" s="21">
        <f t="shared" si="12"/>
        <v>17.05</v>
      </c>
      <c r="DN6" s="21" t="str">
        <f t="shared" si="12"/>
        <v>-</v>
      </c>
      <c r="DO6" s="21">
        <f t="shared" si="12"/>
        <v>31.19</v>
      </c>
      <c r="DP6" s="21">
        <f t="shared" si="12"/>
        <v>25.37</v>
      </c>
      <c r="DQ6" s="21">
        <f t="shared" si="12"/>
        <v>26.89</v>
      </c>
      <c r="DR6" s="21">
        <f t="shared" si="12"/>
        <v>29.42</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0.57999999999999996</v>
      </c>
      <c r="EA6" s="21">
        <f t="shared" si="13"/>
        <v>0.54</v>
      </c>
      <c r="EB6" s="21">
        <f t="shared" si="13"/>
        <v>0.75</v>
      </c>
      <c r="EC6" s="21">
        <f t="shared" si="13"/>
        <v>0.74</v>
      </c>
      <c r="ED6" s="20" t="str">
        <f>IF(ED7="","",IF(ED7="-","【-】","【"&amp;SUBSTITUTE(TEXT(ED7,"#,##0.00"),"-","△")&amp;"】"))</f>
        <v>【7.62】</v>
      </c>
      <c r="EE6" s="21" t="str">
        <f>IF(EE7="",NA(),EE7)</f>
        <v>-</v>
      </c>
      <c r="EF6" s="21">
        <f t="shared" ref="EF6:EN6" si="14">IF(EF7="",NA(),EF7)</f>
        <v>0.08</v>
      </c>
      <c r="EG6" s="21">
        <f t="shared" si="14"/>
        <v>0.11</v>
      </c>
      <c r="EH6" s="21">
        <f t="shared" si="14"/>
        <v>0.15</v>
      </c>
      <c r="EI6" s="21">
        <f t="shared" si="14"/>
        <v>0.04</v>
      </c>
      <c r="EJ6" s="21" t="str">
        <f t="shared" si="14"/>
        <v>-</v>
      </c>
      <c r="EK6" s="21">
        <f t="shared" si="14"/>
        <v>0.1</v>
      </c>
      <c r="EL6" s="21">
        <f t="shared" si="14"/>
        <v>0.09</v>
      </c>
      <c r="EM6" s="21">
        <f t="shared" si="14"/>
        <v>0.1</v>
      </c>
      <c r="EN6" s="21">
        <f t="shared" si="14"/>
        <v>7.0000000000000007E-2</v>
      </c>
      <c r="EO6" s="20" t="str">
        <f>IF(EO7="","",IF(EO7="-","【-】","【"&amp;SUBSTITUTE(TEXT(EO7,"#,##0.00"),"-","△")&amp;"】"))</f>
        <v>【0.23】</v>
      </c>
    </row>
    <row r="7" spans="1:148" s="22" customFormat="1" x14ac:dyDescent="0.2">
      <c r="A7" s="14"/>
      <c r="B7" s="23">
        <v>2022</v>
      </c>
      <c r="C7" s="23">
        <v>452084</v>
      </c>
      <c r="D7" s="23">
        <v>46</v>
      </c>
      <c r="E7" s="23">
        <v>17</v>
      </c>
      <c r="F7" s="23">
        <v>1</v>
      </c>
      <c r="G7" s="23">
        <v>0</v>
      </c>
      <c r="H7" s="23" t="s">
        <v>96</v>
      </c>
      <c r="I7" s="23" t="s">
        <v>97</v>
      </c>
      <c r="J7" s="23" t="s">
        <v>98</v>
      </c>
      <c r="K7" s="23" t="s">
        <v>99</v>
      </c>
      <c r="L7" s="23" t="s">
        <v>100</v>
      </c>
      <c r="M7" s="23" t="s">
        <v>101</v>
      </c>
      <c r="N7" s="24" t="s">
        <v>102</v>
      </c>
      <c r="O7" s="24">
        <v>57.55</v>
      </c>
      <c r="P7" s="24">
        <v>50.27</v>
      </c>
      <c r="Q7" s="24">
        <v>79.7</v>
      </c>
      <c r="R7" s="24">
        <v>3278</v>
      </c>
      <c r="S7" s="24">
        <v>28867</v>
      </c>
      <c r="T7" s="24">
        <v>438.79</v>
      </c>
      <c r="U7" s="24">
        <v>65.790000000000006</v>
      </c>
      <c r="V7" s="24">
        <v>14400</v>
      </c>
      <c r="W7" s="24">
        <v>6.04</v>
      </c>
      <c r="X7" s="24">
        <v>2384.11</v>
      </c>
      <c r="Y7" s="24" t="s">
        <v>102</v>
      </c>
      <c r="Z7" s="24">
        <v>103.88</v>
      </c>
      <c r="AA7" s="24">
        <v>100.38</v>
      </c>
      <c r="AB7" s="24">
        <v>101.93</v>
      </c>
      <c r="AC7" s="24">
        <v>101.94</v>
      </c>
      <c r="AD7" s="24" t="s">
        <v>102</v>
      </c>
      <c r="AE7" s="24">
        <v>104.01</v>
      </c>
      <c r="AF7" s="24">
        <v>105.41</v>
      </c>
      <c r="AG7" s="24">
        <v>104.64</v>
      </c>
      <c r="AH7" s="24">
        <v>105.35</v>
      </c>
      <c r="AI7" s="24">
        <v>106.11</v>
      </c>
      <c r="AJ7" s="24" t="s">
        <v>102</v>
      </c>
      <c r="AK7" s="24">
        <v>0</v>
      </c>
      <c r="AL7" s="24">
        <v>0</v>
      </c>
      <c r="AM7" s="24">
        <v>0</v>
      </c>
      <c r="AN7" s="24">
        <v>0</v>
      </c>
      <c r="AO7" s="24" t="s">
        <v>102</v>
      </c>
      <c r="AP7" s="24">
        <v>26.18</v>
      </c>
      <c r="AQ7" s="24">
        <v>25.86</v>
      </c>
      <c r="AR7" s="24">
        <v>25.76</v>
      </c>
      <c r="AS7" s="24">
        <v>26.07</v>
      </c>
      <c r="AT7" s="24">
        <v>3.15</v>
      </c>
      <c r="AU7" s="24" t="s">
        <v>102</v>
      </c>
      <c r="AV7" s="24">
        <v>14.61</v>
      </c>
      <c r="AW7" s="24">
        <v>20.47</v>
      </c>
      <c r="AX7" s="24">
        <v>34.020000000000003</v>
      </c>
      <c r="AY7" s="24">
        <v>32.21</v>
      </c>
      <c r="AZ7" s="24" t="s">
        <v>102</v>
      </c>
      <c r="BA7" s="24">
        <v>57.3</v>
      </c>
      <c r="BB7" s="24">
        <v>58.23</v>
      </c>
      <c r="BC7" s="24">
        <v>65.56</v>
      </c>
      <c r="BD7" s="24">
        <v>65.87</v>
      </c>
      <c r="BE7" s="24">
        <v>73.44</v>
      </c>
      <c r="BF7" s="24" t="s">
        <v>102</v>
      </c>
      <c r="BG7" s="24">
        <v>942.68</v>
      </c>
      <c r="BH7" s="24">
        <v>810.22</v>
      </c>
      <c r="BI7" s="24">
        <v>778.23</v>
      </c>
      <c r="BJ7" s="24">
        <v>735.05</v>
      </c>
      <c r="BK7" s="24" t="s">
        <v>102</v>
      </c>
      <c r="BL7" s="24">
        <v>807.75</v>
      </c>
      <c r="BM7" s="24">
        <v>812.92</v>
      </c>
      <c r="BN7" s="24">
        <v>765.48</v>
      </c>
      <c r="BO7" s="24">
        <v>742.08</v>
      </c>
      <c r="BP7" s="24">
        <v>652.82000000000005</v>
      </c>
      <c r="BQ7" s="24" t="s">
        <v>102</v>
      </c>
      <c r="BR7" s="24">
        <v>105.41</v>
      </c>
      <c r="BS7" s="24">
        <v>89.48</v>
      </c>
      <c r="BT7" s="24">
        <v>91</v>
      </c>
      <c r="BU7" s="24">
        <v>88.69</v>
      </c>
      <c r="BV7" s="24" t="s">
        <v>102</v>
      </c>
      <c r="BW7" s="24">
        <v>86.94</v>
      </c>
      <c r="BX7" s="24">
        <v>85.4</v>
      </c>
      <c r="BY7" s="24">
        <v>87.8</v>
      </c>
      <c r="BZ7" s="24">
        <v>86.51</v>
      </c>
      <c r="CA7" s="24">
        <v>97.61</v>
      </c>
      <c r="CB7" s="24" t="s">
        <v>102</v>
      </c>
      <c r="CC7" s="24">
        <v>126.98</v>
      </c>
      <c r="CD7" s="24">
        <v>149.44999999999999</v>
      </c>
      <c r="CE7" s="24">
        <v>147.31</v>
      </c>
      <c r="CF7" s="24">
        <v>151.68</v>
      </c>
      <c r="CG7" s="24" t="s">
        <v>102</v>
      </c>
      <c r="CH7" s="24">
        <v>179.63</v>
      </c>
      <c r="CI7" s="24">
        <v>188.57</v>
      </c>
      <c r="CJ7" s="24">
        <v>187.69</v>
      </c>
      <c r="CK7" s="24">
        <v>188.24</v>
      </c>
      <c r="CL7" s="24">
        <v>138.29</v>
      </c>
      <c r="CM7" s="24" t="s">
        <v>102</v>
      </c>
      <c r="CN7" s="24">
        <v>61.01</v>
      </c>
      <c r="CO7" s="24">
        <v>56.6</v>
      </c>
      <c r="CP7" s="24">
        <v>56.64</v>
      </c>
      <c r="CQ7" s="24">
        <v>55.37</v>
      </c>
      <c r="CR7" s="24" t="s">
        <v>102</v>
      </c>
      <c r="CS7" s="24">
        <v>55.55</v>
      </c>
      <c r="CT7" s="24">
        <v>55.84</v>
      </c>
      <c r="CU7" s="24">
        <v>55.78</v>
      </c>
      <c r="CV7" s="24">
        <v>54.86</v>
      </c>
      <c r="CW7" s="24">
        <v>59.1</v>
      </c>
      <c r="CX7" s="24" t="s">
        <v>102</v>
      </c>
      <c r="CY7" s="24">
        <v>94.36</v>
      </c>
      <c r="CZ7" s="24">
        <v>95.09</v>
      </c>
      <c r="DA7" s="24">
        <v>95.59</v>
      </c>
      <c r="DB7" s="24">
        <v>95.95</v>
      </c>
      <c r="DC7" s="24" t="s">
        <v>102</v>
      </c>
      <c r="DD7" s="24">
        <v>91.64</v>
      </c>
      <c r="DE7" s="24">
        <v>92.34</v>
      </c>
      <c r="DF7" s="24">
        <v>91.78</v>
      </c>
      <c r="DG7" s="24">
        <v>91.37</v>
      </c>
      <c r="DH7" s="24">
        <v>95.82</v>
      </c>
      <c r="DI7" s="24" t="s">
        <v>102</v>
      </c>
      <c r="DJ7" s="24">
        <v>4.8099999999999996</v>
      </c>
      <c r="DK7" s="24">
        <v>9.36</v>
      </c>
      <c r="DL7" s="24">
        <v>13.52</v>
      </c>
      <c r="DM7" s="24">
        <v>17.05</v>
      </c>
      <c r="DN7" s="24" t="s">
        <v>102</v>
      </c>
      <c r="DO7" s="24">
        <v>31.19</v>
      </c>
      <c r="DP7" s="24">
        <v>25.37</v>
      </c>
      <c r="DQ7" s="24">
        <v>26.89</v>
      </c>
      <c r="DR7" s="24">
        <v>29.42</v>
      </c>
      <c r="DS7" s="24">
        <v>39.74</v>
      </c>
      <c r="DT7" s="24" t="s">
        <v>102</v>
      </c>
      <c r="DU7" s="24">
        <v>0</v>
      </c>
      <c r="DV7" s="24">
        <v>0</v>
      </c>
      <c r="DW7" s="24">
        <v>0</v>
      </c>
      <c r="DX7" s="24">
        <v>0</v>
      </c>
      <c r="DY7" s="24" t="s">
        <v>102</v>
      </c>
      <c r="DZ7" s="24">
        <v>0.57999999999999996</v>
      </c>
      <c r="EA7" s="24">
        <v>0.54</v>
      </c>
      <c r="EB7" s="24">
        <v>0.75</v>
      </c>
      <c r="EC7" s="24">
        <v>0.74</v>
      </c>
      <c r="ED7" s="24">
        <v>7.62</v>
      </c>
      <c r="EE7" s="24" t="s">
        <v>102</v>
      </c>
      <c r="EF7" s="24">
        <v>0.08</v>
      </c>
      <c r="EG7" s="24">
        <v>0.11</v>
      </c>
      <c r="EH7" s="24">
        <v>0.15</v>
      </c>
      <c r="EI7" s="24">
        <v>0.04</v>
      </c>
      <c r="EJ7" s="24" t="s">
        <v>102</v>
      </c>
      <c r="EK7" s="24">
        <v>0.1</v>
      </c>
      <c r="EL7" s="24">
        <v>0.09</v>
      </c>
      <c r="EM7" s="24">
        <v>0.1</v>
      </c>
      <c r="EN7" s="24">
        <v>7.0000000000000007E-2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堤　淳一</cp:lastModifiedBy>
  <cp:lastPrinted>2024-01-22T06:14:20Z</cp:lastPrinted>
  <dcterms:created xsi:type="dcterms:W3CDTF">2023-12-12T00:52:18Z</dcterms:created>
  <dcterms:modified xsi:type="dcterms:W3CDTF">2024-01-22T06:14:34Z</dcterms:modified>
  <cp:category/>
</cp:coreProperties>
</file>