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f9b4SuIX3d64Sh+KsbA8dWaJRts5J+aU0XGePp1EAfKsHTkzUqUqd75TJwyDszrXhJYPyagXzsW6WpII9XX6A==" workbookSaltValue="vxFeYLm6wrPMhJz6asMtx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<sst xmlns="http://schemas.openxmlformats.org/spreadsheetml/2006/main" xmlns:r="http://schemas.openxmlformats.org/officeDocument/2006/relationships" count="115" uniqueCount="115">
  <si>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</si>
  <si>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</si>
  <si>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</si>
  <si>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</si>
  <si>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</si>
  <si>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</si>
  <si>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</si>
  <si>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</si>
  <si>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rPr>
      <t>2</t>
    </r>
    <r>
      <rPr>
        <b/>
        <sz val="11"/>
        <color theme="1"/>
        <rFont val="ＭＳ ゴシック"/>
      </rPr>
      <t>)</t>
    </r>
  </si>
  <si>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</si>
  <si>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</si>
  <si>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</si>
  <si>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</si>
  <si>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</si>
  <si>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</si>
  <si>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</si>
  <si>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</si>
  <si>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</si>
  <si>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</si>
  <si>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</si>
  <si>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</si>
  <si>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</si>
  <si>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</si>
  <si>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</si>
  <si>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</si>
  <si>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</si>
  <si>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</si>
  <si>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</si>
  <si>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</si>
  <si>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</si>
  <si>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</si>
  <si>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</si>
  <si>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</si>
  <si>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</si>
  <si>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</si>
  <si>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</si>
  <si>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</si>
  <si>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</si>
  <si>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</si>
  <si>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</si>
  <si>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</si>
  <si>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</si>
  <si>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</si>
  <si>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</si>
  <si>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</si>
  <si>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</si>
  <si>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</si>
  <si>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</si>
  <si>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</si>
  <si>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</si>
  <si>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</si>
  <si>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</si>
  <si>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</si>
  <si>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</si>
  <si>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</si>
  <si>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</si>
  <si>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</si>
  <si>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</si>
  <si>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</si>
  <si>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</si>
  <si>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</si>
  <si>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</si>
  <si>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</si>
  <si>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</si>
  <si>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</si>
  <si>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</si>
  <si>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</si>
  <si>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</si>
  <si>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</si>
  <si>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</si>
  <si>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</si>
  <si>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</si>
  <si>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</si>
  <si>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</si>
  <si>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</si>
  <si>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</si>
  <si>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</si>
  <si>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</si>
  <si>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</si>
  <si>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</si>
  <si>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</si>
  <si>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</si>
  <si>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</si>
  <si>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</si>
  <si>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</si>
  <si>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</si>
  <si>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</si>
  <si>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</si>
  <si>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</si>
  <si>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</si>
  <si>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</si>
  <si>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</si>
  <si>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</si>
  <si>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</si>
  <si>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</si>
  <si>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</si>
  <si>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宮崎市</t>
  </si>
  <si>
    <t>法適用</t>
  </si>
  <si>
    <t>下水道事業</t>
  </si>
  <si>
    <t>D1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</si>
  <si>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</si>
  <si>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</si>
  <si>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</si>
  <si>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</si>
  <si>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</si>
  <si>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</si>
  <si>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</si>
  <si>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</si>
  <si>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</si>
  <si>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</si>
  <si>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</si>
  <si>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</si>
  <si>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①「有形固定資産減価償却率」は、上昇しており、類似団体や全国平均より高い状況で、今後も年々上昇していくと見込まれます。
　②「管渠老朽化率」、③「管渠改善率」は、平成5年に供用を開始しており、現時点において法定耐用年数の経過による管渠の更新はないため「0」(ゼロ)となっています。</t>
    <rPh sb="17" eb="19">
      <t>ジョウショウ</t>
    </rPh>
    <rPh sb="37" eb="39">
      <t>ジョウキョウ</t>
    </rPh>
    <rPh sb="111" eb="113">
      <t>ケイカ</t>
    </rPh>
    <rPh sb="119" eb="121">
      <t>コウシン</t>
    </rPh>
    <phoneticPr fontId="1"/>
  </si>
  <si>
    <t>　本市では、公共下水道事業と特定環境保全公共下水道事業を1つの会計（公共下水道事業会計）で処理し、使用料体系も同一となっております。特定環境保全公共下水道事業の整備は既に完了しておりますが、事業運営の収支不足を一般会計からの繰入れで賄う状況が続いているため、今後も企業債の借入れ額を抑制しながら、公営企業の原則である独立採算の観点から、適切な維持管理を行っていくための下水道使用料の見直しについて早急に検討する必要があります。
　</t>
    <rPh sb="83" eb="84">
      <t>スデ</t>
    </rPh>
    <rPh sb="95" eb="97">
      <t>ジギョウ</t>
    </rPh>
    <rPh sb="97" eb="99">
      <t>ウンエイ</t>
    </rPh>
    <rPh sb="168" eb="170">
      <t>テキセツ</t>
    </rPh>
    <rPh sb="171" eb="173">
      <t>イジ</t>
    </rPh>
    <rPh sb="173" eb="175">
      <t>カンリ</t>
    </rPh>
    <rPh sb="176" eb="177">
      <t>オコナ</t>
    </rPh>
    <phoneticPr fontId="1"/>
  </si>
  <si>
    <t>●経営の健全性について
　①「経常収支比率」は、収支不足分を一般会計からの繰入金で賄っているため、100％以上を維持しています。
　累積欠損金がないものの、③「流動比率」は流動資産の減少により大きく下降し、類似団体や全国平均より依然として低い状況です。
　④「企業債残高対事業規模比率」は、企業債発行の抑制に努めており、営業収益の減少により上昇しましたが、企業債残高は減少しています。今後も企業債の借入れ額の抑制に取り組んでいくとともに、使用料の見直しが必要です。
●効率性について
　⑧「水洗化率」は上昇しましたが、処理区域内人口の減少によるものです。
　なお、特定環境保全公共下水道事業の処理は公共下水道事業の処理場へ接続しているため、処理場を保有していません。</t>
    <rPh sb="70" eb="71">
      <t>キン</t>
    </rPh>
    <rPh sb="145" eb="147">
      <t>キギョウ</t>
    </rPh>
    <rPh sb="147" eb="148">
      <t>サイ</t>
    </rPh>
    <rPh sb="148" eb="150">
      <t>ハッコウ</t>
    </rPh>
    <rPh sb="151" eb="153">
      <t>ヨクセイ</t>
    </rPh>
    <rPh sb="154" eb="155">
      <t>ツト</t>
    </rPh>
    <rPh sb="160" eb="162">
      <t>エイギョウ</t>
    </rPh>
    <rPh sb="162" eb="164">
      <t>シュウエキ</t>
    </rPh>
    <rPh sb="165" eb="167">
      <t>ゲンショウ</t>
    </rPh>
    <rPh sb="170" eb="172">
      <t>ジョウショウ</t>
    </rPh>
    <rPh sb="178" eb="181">
      <t>キギョウサイ</t>
    </rPh>
    <rPh sb="181" eb="183">
      <t>ザンダカ</t>
    </rPh>
    <rPh sb="184" eb="186">
      <t>ゲンショウ</t>
    </rPh>
    <rPh sb="219" eb="222">
      <t>シヨウリョウ</t>
    </rPh>
    <rPh sb="320" eb="322">
      <t>ショリ</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</si>
</sst>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83.93</c:v>
                </c:pt>
                <c:pt idx="1">
                  <c:v>84.92</c:v>
                </c:pt>
                <c:pt idx="2">
                  <c:v>84.4</c:v>
                </c:pt>
                <c:pt idx="3">
                  <c:v>84.49</c:v>
                </c:pt>
                <c:pt idx="4">
                  <c:v>85.97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88.37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102.77</c:v>
                </c:pt>
                <c:pt idx="1">
                  <c:v>105.28</c:v>
                </c:pt>
                <c:pt idx="2">
                  <c:v>103.27</c:v>
                </c:pt>
                <c:pt idx="3">
                  <c:v>108.21</c:v>
                </c:pt>
                <c:pt idx="4">
                  <c:v>104.3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101.72</c:v>
                </c:pt>
                <c:pt idx="1">
                  <c:v>102.73</c:v>
                </c:pt>
                <c:pt idx="2">
                  <c:v>105.78</c:v>
                </c:pt>
                <c:pt idx="3">
                  <c:v>106.09</c:v>
                </c:pt>
                <c:pt idx="4">
                  <c:v>101.98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28.39</c:v>
                </c:pt>
                <c:pt idx="1">
                  <c:v>30.41</c:v>
                </c:pt>
                <c:pt idx="2">
                  <c:v>32.39</c:v>
                </c:pt>
                <c:pt idx="3">
                  <c:v>34.43</c:v>
                </c:pt>
                <c:pt idx="4">
                  <c:v>36.24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24.68</c:v>
                </c:pt>
                <c:pt idx="2">
                  <c:v>21.36</c:v>
                </c:pt>
                <c:pt idx="3">
                  <c:v>22.79</c:v>
                </c:pt>
                <c:pt idx="4">
                  <c:v>32.57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1.e-002</c:v>
                </c:pt>
                <c:pt idx="1">
                  <c:v>8.6199999999999992</c:v>
                </c:pt>
                <c:pt idx="2">
                  <c:v>1.e-002</c:v>
                </c:pt>
                <c:pt idx="3">
                  <c:v>1.e-002</c:v>
                </c:pt>
                <c:pt idx="4">
                  <c:v>4.e-002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112.88</c:v>
                </c:pt>
                <c:pt idx="1">
                  <c:v>94.97</c:v>
                </c:pt>
                <c:pt idx="2">
                  <c:v>63.96</c:v>
                </c:pt>
                <c:pt idx="3">
                  <c:v>69.42</c:v>
                </c:pt>
                <c:pt idx="4">
                  <c:v>52.27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17.25</c:v>
                </c:pt>
                <c:pt idx="1">
                  <c:v>19.62</c:v>
                </c:pt>
                <c:pt idx="2">
                  <c:v>13.5</c:v>
                </c:pt>
                <c:pt idx="3">
                  <c:v>24.74</c:v>
                </c:pt>
                <c:pt idx="4">
                  <c:v>4.54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49.18</c:v>
                </c:pt>
                <c:pt idx="1">
                  <c:v>47.72</c:v>
                </c:pt>
                <c:pt idx="2">
                  <c:v>44.24</c:v>
                </c:pt>
                <c:pt idx="3">
                  <c:v>43.07</c:v>
                </c:pt>
                <c:pt idx="4">
                  <c:v>41.51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1180.1500000000001</c:v>
                </c:pt>
                <c:pt idx="1">
                  <c:v>566.69000000000005</c:v>
                </c:pt>
                <c:pt idx="2">
                  <c:v>723.09</c:v>
                </c:pt>
                <c:pt idx="3">
                  <c:v>434.39</c:v>
                </c:pt>
                <c:pt idx="4">
                  <c:v>523.9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1160.22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100.04</c:v>
                </c:pt>
                <c:pt idx="1">
                  <c:v>102.48</c:v>
                </c:pt>
                <c:pt idx="2">
                  <c:v>98.82</c:v>
                </c:pt>
                <c:pt idx="3">
                  <c:v>110.03</c:v>
                </c:pt>
                <c:pt idx="4">
                  <c:v>101.11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81.81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151.08000000000001</c:v>
                </c:pt>
                <c:pt idx="2">
                  <c:v>150</c:v>
                </c:pt>
                <c:pt idx="3">
                  <c:v>150</c:v>
                </c:pt>
                <c:pt idx="4">
                  <c:v>150.86000000000001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193.59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Q1" zoomScale="85" zoomScaleNormal="85"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宮崎市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自治体職員</v>
      </c>
      <c r="AE8" s="20"/>
      <c r="AF8" s="20"/>
      <c r="AG8" s="20"/>
      <c r="AH8" s="20"/>
      <c r="AI8" s="20"/>
      <c r="AJ8" s="20"/>
      <c r="AK8" s="3"/>
      <c r="AL8" s="21">
        <f>データ!S6</f>
        <v>399576</v>
      </c>
      <c r="AM8" s="21"/>
      <c r="AN8" s="21"/>
      <c r="AO8" s="21"/>
      <c r="AP8" s="21"/>
      <c r="AQ8" s="21"/>
      <c r="AR8" s="21"/>
      <c r="AS8" s="21"/>
      <c r="AT8" s="7">
        <f>データ!T6</f>
        <v>643.57000000000005</v>
      </c>
      <c r="AU8" s="7"/>
      <c r="AV8" s="7"/>
      <c r="AW8" s="7"/>
      <c r="AX8" s="7"/>
      <c r="AY8" s="7"/>
      <c r="AZ8" s="7"/>
      <c r="BA8" s="7"/>
      <c r="BB8" s="7">
        <f>データ!U6</f>
        <v>620.87</v>
      </c>
      <c r="BC8" s="7"/>
      <c r="BD8" s="7"/>
      <c r="BE8" s="7"/>
      <c r="BF8" s="7"/>
      <c r="BG8" s="7"/>
      <c r="BH8" s="7"/>
      <c r="BI8" s="7"/>
      <c r="BJ8" s="3"/>
      <c r="BK8" s="3"/>
      <c r="BL8" s="27" t="s">
        <v>13</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60.67</v>
      </c>
      <c r="J10" s="7"/>
      <c r="K10" s="7"/>
      <c r="L10" s="7"/>
      <c r="M10" s="7"/>
      <c r="N10" s="7"/>
      <c r="O10" s="7"/>
      <c r="P10" s="7">
        <f>データ!P6</f>
        <v>2.35</v>
      </c>
      <c r="Q10" s="7"/>
      <c r="R10" s="7"/>
      <c r="S10" s="7"/>
      <c r="T10" s="7"/>
      <c r="U10" s="7"/>
      <c r="V10" s="7"/>
      <c r="W10" s="7">
        <f>データ!Q6</f>
        <v>99.99</v>
      </c>
      <c r="X10" s="7"/>
      <c r="Y10" s="7"/>
      <c r="Z10" s="7"/>
      <c r="AA10" s="7"/>
      <c r="AB10" s="7"/>
      <c r="AC10" s="7"/>
      <c r="AD10" s="21">
        <f>データ!R6</f>
        <v>2386</v>
      </c>
      <c r="AE10" s="21"/>
      <c r="AF10" s="21"/>
      <c r="AG10" s="21"/>
      <c r="AH10" s="21"/>
      <c r="AI10" s="21"/>
      <c r="AJ10" s="21"/>
      <c r="AK10" s="2"/>
      <c r="AL10" s="21">
        <f>データ!V6</f>
        <v>9359</v>
      </c>
      <c r="AM10" s="21"/>
      <c r="AN10" s="21"/>
      <c r="AO10" s="21"/>
      <c r="AP10" s="21"/>
      <c r="AQ10" s="21"/>
      <c r="AR10" s="21"/>
      <c r="AS10" s="21"/>
      <c r="AT10" s="7">
        <f>データ!W6</f>
        <v>3.84</v>
      </c>
      <c r="AU10" s="7"/>
      <c r="AV10" s="7"/>
      <c r="AW10" s="7"/>
      <c r="AX10" s="7"/>
      <c r="AY10" s="7"/>
      <c r="AZ10" s="7"/>
      <c r="BA10" s="7"/>
      <c r="BB10" s="7">
        <f>データ!X6</f>
        <v>2437.2399999999998</v>
      </c>
      <c r="BC10" s="7"/>
      <c r="BD10" s="7"/>
      <c r="BE10" s="7"/>
      <c r="BF10" s="7"/>
      <c r="BG10" s="7"/>
      <c r="BH10" s="7"/>
      <c r="BI10" s="7"/>
      <c r="BJ10" s="2"/>
      <c r="BK10" s="2"/>
      <c r="BL10" s="29" t="s">
        <v>37</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10</v>
      </c>
      <c r="J84" s="12" t="s">
        <v>48</v>
      </c>
      <c r="K84" s="12" t="s">
        <v>49</v>
      </c>
      <c r="L84" s="12" t="s">
        <v>32</v>
      </c>
      <c r="M84" s="12" t="s">
        <v>36</v>
      </c>
      <c r="N84" s="12" t="s">
        <v>50</v>
      </c>
      <c r="O84" s="12" t="s">
        <v>52</v>
      </c>
    </row>
    <row r="85" spans="1:78" hidden="1">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bM21AKCvDwJ3mO5oF/n01rUGtJ7tUQS1dElRXxItKNkhraxbD3pouAkrYfmN2jzbV50/iOfY+FwGTPPMjt/KzA==" saltValue="cvakMRW+rHGNkqnsAPOEC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19</v>
      </c>
      <c r="B3" s="58" t="s">
        <v>33</v>
      </c>
      <c r="C3" s="58" t="s">
        <v>57</v>
      </c>
      <c r="D3" s="58" t="s">
        <v>58</v>
      </c>
      <c r="E3" s="58" t="s">
        <v>5</v>
      </c>
      <c r="F3" s="58" t="s">
        <v>4</v>
      </c>
      <c r="G3" s="58" t="s">
        <v>25</v>
      </c>
      <c r="H3" s="65" t="s">
        <v>59</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43</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2022</v>
      </c>
      <c r="C6" s="61">
        <f t="shared" si="1"/>
        <v>452017</v>
      </c>
      <c r="D6" s="61">
        <f t="shared" si="1"/>
        <v>46</v>
      </c>
      <c r="E6" s="61">
        <f t="shared" si="1"/>
        <v>17</v>
      </c>
      <c r="F6" s="61">
        <f t="shared" si="1"/>
        <v>4</v>
      </c>
      <c r="G6" s="61">
        <f t="shared" si="1"/>
        <v>0</v>
      </c>
      <c r="H6" s="61" t="str">
        <f t="shared" si="1"/>
        <v>宮崎県　宮崎市</v>
      </c>
      <c r="I6" s="61" t="str">
        <f t="shared" si="1"/>
        <v>法適用</v>
      </c>
      <c r="J6" s="61" t="str">
        <f t="shared" si="1"/>
        <v>下水道事業</v>
      </c>
      <c r="K6" s="61" t="str">
        <f t="shared" si="1"/>
        <v>特定環境保全公共下水道</v>
      </c>
      <c r="L6" s="61" t="str">
        <f t="shared" si="1"/>
        <v>D1</v>
      </c>
      <c r="M6" s="61" t="str">
        <f t="shared" si="1"/>
        <v>自治体職員</v>
      </c>
      <c r="N6" s="70" t="str">
        <f t="shared" si="1"/>
        <v>-</v>
      </c>
      <c r="O6" s="70">
        <f t="shared" si="1"/>
        <v>60.67</v>
      </c>
      <c r="P6" s="70">
        <f t="shared" si="1"/>
        <v>2.35</v>
      </c>
      <c r="Q6" s="70">
        <f t="shared" si="1"/>
        <v>99.99</v>
      </c>
      <c r="R6" s="70">
        <f t="shared" si="1"/>
        <v>2386</v>
      </c>
      <c r="S6" s="70">
        <f t="shared" si="1"/>
        <v>399576</v>
      </c>
      <c r="T6" s="70">
        <f t="shared" si="1"/>
        <v>643.57000000000005</v>
      </c>
      <c r="U6" s="70">
        <f t="shared" si="1"/>
        <v>620.87</v>
      </c>
      <c r="V6" s="70">
        <f t="shared" si="1"/>
        <v>9359</v>
      </c>
      <c r="W6" s="70">
        <f t="shared" si="1"/>
        <v>3.84</v>
      </c>
      <c r="X6" s="70">
        <f t="shared" si="1"/>
        <v>2437.2399999999998</v>
      </c>
      <c r="Y6" s="78">
        <f t="shared" ref="Y6:AH6" si="2">IF(Y7="",NA(),Y7)</f>
        <v>102.77</v>
      </c>
      <c r="Z6" s="78">
        <f t="shared" si="2"/>
        <v>105.28</v>
      </c>
      <c r="AA6" s="78">
        <f t="shared" si="2"/>
        <v>103.27</v>
      </c>
      <c r="AB6" s="78">
        <f t="shared" si="2"/>
        <v>108.21</v>
      </c>
      <c r="AC6" s="78">
        <f t="shared" si="2"/>
        <v>104.3</v>
      </c>
      <c r="AD6" s="78">
        <f t="shared" si="2"/>
        <v>101.72</v>
      </c>
      <c r="AE6" s="78">
        <f t="shared" si="2"/>
        <v>102.73</v>
      </c>
      <c r="AF6" s="78">
        <f t="shared" si="2"/>
        <v>105.78</v>
      </c>
      <c r="AG6" s="78">
        <f t="shared" si="2"/>
        <v>106.09</v>
      </c>
      <c r="AH6" s="78">
        <f t="shared" si="2"/>
        <v>101.98</v>
      </c>
      <c r="AI6" s="70" t="str">
        <f>IF(AI7="","",IF(AI7="-","【-】","【"&amp;SUBSTITUTE(TEXT(AI7,"#,##0.00"),"-","△")&amp;"】"))</f>
        <v>【104.54】</v>
      </c>
      <c r="AJ6" s="70">
        <f t="shared" ref="AJ6:AS6" si="3">IF(AJ7="",NA(),AJ7)</f>
        <v>0</v>
      </c>
      <c r="AK6" s="70">
        <f t="shared" si="3"/>
        <v>0</v>
      </c>
      <c r="AL6" s="70">
        <f t="shared" si="3"/>
        <v>0</v>
      </c>
      <c r="AM6" s="70">
        <f t="shared" si="3"/>
        <v>0</v>
      </c>
      <c r="AN6" s="70">
        <f t="shared" si="3"/>
        <v>0</v>
      </c>
      <c r="AO6" s="78">
        <f t="shared" si="3"/>
        <v>112.88</v>
      </c>
      <c r="AP6" s="78">
        <f t="shared" si="3"/>
        <v>94.97</v>
      </c>
      <c r="AQ6" s="78">
        <f t="shared" si="3"/>
        <v>63.96</v>
      </c>
      <c r="AR6" s="78">
        <f t="shared" si="3"/>
        <v>69.42</v>
      </c>
      <c r="AS6" s="78">
        <f t="shared" si="3"/>
        <v>52.27</v>
      </c>
      <c r="AT6" s="70" t="str">
        <f>IF(AT7="","",IF(AT7="-","【-】","【"&amp;SUBSTITUTE(TEXT(AT7,"#,##0.00"),"-","△")&amp;"】"))</f>
        <v>【65.93】</v>
      </c>
      <c r="AU6" s="78">
        <f t="shared" ref="AU6:BD6" si="4">IF(AU7="",NA(),AU7)</f>
        <v>17.25</v>
      </c>
      <c r="AV6" s="78">
        <f t="shared" si="4"/>
        <v>19.62</v>
      </c>
      <c r="AW6" s="78">
        <f t="shared" si="4"/>
        <v>13.5</v>
      </c>
      <c r="AX6" s="78">
        <f t="shared" si="4"/>
        <v>24.74</v>
      </c>
      <c r="AY6" s="78">
        <f t="shared" si="4"/>
        <v>4.54</v>
      </c>
      <c r="AZ6" s="78">
        <f t="shared" si="4"/>
        <v>49.18</v>
      </c>
      <c r="BA6" s="78">
        <f t="shared" si="4"/>
        <v>47.72</v>
      </c>
      <c r="BB6" s="78">
        <f t="shared" si="4"/>
        <v>44.24</v>
      </c>
      <c r="BC6" s="78">
        <f t="shared" si="4"/>
        <v>43.07</v>
      </c>
      <c r="BD6" s="78">
        <f t="shared" si="4"/>
        <v>41.51</v>
      </c>
      <c r="BE6" s="70" t="str">
        <f>IF(BE7="","",IF(BE7="-","【-】","【"&amp;SUBSTITUTE(TEXT(BE7,"#,##0.00"),"-","△")&amp;"】"))</f>
        <v>【44.25】</v>
      </c>
      <c r="BF6" s="78">
        <f t="shared" ref="BF6:BO6" si="5">IF(BF7="",NA(),BF7)</f>
        <v>1180.1500000000001</v>
      </c>
      <c r="BG6" s="78">
        <f t="shared" si="5"/>
        <v>566.69000000000005</v>
      </c>
      <c r="BH6" s="78">
        <f t="shared" si="5"/>
        <v>723.09</v>
      </c>
      <c r="BI6" s="78">
        <f t="shared" si="5"/>
        <v>434.39</v>
      </c>
      <c r="BJ6" s="78">
        <f t="shared" si="5"/>
        <v>523.9</v>
      </c>
      <c r="BK6" s="78">
        <f t="shared" si="5"/>
        <v>1194.1500000000001</v>
      </c>
      <c r="BL6" s="78">
        <f t="shared" si="5"/>
        <v>1206.79</v>
      </c>
      <c r="BM6" s="78">
        <f t="shared" si="5"/>
        <v>1258.43</v>
      </c>
      <c r="BN6" s="78">
        <f t="shared" si="5"/>
        <v>1163.75</v>
      </c>
      <c r="BO6" s="78">
        <f t="shared" si="5"/>
        <v>1160.22</v>
      </c>
      <c r="BP6" s="70" t="str">
        <f>IF(BP7="","",IF(BP7="-","【-】","【"&amp;SUBSTITUTE(TEXT(BP7,"#,##0.00"),"-","△")&amp;"】"))</f>
        <v>【1,182.11】</v>
      </c>
      <c r="BQ6" s="78">
        <f t="shared" ref="BQ6:BZ6" si="6">IF(BQ7="",NA(),BQ7)</f>
        <v>100.04</v>
      </c>
      <c r="BR6" s="78">
        <f t="shared" si="6"/>
        <v>102.48</v>
      </c>
      <c r="BS6" s="78">
        <f t="shared" si="6"/>
        <v>98.82</v>
      </c>
      <c r="BT6" s="78">
        <f t="shared" si="6"/>
        <v>110.03</v>
      </c>
      <c r="BU6" s="78">
        <f t="shared" si="6"/>
        <v>101.11</v>
      </c>
      <c r="BV6" s="78">
        <f t="shared" si="6"/>
        <v>72.260000000000005</v>
      </c>
      <c r="BW6" s="78">
        <f t="shared" si="6"/>
        <v>71.84</v>
      </c>
      <c r="BX6" s="78">
        <f t="shared" si="6"/>
        <v>73.36</v>
      </c>
      <c r="BY6" s="78">
        <f t="shared" si="6"/>
        <v>72.599999999999994</v>
      </c>
      <c r="BZ6" s="78">
        <f t="shared" si="6"/>
        <v>81.81</v>
      </c>
      <c r="CA6" s="70" t="str">
        <f>IF(CA7="","",IF(CA7="-","【-】","【"&amp;SUBSTITUTE(TEXT(CA7,"#,##0.00"),"-","△")&amp;"】"))</f>
        <v>【73.78】</v>
      </c>
      <c r="CB6" s="78">
        <f t="shared" ref="CB6:CK6" si="7">IF(CB7="",NA(),CB7)</f>
        <v>150</v>
      </c>
      <c r="CC6" s="78">
        <f t="shared" si="7"/>
        <v>151.08000000000001</v>
      </c>
      <c r="CD6" s="78">
        <f t="shared" si="7"/>
        <v>150</v>
      </c>
      <c r="CE6" s="78">
        <f t="shared" si="7"/>
        <v>150</v>
      </c>
      <c r="CF6" s="78">
        <f t="shared" si="7"/>
        <v>150.86000000000001</v>
      </c>
      <c r="CG6" s="78">
        <f t="shared" si="7"/>
        <v>230.02</v>
      </c>
      <c r="CH6" s="78">
        <f t="shared" si="7"/>
        <v>228.47</v>
      </c>
      <c r="CI6" s="78">
        <f t="shared" si="7"/>
        <v>224.88</v>
      </c>
      <c r="CJ6" s="78">
        <f t="shared" si="7"/>
        <v>228.64</v>
      </c>
      <c r="CK6" s="78">
        <f t="shared" si="7"/>
        <v>193.59</v>
      </c>
      <c r="CL6" s="70" t="str">
        <f>IF(CL7="","",IF(CL7="-","【-】","【"&amp;SUBSTITUTE(TEXT(CL7,"#,##0.00"),"-","△")&amp;"】"))</f>
        <v>【220.62】</v>
      </c>
      <c r="CM6" s="78" t="str">
        <f t="shared" ref="CM6:CV6" si="8">IF(CM7="",NA(),CM7)</f>
        <v>-</v>
      </c>
      <c r="CN6" s="78" t="str">
        <f t="shared" si="8"/>
        <v>-</v>
      </c>
      <c r="CO6" s="78" t="str">
        <f t="shared" si="8"/>
        <v>-</v>
      </c>
      <c r="CP6" s="78" t="str">
        <f t="shared" si="8"/>
        <v>-</v>
      </c>
      <c r="CQ6" s="78" t="str">
        <f t="shared" si="8"/>
        <v>-</v>
      </c>
      <c r="CR6" s="78">
        <f t="shared" si="8"/>
        <v>42.56</v>
      </c>
      <c r="CS6" s="78">
        <f t="shared" si="8"/>
        <v>42.47</v>
      </c>
      <c r="CT6" s="78">
        <f t="shared" si="8"/>
        <v>42.4</v>
      </c>
      <c r="CU6" s="78">
        <f t="shared" si="8"/>
        <v>42.28</v>
      </c>
      <c r="CV6" s="78">
        <f t="shared" si="8"/>
        <v>45.3</v>
      </c>
      <c r="CW6" s="70" t="str">
        <f>IF(CW7="","",IF(CW7="-","【-】","【"&amp;SUBSTITUTE(TEXT(CW7,"#,##0.00"),"-","△")&amp;"】"))</f>
        <v>【42.22】</v>
      </c>
      <c r="CX6" s="78">
        <f t="shared" ref="CX6:DG6" si="9">IF(CX7="",NA(),CX7)</f>
        <v>83.93</v>
      </c>
      <c r="CY6" s="78">
        <f t="shared" si="9"/>
        <v>84.92</v>
      </c>
      <c r="CZ6" s="78">
        <f t="shared" si="9"/>
        <v>84.4</v>
      </c>
      <c r="DA6" s="78">
        <f t="shared" si="9"/>
        <v>84.49</v>
      </c>
      <c r="DB6" s="78">
        <f t="shared" si="9"/>
        <v>85.97</v>
      </c>
      <c r="DC6" s="78">
        <f t="shared" si="9"/>
        <v>83.32</v>
      </c>
      <c r="DD6" s="78">
        <f t="shared" si="9"/>
        <v>83.75</v>
      </c>
      <c r="DE6" s="78">
        <f t="shared" si="9"/>
        <v>84.19</v>
      </c>
      <c r="DF6" s="78">
        <f t="shared" si="9"/>
        <v>84.34</v>
      </c>
      <c r="DG6" s="78">
        <f t="shared" si="9"/>
        <v>88.37</v>
      </c>
      <c r="DH6" s="70" t="str">
        <f>IF(DH7="","",IF(DH7="-","【-】","【"&amp;SUBSTITUTE(TEXT(DH7,"#,##0.00"),"-","△")&amp;"】"))</f>
        <v>【85.67】</v>
      </c>
      <c r="DI6" s="78">
        <f t="shared" ref="DI6:DR6" si="10">IF(DI7="",NA(),DI7)</f>
        <v>28.39</v>
      </c>
      <c r="DJ6" s="78">
        <f t="shared" si="10"/>
        <v>30.41</v>
      </c>
      <c r="DK6" s="78">
        <f t="shared" si="10"/>
        <v>32.39</v>
      </c>
      <c r="DL6" s="78">
        <f t="shared" si="10"/>
        <v>34.43</v>
      </c>
      <c r="DM6" s="78">
        <f t="shared" si="10"/>
        <v>36.24</v>
      </c>
      <c r="DN6" s="78">
        <f t="shared" si="10"/>
        <v>24.68</v>
      </c>
      <c r="DO6" s="78">
        <f t="shared" si="10"/>
        <v>24.68</v>
      </c>
      <c r="DP6" s="78">
        <f t="shared" si="10"/>
        <v>21.36</v>
      </c>
      <c r="DQ6" s="78">
        <f t="shared" si="10"/>
        <v>22.79</v>
      </c>
      <c r="DR6" s="78">
        <f t="shared" si="10"/>
        <v>32.57</v>
      </c>
      <c r="DS6" s="70" t="str">
        <f>IF(DS7="","",IF(DS7="-","【-】","【"&amp;SUBSTITUTE(TEXT(DS7,"#,##0.00"),"-","△")&amp;"】"))</f>
        <v>【28.00】</v>
      </c>
      <c r="DT6" s="70">
        <f t="shared" ref="DT6:EC6" si="11">IF(DT7="",NA(),DT7)</f>
        <v>0</v>
      </c>
      <c r="DU6" s="70">
        <f t="shared" si="11"/>
        <v>0</v>
      </c>
      <c r="DV6" s="70">
        <f t="shared" si="11"/>
        <v>0</v>
      </c>
      <c r="DW6" s="70">
        <f t="shared" si="11"/>
        <v>0</v>
      </c>
      <c r="DX6" s="70">
        <f t="shared" si="11"/>
        <v>0</v>
      </c>
      <c r="DY6" s="78">
        <f t="shared" si="11"/>
        <v>1.e-002</v>
      </c>
      <c r="DZ6" s="78">
        <f t="shared" si="11"/>
        <v>8.6199999999999992</v>
      </c>
      <c r="EA6" s="78">
        <f t="shared" si="11"/>
        <v>1.e-002</v>
      </c>
      <c r="EB6" s="78">
        <f t="shared" si="11"/>
        <v>1.e-002</v>
      </c>
      <c r="EC6" s="78">
        <f t="shared" si="11"/>
        <v>4.e-002</v>
      </c>
      <c r="ED6" s="70" t="str">
        <f>IF(ED7="","",IF(ED7="-","【-】","【"&amp;SUBSTITUTE(TEXT(ED7,"#,##0.00"),"-","△")&amp;"】"))</f>
        <v>【0.03】</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0.22</v>
      </c>
      <c r="EO6" s="70" t="str">
        <f>IF(EO7="","",IF(EO7="-","【-】","【"&amp;SUBSTITUTE(TEXT(EO7,"#,##0.00"),"-","△")&amp;"】"))</f>
        <v>【0.13】</v>
      </c>
    </row>
    <row r="7" spans="1:148" s="55" customFormat="1">
      <c r="A7" s="56"/>
      <c r="B7" s="62">
        <v>2022</v>
      </c>
      <c r="C7" s="62">
        <v>452017</v>
      </c>
      <c r="D7" s="62">
        <v>46</v>
      </c>
      <c r="E7" s="62">
        <v>17</v>
      </c>
      <c r="F7" s="62">
        <v>4</v>
      </c>
      <c r="G7" s="62">
        <v>0</v>
      </c>
      <c r="H7" s="62" t="s">
        <v>96</v>
      </c>
      <c r="I7" s="62" t="s">
        <v>97</v>
      </c>
      <c r="J7" s="62" t="s">
        <v>98</v>
      </c>
      <c r="K7" s="62" t="s">
        <v>12</v>
      </c>
      <c r="L7" s="62" t="s">
        <v>99</v>
      </c>
      <c r="M7" s="62" t="s">
        <v>100</v>
      </c>
      <c r="N7" s="71" t="s">
        <v>101</v>
      </c>
      <c r="O7" s="71">
        <v>60.67</v>
      </c>
      <c r="P7" s="71">
        <v>2.35</v>
      </c>
      <c r="Q7" s="71">
        <v>99.99</v>
      </c>
      <c r="R7" s="71">
        <v>2386</v>
      </c>
      <c r="S7" s="71">
        <v>399576</v>
      </c>
      <c r="T7" s="71">
        <v>643.57000000000005</v>
      </c>
      <c r="U7" s="71">
        <v>620.87</v>
      </c>
      <c r="V7" s="71">
        <v>9359</v>
      </c>
      <c r="W7" s="71">
        <v>3.84</v>
      </c>
      <c r="X7" s="71">
        <v>2437.2399999999998</v>
      </c>
      <c r="Y7" s="71">
        <v>102.77</v>
      </c>
      <c r="Z7" s="71">
        <v>105.28</v>
      </c>
      <c r="AA7" s="71">
        <v>103.27</v>
      </c>
      <c r="AB7" s="71">
        <v>108.21</v>
      </c>
      <c r="AC7" s="71">
        <v>104.3</v>
      </c>
      <c r="AD7" s="71">
        <v>101.72</v>
      </c>
      <c r="AE7" s="71">
        <v>102.73</v>
      </c>
      <c r="AF7" s="71">
        <v>105.78</v>
      </c>
      <c r="AG7" s="71">
        <v>106.09</v>
      </c>
      <c r="AH7" s="71">
        <v>101.98</v>
      </c>
      <c r="AI7" s="71">
        <v>104.54</v>
      </c>
      <c r="AJ7" s="71">
        <v>0</v>
      </c>
      <c r="AK7" s="71">
        <v>0</v>
      </c>
      <c r="AL7" s="71">
        <v>0</v>
      </c>
      <c r="AM7" s="71">
        <v>0</v>
      </c>
      <c r="AN7" s="71">
        <v>0</v>
      </c>
      <c r="AO7" s="71">
        <v>112.88</v>
      </c>
      <c r="AP7" s="71">
        <v>94.97</v>
      </c>
      <c r="AQ7" s="71">
        <v>63.96</v>
      </c>
      <c r="AR7" s="71">
        <v>69.42</v>
      </c>
      <c r="AS7" s="71">
        <v>52.27</v>
      </c>
      <c r="AT7" s="71">
        <v>65.930000000000007</v>
      </c>
      <c r="AU7" s="71">
        <v>17.25</v>
      </c>
      <c r="AV7" s="71">
        <v>19.62</v>
      </c>
      <c r="AW7" s="71">
        <v>13.5</v>
      </c>
      <c r="AX7" s="71">
        <v>24.74</v>
      </c>
      <c r="AY7" s="71">
        <v>4.54</v>
      </c>
      <c r="AZ7" s="71">
        <v>49.18</v>
      </c>
      <c r="BA7" s="71">
        <v>47.72</v>
      </c>
      <c r="BB7" s="71">
        <v>44.24</v>
      </c>
      <c r="BC7" s="71">
        <v>43.07</v>
      </c>
      <c r="BD7" s="71">
        <v>41.51</v>
      </c>
      <c r="BE7" s="71">
        <v>44.25</v>
      </c>
      <c r="BF7" s="71">
        <v>1180.1500000000001</v>
      </c>
      <c r="BG7" s="71">
        <v>566.69000000000005</v>
      </c>
      <c r="BH7" s="71">
        <v>723.09</v>
      </c>
      <c r="BI7" s="71">
        <v>434.39</v>
      </c>
      <c r="BJ7" s="71">
        <v>523.9</v>
      </c>
      <c r="BK7" s="71">
        <v>1194.1500000000001</v>
      </c>
      <c r="BL7" s="71">
        <v>1206.79</v>
      </c>
      <c r="BM7" s="71">
        <v>1258.43</v>
      </c>
      <c r="BN7" s="71">
        <v>1163.75</v>
      </c>
      <c r="BO7" s="71">
        <v>1160.22</v>
      </c>
      <c r="BP7" s="71">
        <v>1182.1099999999999</v>
      </c>
      <c r="BQ7" s="71">
        <v>100.04</v>
      </c>
      <c r="BR7" s="71">
        <v>102.48</v>
      </c>
      <c r="BS7" s="71">
        <v>98.82</v>
      </c>
      <c r="BT7" s="71">
        <v>110.03</v>
      </c>
      <c r="BU7" s="71">
        <v>101.11</v>
      </c>
      <c r="BV7" s="71">
        <v>72.260000000000005</v>
      </c>
      <c r="BW7" s="71">
        <v>71.84</v>
      </c>
      <c r="BX7" s="71">
        <v>73.36</v>
      </c>
      <c r="BY7" s="71">
        <v>72.599999999999994</v>
      </c>
      <c r="BZ7" s="71">
        <v>81.81</v>
      </c>
      <c r="CA7" s="71">
        <v>73.78</v>
      </c>
      <c r="CB7" s="71">
        <v>150</v>
      </c>
      <c r="CC7" s="71">
        <v>151.08000000000001</v>
      </c>
      <c r="CD7" s="71">
        <v>150</v>
      </c>
      <c r="CE7" s="71">
        <v>150</v>
      </c>
      <c r="CF7" s="71">
        <v>150.86000000000001</v>
      </c>
      <c r="CG7" s="71">
        <v>230.02</v>
      </c>
      <c r="CH7" s="71">
        <v>228.47</v>
      </c>
      <c r="CI7" s="71">
        <v>224.88</v>
      </c>
      <c r="CJ7" s="71">
        <v>228.64</v>
      </c>
      <c r="CK7" s="71">
        <v>193.59</v>
      </c>
      <c r="CL7" s="71">
        <v>220.62</v>
      </c>
      <c r="CM7" s="71" t="s">
        <v>101</v>
      </c>
      <c r="CN7" s="71" t="s">
        <v>101</v>
      </c>
      <c r="CO7" s="71" t="s">
        <v>101</v>
      </c>
      <c r="CP7" s="71" t="s">
        <v>101</v>
      </c>
      <c r="CQ7" s="71" t="s">
        <v>101</v>
      </c>
      <c r="CR7" s="71">
        <v>42.56</v>
      </c>
      <c r="CS7" s="71">
        <v>42.47</v>
      </c>
      <c r="CT7" s="71">
        <v>42.4</v>
      </c>
      <c r="CU7" s="71">
        <v>42.28</v>
      </c>
      <c r="CV7" s="71">
        <v>45.3</v>
      </c>
      <c r="CW7" s="71">
        <v>42.22</v>
      </c>
      <c r="CX7" s="71">
        <v>83.93</v>
      </c>
      <c r="CY7" s="71">
        <v>84.92</v>
      </c>
      <c r="CZ7" s="71">
        <v>84.4</v>
      </c>
      <c r="DA7" s="71">
        <v>84.49</v>
      </c>
      <c r="DB7" s="71">
        <v>85.97</v>
      </c>
      <c r="DC7" s="71">
        <v>83.32</v>
      </c>
      <c r="DD7" s="71">
        <v>83.75</v>
      </c>
      <c r="DE7" s="71">
        <v>84.19</v>
      </c>
      <c r="DF7" s="71">
        <v>84.34</v>
      </c>
      <c r="DG7" s="71">
        <v>88.37</v>
      </c>
      <c r="DH7" s="71">
        <v>85.67</v>
      </c>
      <c r="DI7" s="71">
        <v>28.39</v>
      </c>
      <c r="DJ7" s="71">
        <v>30.41</v>
      </c>
      <c r="DK7" s="71">
        <v>32.39</v>
      </c>
      <c r="DL7" s="71">
        <v>34.43</v>
      </c>
      <c r="DM7" s="71">
        <v>36.24</v>
      </c>
      <c r="DN7" s="71">
        <v>24.68</v>
      </c>
      <c r="DO7" s="71">
        <v>24.68</v>
      </c>
      <c r="DP7" s="71">
        <v>21.36</v>
      </c>
      <c r="DQ7" s="71">
        <v>22.79</v>
      </c>
      <c r="DR7" s="71">
        <v>32.57</v>
      </c>
      <c r="DS7" s="71">
        <v>28</v>
      </c>
      <c r="DT7" s="71">
        <v>0</v>
      </c>
      <c r="DU7" s="71">
        <v>0</v>
      </c>
      <c r="DV7" s="71">
        <v>0</v>
      </c>
      <c r="DW7" s="71">
        <v>0</v>
      </c>
      <c r="DX7" s="71">
        <v>0</v>
      </c>
      <c r="DY7" s="71">
        <v>1.e-002</v>
      </c>
      <c r="DZ7" s="71">
        <v>8.6199999999999992</v>
      </c>
      <c r="EA7" s="71">
        <v>1.e-002</v>
      </c>
      <c r="EB7" s="71">
        <v>1.e-002</v>
      </c>
      <c r="EC7" s="71">
        <v>4.e-002</v>
      </c>
      <c r="ED7" s="71">
        <v>3.e-002</v>
      </c>
      <c r="EE7" s="71">
        <v>0</v>
      </c>
      <c r="EF7" s="71">
        <v>0</v>
      </c>
      <c r="EG7" s="71">
        <v>0</v>
      </c>
      <c r="EH7" s="71">
        <v>0</v>
      </c>
      <c r="EI7" s="71">
        <v>0</v>
      </c>
      <c r="EJ7" s="71">
        <v>0.13</v>
      </c>
      <c r="EK7" s="71">
        <v>0.36</v>
      </c>
      <c r="EL7" s="71">
        <v>0.39</v>
      </c>
      <c r="EM7" s="71">
        <v>0.1</v>
      </c>
      <c r="EN7" s="71">
        <v>0.22</v>
      </c>
      <c r="EO7" s="71">
        <v>0.13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2023-12-12T00:59:11Z</dcterms:created>
  <dcterms:modified xsi:type="dcterms:W3CDTF">2024-02-19T23:42:14Z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2024-02-19T23:42:14Z</vt:filetime>
  </property>
</Properties>
</file>