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dfsv01\220_企業会計経理\010_財政\500_財政全般\130_財政課メール\R05\10_1月\20240119_R5_経営比較分析表_指標の分析について\03_回答\"/>
    </mc:Choice>
  </mc:AlternateContent>
  <xr:revisionPtr revIDLastSave="0" documentId="13_ncr:1_{BEF5ED6A-ACAF-42EF-B264-375BBD4DAAF5}" xr6:coauthVersionLast="47" xr6:coauthVersionMax="47" xr10:uidLastSave="{00000000-0000-0000-0000-000000000000}"/>
  <workbookProtection workbookAlgorithmName="SHA-512" workbookHashValue="Ci/Wqg/zlUbGrCuzwOWKcj2lHZSw3fi5eQDxAMigi58xg+se5A6qGi2SXVZ5gC83aV2Va8HO/EFzwId7zctE3Q==" workbookSaltValue="d96RpWRUGvJyqK7alb96MQ==" workbookSpinCount="100000" lockStructure="1"/>
  <bookViews>
    <workbookView xWindow="-120" yWindow="-120" windowWidth="20730" windowHeight="117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AD10" i="4" s="1"/>
  <c r="Q6" i="5"/>
  <c r="W10" i="4" s="1"/>
  <c r="P6" i="5"/>
  <c r="P10" i="4" s="1"/>
  <c r="O6" i="5"/>
  <c r="I10" i="4" s="1"/>
  <c r="N6" i="5"/>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H85" i="4"/>
  <c r="G85" i="4"/>
  <c r="F85" i="4"/>
  <c r="E85" i="4"/>
  <c r="AL10" i="4"/>
  <c r="B10" i="4"/>
  <c r="BB8" i="4"/>
  <c r="AT8" i="4"/>
  <c r="AD8" i="4"/>
  <c r="W8" i="4"/>
  <c r="P8" i="4"/>
  <c r="I8" i="4"/>
  <c r="B8"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<sst xmlns="http://schemas.openxmlformats.org/spreadsheetml/2006/main" count="231" uniqueCount="118">
  <si>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</si>
  <si>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</si>
  <si>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</si>
  <si>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</si>
  <si>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</si>
  <si>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</si>
  <si>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</si>
  <si>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</si>
  <si>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</si>
  <si>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</si>
  <si>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</si>
  <si>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</si>
  <si>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</si>
  <si>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</si>
  <si>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</si>
  <si>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</si>
  <si>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</si>
  <si>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</si>
  <si>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</si>
  <si>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</si>
  <si>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</si>
  <si>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</si>
  <si>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</si>
  <si>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</si>
  <si>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</si>
  <si>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</si>
  <si>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</si>
  <si>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</si>
  <si>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</si>
  <si>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</si>
  <si>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</si>
  <si>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</si>
  <si>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</si>
  <si>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</si>
  <si>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</si>
  <si>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</si>
  <si>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</si>
  <si>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</si>
  <si>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</si>
  <si>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</si>
  <si>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</si>
  <si>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</si>
  <si>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</si>
  <si>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</si>
  <si>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</si>
  <si>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</si>
  <si>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</si>
  <si>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</si>
  <si>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</si>
  <si>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</si>
  <si>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</si>
  <si>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</si>
  <si>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</si>
  <si>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</si>
  <si>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</si>
  <si>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</si>
  <si>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</si>
  <si>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</si>
  <si>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</si>
  <si>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</si>
  <si>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</si>
  <si>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</si>
  <si>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</si>
  <si>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</si>
  <si>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</si>
  <si>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</si>
  <si>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</si>
  <si>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</si>
  <si>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</si>
  <si>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</si>
  <si>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</si>
  <si>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</si>
  <si>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</si>
  <si>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</si>
  <si>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</si>
  <si>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</si>
  <si>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</si>
  <si>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</si>
  <si>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</si>
  <si>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</si>
  <si>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</si>
  <si>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</si>
  <si>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</si>
  <si>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</si>
  <si>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</si>
  <si>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</si>
  <si>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</si>
  <si>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</si>
  <si>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</si>
  <si>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</si>
  <si>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</si>
  <si>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</si>
  <si>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</si>
  <si>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</si>
  <si>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</si>
  <si>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</si>
  <si>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都城市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</si>
  <si>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</si>
  <si>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</si>
  <si>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</si>
  <si>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</si>
  <si>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</si>
  <si>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</si>
  <si>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</si>
  <si>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</si>
  <si>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</si>
  <si>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</si>
  <si>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</si>
  <si>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</si>
  <si>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</si>
  <si>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</si>
  <si>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</si>
  <si>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</si>
  <si>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</si>
  <si>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</si>
  <si>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現在、法定耐用年数を経過した管渠はありませんが、近く発生し、増加していく状況です。「管渠改善率」は管渠更新工事等を行わなかったため0.0％となり、類似団体平均値を下回っています。
　今後は、最適整備構想に基づき、増加する老朽化した管渠の更新を計画的に実施する必要があります。</t>
    <rPh sb="25" eb="26">
      <t>チカ</t>
    </rPh>
    <rPh sb="31" eb="33">
      <t>ゾウカ</t>
    </rPh>
    <rPh sb="37" eb="39">
      <t>ジョウキョウ</t>
    </rPh>
    <phoneticPr fontId="4"/>
  </si>
  <si>
    <t>　各指標において類似団体平均値を上回る指標は少ない状況となっています。
　水洗化率の向上を図ることで下水道使用料収入を増やすとともに、更なる経費の削減により経常収支比率及び経費回収率の改善を行う必要があります。
　また、老朽化した施設を計画的に補修・更新整備するため、最適整備構想に基づき、施設の長寿命化及び維持管理費の節減を押し進める必要があります。
　経営戦略については、平成28年度に策定し、令和３年度に改定を行っています。</t>
    <rPh sb="16" eb="18">
      <t>ウワマワ</t>
    </rPh>
    <phoneticPr fontId="4"/>
  </si>
  <si>
    <t>　経常損益については、一般会計からの繰入金であ
る他会計補助金のうち、利益に相当する部分を一般
会計へ精算したことから、収支が均衡し当年度の純
利益は０円となりました。「経常収支比率」は100％未満となり、収支状況が赤字であることを示しています。
　「累積欠損」は発生していません。
　「流動比率」は,資本費平準化債の借入で資金が増加したことにより上昇し、類似団体平均値を上回りました。「経費回収率」は類似団体平均値より低くなっています。また、流動比率及び経費回収率は共に100％未満となっています。
　このことから、農業集落排水への接続促進による下水道使用料の収益増加や汚水処理経費の削減により、資金確保を行う必要があります。
　「汚水処理原価」については、類似団体平均値と比較し、低くなっていますが、今後は施設の維持管理や更新等の経費の上昇が予想されますので、最適整備構想に基づき、計画的に事業を進めていく必要があります。
　「施設利用率」は類似団体平均値より低くなっています。この主な要因は、既存施設の処理能力に対し、流入する汚水量が少ないことによるもので、処理区内人口とその水洗化率の影響を受けています。
　「水洗化率」は、昨年度より上昇していますが、類似団体平均値より低い状況にあります。これは既存住宅のなかで高齢化世帯の農業集落排水への接続が遅れていることが原因と考えられます。引き続き水洗化率の向上を図っていく必要があります。</t>
    <rPh sb="151" eb="158">
      <t>シホンヒヘイジュンカサイ</t>
    </rPh>
    <rPh sb="159" eb="160">
      <t>カ</t>
    </rPh>
    <rPh sb="160" eb="161">
      <t>イ</t>
    </rPh>
    <rPh sb="168" eb="170">
      <t>ゾウカ</t>
    </rPh>
    <rPh sb="177" eb="179">
      <t>ジョウショウ</t>
    </rPh>
    <rPh sb="181" eb="185">
      <t>ルイジダンタイ</t>
    </rPh>
    <rPh sb="185" eb="188">
      <t>ヘイキンチ</t>
    </rPh>
    <rPh sb="189" eb="191">
      <t>ウワマワ</t>
    </rPh>
    <rPh sb="205" eb="208">
      <t>ヘイキンチ</t>
    </rPh>
    <rPh sb="225" eb="229">
      <t>リュウドウヒリツ</t>
    </rPh>
    <rPh sb="229" eb="230">
      <t>オヨ</t>
    </rPh>
    <rPh sb="237" eb="238">
      <t>トモ</t>
    </rPh>
    <rPh sb="262" eb="268">
      <t>ノウギョウシュウラクハイスイ</t>
    </rPh>
    <rPh sb="270" eb="272">
      <t>セツゾク</t>
    </rPh>
    <rPh sb="449" eb="451">
      <t>キゾン</t>
    </rPh>
    <rPh sb="462" eb="464">
      <t>リュウニュウ</t>
    </rPh>
    <rPh sb="466" eb="469">
      <t>オスイリョウ</t>
    </rPh>
    <rPh sb="470" eb="471">
      <t>スク</t>
    </rPh>
    <rPh sb="482" eb="488">
      <t>ショリクナイジンコウ</t>
    </rPh>
    <rPh sb="491" eb="495">
      <t>スイセンカリツ</t>
    </rPh>
    <rPh sb="496" eb="498">
      <t>エイキョウ</t>
    </rPh>
    <rPh sb="499" eb="500">
      <t>ウ</t>
    </rPh>
    <rPh sb="519" eb="522">
      <t>サクネンド</t>
    </rPh>
    <rPh sb="524" eb="526">
      <t>ジョウショウ</t>
    </rPh>
    <rPh sb="569" eb="575">
      <t>ノウギョウシュウラクハイスイ</t>
    </rPh>
    <rPh sb="577" eb="579">
      <t>セツゾク</t>
    </rPh>
    <rPh sb="580" eb="581">
      <t>オク</t>
    </rPh>
    <rPh sb="585" eb="587">
      <t>ゲンイン</t>
    </rPh>
    <rPh sb="588" eb="589">
      <t>カンガ</t>
    </rPh>
    <rPh sb="598" eb="599">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</si>
</sst>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c:v>0.01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A18-4B3E-B91A-37DC2CCB158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8A18-4B3E-B91A-37DC2CCB158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41.18</c:v>
                </c:pt>
                <c:pt idx="1">
                  <c:v>40.97</c:v>
                </c:pt>
                <c:pt idx="2">
                  <c:v>41.71</c:v>
                </c:pt>
                <c:pt idx="3">
                  <c:v>41.27</c:v>
                </c:pt>
                <c:pt idx="4">
                  <c:v>41.06</c:v>
                </c:pt>
              </c:numCache>
            </c:numRef>
          </c:val>
          <c:extLst>
            <c:ext xmlns:c16="http://schemas.microsoft.com/office/drawing/2014/chart" uri="{C3380CC4-5D6E-409C-BE32-E72D297353CC}">
              <c16:uniqueId val="{00000000-D4B1-4E0E-8AAA-70950E94635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D4B1-4E0E-8AAA-70950E94635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74.09</c:v>
                </c:pt>
                <c:pt idx="1">
                  <c:v>74.05</c:v>
                </c:pt>
                <c:pt idx="2">
                  <c:v>75.53</c:v>
                </c:pt>
                <c:pt idx="3">
                  <c:v>76.290000000000006</c:v>
                </c:pt>
                <c:pt idx="4">
                  <c:v>77.23</c:v>
                </c:pt>
              </c:numCache>
            </c:numRef>
          </c:val>
          <c:extLst>
            <c:ext xmlns:c16="http://schemas.microsoft.com/office/drawing/2014/chart" uri="{C3380CC4-5D6E-409C-BE32-E72D297353CC}">
              <c16:uniqueId val="{00000000-533C-4EE5-8C08-CE7D8FDB0EE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533C-4EE5-8C08-CE7D8FDB0EE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101.96</c:v>
                </c:pt>
                <c:pt idx="1">
                  <c:v>101.74</c:v>
                </c:pt>
                <c:pt idx="2">
                  <c:v>102.28</c:v>
                </c:pt>
                <c:pt idx="3">
                  <c:v>99.76</c:v>
                </c:pt>
                <c:pt idx="4">
                  <c:v>99.8</c:v>
                </c:pt>
              </c:numCache>
            </c:numRef>
          </c:val>
          <c:extLst>
            <c:ext xmlns:c16="http://schemas.microsoft.com/office/drawing/2014/chart" uri="{C3380CC4-5D6E-409C-BE32-E72D297353CC}">
              <c16:uniqueId val="{00000000-8EF4-4487-91EB-67587E7928D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101.27</c:v>
                </c:pt>
                <c:pt idx="1">
                  <c:v>101.91</c:v>
                </c:pt>
                <c:pt idx="2">
                  <c:v>103.09</c:v>
                </c:pt>
                <c:pt idx="3">
                  <c:v>102.11</c:v>
                </c:pt>
                <c:pt idx="4">
                  <c:v>101.91</c:v>
                </c:pt>
              </c:numCache>
            </c:numRef>
          </c:val>
          <c:smooth val="0"/>
          <c:extLst>
            <c:ext xmlns:c16="http://schemas.microsoft.com/office/drawing/2014/chart" uri="{C3380CC4-5D6E-409C-BE32-E72D297353CC}">
              <c16:uniqueId val="{00000001-8EF4-4487-91EB-67587E7928D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7.92</c:v>
                </c:pt>
                <c:pt idx="1">
                  <c:v>11.4</c:v>
                </c:pt>
                <c:pt idx="2">
                  <c:v>14.54</c:v>
                </c:pt>
                <c:pt idx="3">
                  <c:v>17.510000000000002</c:v>
                </c:pt>
                <c:pt idx="4">
                  <c:v>20.37</c:v>
                </c:pt>
              </c:numCache>
            </c:numRef>
          </c:val>
          <c:extLst>
            <c:ext xmlns:c16="http://schemas.microsoft.com/office/drawing/2014/chart" uri="{C3380CC4-5D6E-409C-BE32-E72D297353CC}">
              <c16:uniqueId val="{00000000-6B7A-4117-A9F0-293DECE022A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24.32</c:v>
                </c:pt>
                <c:pt idx="1">
                  <c:v>28.19</c:v>
                </c:pt>
                <c:pt idx="2">
                  <c:v>24.8</c:v>
                </c:pt>
                <c:pt idx="3">
                  <c:v>28.12</c:v>
                </c:pt>
                <c:pt idx="4">
                  <c:v>28.79</c:v>
                </c:pt>
              </c:numCache>
            </c:numRef>
          </c:val>
          <c:smooth val="0"/>
          <c:extLst>
            <c:ext xmlns:c16="http://schemas.microsoft.com/office/drawing/2014/chart" uri="{C3380CC4-5D6E-409C-BE32-E72D297353CC}">
              <c16:uniqueId val="{00000001-6B7A-4117-A9F0-293DECE022A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A9-4BD0-8DAD-E4DC898D445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6A9-4BD0-8DAD-E4DC898D445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E7-4E15-99F7-18FD01BAD89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137.09</c:v>
                </c:pt>
                <c:pt idx="1">
                  <c:v>127.98</c:v>
                </c:pt>
                <c:pt idx="2">
                  <c:v>101.24</c:v>
                </c:pt>
                <c:pt idx="3">
                  <c:v>124.9</c:v>
                </c:pt>
                <c:pt idx="4">
                  <c:v>124.8</c:v>
                </c:pt>
              </c:numCache>
            </c:numRef>
          </c:val>
          <c:smooth val="0"/>
          <c:extLst>
            <c:ext xmlns:c16="http://schemas.microsoft.com/office/drawing/2014/chart" uri="{C3380CC4-5D6E-409C-BE32-E72D297353CC}">
              <c16:uniqueId val="{00000001-21E7-4E15-99F7-18FD01BAD89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18.7</c:v>
                </c:pt>
                <c:pt idx="1">
                  <c:v>21.7</c:v>
                </c:pt>
                <c:pt idx="2">
                  <c:v>15.18</c:v>
                </c:pt>
                <c:pt idx="3">
                  <c:v>27.19</c:v>
                </c:pt>
                <c:pt idx="4">
                  <c:v>36.29</c:v>
                </c:pt>
              </c:numCache>
            </c:numRef>
          </c:val>
          <c:extLst>
            <c:ext xmlns:c16="http://schemas.microsoft.com/office/drawing/2014/chart" uri="{C3380CC4-5D6E-409C-BE32-E72D297353CC}">
              <c16:uniqueId val="{00000000-6200-45F0-B054-92B9E0E8FC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43.5</c:v>
                </c:pt>
                <c:pt idx="1">
                  <c:v>44.14</c:v>
                </c:pt>
                <c:pt idx="2">
                  <c:v>37.24</c:v>
                </c:pt>
                <c:pt idx="3">
                  <c:v>33.58</c:v>
                </c:pt>
                <c:pt idx="4">
                  <c:v>35.42</c:v>
                </c:pt>
              </c:numCache>
            </c:numRef>
          </c:val>
          <c:smooth val="0"/>
          <c:extLst>
            <c:ext xmlns:c16="http://schemas.microsoft.com/office/drawing/2014/chart" uri="{C3380CC4-5D6E-409C-BE32-E72D297353CC}">
              <c16:uniqueId val="{00000001-6200-45F0-B054-92B9E0E8FC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04-4E6E-A301-4E1EE09D016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2404-4E6E-A301-4E1EE09D016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60.23</c:v>
                </c:pt>
                <c:pt idx="1">
                  <c:v>61.55</c:v>
                </c:pt>
                <c:pt idx="2">
                  <c:v>62.96</c:v>
                </c:pt>
                <c:pt idx="3">
                  <c:v>62.6</c:v>
                </c:pt>
                <c:pt idx="4">
                  <c:v>60.9</c:v>
                </c:pt>
              </c:numCache>
            </c:numRef>
          </c:val>
          <c:extLst>
            <c:ext xmlns:c16="http://schemas.microsoft.com/office/drawing/2014/chart" uri="{C3380CC4-5D6E-409C-BE32-E72D297353CC}">
              <c16:uniqueId val="{00000000-EB85-46CF-8F65-5AD330DAA83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EB85-46CF-8F65-5AD330DAA83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230.36</c:v>
                </c:pt>
                <c:pt idx="1">
                  <c:v>225.63</c:v>
                </c:pt>
                <c:pt idx="2">
                  <c:v>220.66</c:v>
                </c:pt>
                <c:pt idx="3">
                  <c:v>222.44</c:v>
                </c:pt>
                <c:pt idx="4">
                  <c:v>228.7</c:v>
                </c:pt>
              </c:numCache>
            </c:numRef>
          </c:val>
          <c:extLst>
            <c:ext xmlns:c16="http://schemas.microsoft.com/office/drawing/2014/chart" uri="{C3380CC4-5D6E-409C-BE32-E72D297353CC}">
              <c16:uniqueId val="{00000000-C1E0-46C5-A997-BE43572E32C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C1E0-46C5-A997-BE43572E32C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 zoomScale="85" zoomScaleNormal="85" workbookViewId="0">
      <selection activeCell="BI80" sqref="BI8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宮崎県　都城市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161605</v>
      </c>
      <c r="AM8" s="45"/>
      <c r="AN8" s="45"/>
      <c r="AO8" s="45"/>
      <c r="AP8" s="45"/>
      <c r="AQ8" s="45"/>
      <c r="AR8" s="45"/>
      <c r="AS8" s="45"/>
      <c r="AT8" s="46">
        <f>データ!T6</f>
        <v>653.36</v>
      </c>
      <c r="AU8" s="46"/>
      <c r="AV8" s="46"/>
      <c r="AW8" s="46"/>
      <c r="AX8" s="46"/>
      <c r="AY8" s="46"/>
      <c r="AZ8" s="46"/>
      <c r="BA8" s="46"/>
      <c r="BB8" s="46">
        <f>データ!U6</f>
        <v>247.34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73.180000000000007</v>
      </c>
      <c r="J10" s="46"/>
      <c r="K10" s="46"/>
      <c r="L10" s="46"/>
      <c r="M10" s="46"/>
      <c r="N10" s="46"/>
      <c r="O10" s="46"/>
      <c r="P10" s="46">
        <f>データ!P6</f>
        <v>7.15</v>
      </c>
      <c r="Q10" s="46"/>
      <c r="R10" s="46"/>
      <c r="S10" s="46"/>
      <c r="T10" s="46"/>
      <c r="U10" s="46"/>
      <c r="V10" s="46"/>
      <c r="W10" s="46">
        <f>データ!Q6</f>
        <v>95.52</v>
      </c>
      <c r="X10" s="46"/>
      <c r="Y10" s="46"/>
      <c r="Z10" s="46"/>
      <c r="AA10" s="46"/>
      <c r="AB10" s="46"/>
      <c r="AC10" s="46"/>
      <c r="AD10" s="45">
        <f>データ!R6</f>
        <v>2845</v>
      </c>
      <c r="AE10" s="45"/>
      <c r="AF10" s="45"/>
      <c r="AG10" s="45"/>
      <c r="AH10" s="45"/>
      <c r="AI10" s="45"/>
      <c r="AJ10" s="45"/>
      <c r="AK10" s="2"/>
      <c r="AL10" s="45">
        <f>データ!V6</f>
        <v>11478</v>
      </c>
      <c r="AM10" s="45"/>
      <c r="AN10" s="45"/>
      <c r="AO10" s="45"/>
      <c r="AP10" s="45"/>
      <c r="AQ10" s="45"/>
      <c r="AR10" s="45"/>
      <c r="AS10" s="45"/>
      <c r="AT10" s="46">
        <f>データ!W6</f>
        <v>9.57</v>
      </c>
      <c r="AU10" s="46"/>
      <c r="AV10" s="46"/>
      <c r="AW10" s="46"/>
      <c r="AX10" s="46"/>
      <c r="AY10" s="46"/>
      <c r="AZ10" s="46"/>
      <c r="BA10" s="46"/>
      <c r="BB10" s="46">
        <f>データ!X6</f>
        <v>1199.3699999999999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RMZPuvBG3B5GdNEfQgj4OR9nSzCTnNu4xcylvQ7kpi4KMRNgreQAZCTf5KbgUmsUFdLBrLShA7cYv+NMqhw+pg==" saltValue="B/GS9D2Zc+Ds1/I84Kw+3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452025</v>
      </c>
      <c r="D6" s="19">
        <f t="shared" si="3"/>
        <v>46</v>
      </c>
      <c r="E6" s="19">
        <f t="shared" si="3"/>
        <v>17</v>
      </c>
      <c r="F6" s="19">
        <f t="shared" si="3"/>
        <v>5</v>
      </c>
      <c r="G6" s="19">
        <f t="shared" si="3"/>
        <v>0</v>
      </c>
      <c r="H6" s="19" t="str">
        <f t="shared" si="3"/>
        <v>宮崎県　都城市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73.180000000000007</v>
      </c>
      <c r="P6" s="20">
        <f t="shared" si="3"/>
        <v>7.15</v>
      </c>
      <c r="Q6" s="20">
        <f t="shared" si="3"/>
        <v>95.52</v>
      </c>
      <c r="R6" s="20">
        <f t="shared" si="3"/>
        <v>2845</v>
      </c>
      <c r="S6" s="20">
        <f t="shared" si="3"/>
        <v>161605</v>
      </c>
      <c r="T6" s="20">
        <f t="shared" si="3"/>
        <v>653.36</v>
      </c>
      <c r="U6" s="20">
        <f t="shared" si="3"/>
        <v>247.34</v>
      </c>
      <c r="V6" s="20">
        <f t="shared" si="3"/>
        <v>11478</v>
      </c>
      <c r="W6" s="20">
        <f t="shared" si="3"/>
        <v>9.57</v>
      </c>
      <c r="X6" s="20">
        <f t="shared" si="3"/>
        <v>1199.3699999999999</v>
      </c>
      <c r="Y6" s="21">
        <f>IF(Y7="",NA(),Y7)</f>
        <v>101.96</v>
      </c>
      <c r="Z6" s="21">
        <f t="shared" ref="Z6:AH6" si="4">IF(Z7="",NA(),Z7)</f>
        <v>101.74</v>
      </c>
      <c r="AA6" s="21">
        <f t="shared" si="4"/>
        <v>102.28</v>
      </c>
      <c r="AB6" s="21">
        <f t="shared" si="4"/>
        <v>99.76</v>
      </c>
      <c r="AC6" s="21">
        <f t="shared" si="4"/>
        <v>99.8</v>
      </c>
      <c r="AD6" s="21">
        <f t="shared" si="4"/>
        <v>101.27</v>
      </c>
      <c r="AE6" s="21">
        <f t="shared" si="4"/>
        <v>101.91</v>
      </c>
      <c r="AF6" s="21">
        <f t="shared" si="4"/>
        <v>103.09</v>
      </c>
      <c r="AG6" s="21">
        <f t="shared" si="4"/>
        <v>102.11</v>
      </c>
      <c r="AH6" s="21">
        <f t="shared" si="4"/>
        <v>101.91</v>
      </c>
      <c r="AI6" s="20" t="str">
        <f>IF(AI7="","",IF(AI7="-","【-】","【"&amp;SUBSTITUTE(TEXT(AI7,"#,##0.00"),"-","△")&amp;"】"))</f>
        <v>【103.61】</v>
      </c>
      <c r="AJ6" s="20">
        <f>IF(AJ7="",NA(),AJ7)</f>
        <v>0</v>
      </c>
      <c r="AK6" s="20">
        <f t="shared" ref="AK6:AS6" si="5">IF(AK7="",NA(),AK7)</f>
        <v>0</v>
      </c>
      <c r="AL6" s="20">
        <f t="shared" si="5"/>
        <v>0</v>
      </c>
      <c r="AM6" s="20">
        <f t="shared" si="5"/>
        <v>0</v>
      </c>
      <c r="AN6" s="20">
        <f t="shared" si="5"/>
        <v>0</v>
      </c>
      <c r="AO6" s="21">
        <f t="shared" si="5"/>
        <v>137.09</v>
      </c>
      <c r="AP6" s="21">
        <f t="shared" si="5"/>
        <v>127.98</v>
      </c>
      <c r="AQ6" s="21">
        <f t="shared" si="5"/>
        <v>101.24</v>
      </c>
      <c r="AR6" s="21">
        <f t="shared" si="5"/>
        <v>124.9</v>
      </c>
      <c r="AS6" s="21">
        <f t="shared" si="5"/>
        <v>124.8</v>
      </c>
      <c r="AT6" s="20" t="str">
        <f>IF(AT7="","",IF(AT7="-","【-】","【"&amp;SUBSTITUTE(TEXT(AT7,"#,##0.00"),"-","△")&amp;"】"))</f>
        <v>【133.62】</v>
      </c>
      <c r="AU6" s="21">
        <f>IF(AU7="",NA(),AU7)</f>
        <v>18.7</v>
      </c>
      <c r="AV6" s="21">
        <f t="shared" ref="AV6:BD6" si="6">IF(AV7="",NA(),AV7)</f>
        <v>21.7</v>
      </c>
      <c r="AW6" s="21">
        <f t="shared" si="6"/>
        <v>15.18</v>
      </c>
      <c r="AX6" s="21">
        <f t="shared" si="6"/>
        <v>27.19</v>
      </c>
      <c r="AY6" s="21">
        <f t="shared" si="6"/>
        <v>36.29</v>
      </c>
      <c r="AZ6" s="21">
        <f t="shared" si="6"/>
        <v>43.5</v>
      </c>
      <c r="BA6" s="21">
        <f t="shared" si="6"/>
        <v>44.14</v>
      </c>
      <c r="BB6" s="21">
        <f t="shared" si="6"/>
        <v>37.24</v>
      </c>
      <c r="BC6" s="21">
        <f t="shared" si="6"/>
        <v>33.58</v>
      </c>
      <c r="BD6" s="21">
        <f t="shared" si="6"/>
        <v>35.42</v>
      </c>
      <c r="BE6" s="20" t="str">
        <f>IF(BE7="","",IF(BE7="-","【-】","【"&amp;SUBSTITUTE(TEXT(BE7,"#,##0.00"),"-","△")&amp;"】"))</f>
        <v>【36.94】</v>
      </c>
      <c r="BF6" s="20">
        <f>IF(BF7="",NA(),BF7)</f>
        <v>0</v>
      </c>
      <c r="BG6" s="20">
        <f t="shared" ref="BG6:BO6" si="7">IF(BG7="",NA(),BG7)</f>
        <v>0</v>
      </c>
      <c r="BH6" s="20">
        <f t="shared" si="7"/>
        <v>0</v>
      </c>
      <c r="BI6" s="20">
        <f t="shared" si="7"/>
        <v>0</v>
      </c>
      <c r="BJ6" s="20">
        <f t="shared" si="7"/>
        <v>0</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60.23</v>
      </c>
      <c r="BR6" s="21">
        <f t="shared" ref="BR6:BZ6" si="8">IF(BR7="",NA(),BR7)</f>
        <v>61.55</v>
      </c>
      <c r="BS6" s="21">
        <f t="shared" si="8"/>
        <v>62.96</v>
      </c>
      <c r="BT6" s="21">
        <f t="shared" si="8"/>
        <v>62.6</v>
      </c>
      <c r="BU6" s="21">
        <f t="shared" si="8"/>
        <v>60.9</v>
      </c>
      <c r="BV6" s="21">
        <f t="shared" si="8"/>
        <v>65.39</v>
      </c>
      <c r="BW6" s="21">
        <f t="shared" si="8"/>
        <v>65.37</v>
      </c>
      <c r="BX6" s="21">
        <f t="shared" si="8"/>
        <v>68.11</v>
      </c>
      <c r="BY6" s="21">
        <f t="shared" si="8"/>
        <v>67.23</v>
      </c>
      <c r="BZ6" s="21">
        <f t="shared" si="8"/>
        <v>61.82</v>
      </c>
      <c r="CA6" s="20" t="str">
        <f>IF(CA7="","",IF(CA7="-","【-】","【"&amp;SUBSTITUTE(TEXT(CA7,"#,##0.00"),"-","△")&amp;"】"))</f>
        <v>【57.02】</v>
      </c>
      <c r="CB6" s="21">
        <f>IF(CB7="",NA(),CB7)</f>
        <v>230.36</v>
      </c>
      <c r="CC6" s="21">
        <f t="shared" ref="CC6:CK6" si="9">IF(CC7="",NA(),CC7)</f>
        <v>225.63</v>
      </c>
      <c r="CD6" s="21">
        <f t="shared" si="9"/>
        <v>220.66</v>
      </c>
      <c r="CE6" s="21">
        <f t="shared" si="9"/>
        <v>222.44</v>
      </c>
      <c r="CF6" s="21">
        <f t="shared" si="9"/>
        <v>228.7</v>
      </c>
      <c r="CG6" s="21">
        <f t="shared" si="9"/>
        <v>230.88</v>
      </c>
      <c r="CH6" s="21">
        <f t="shared" si="9"/>
        <v>228.99</v>
      </c>
      <c r="CI6" s="21">
        <f t="shared" si="9"/>
        <v>222.41</v>
      </c>
      <c r="CJ6" s="21">
        <f t="shared" si="9"/>
        <v>228.21</v>
      </c>
      <c r="CK6" s="21">
        <f t="shared" si="9"/>
        <v>246.9</v>
      </c>
      <c r="CL6" s="20" t="str">
        <f>IF(CL7="","",IF(CL7="-","【-】","【"&amp;SUBSTITUTE(TEXT(CL7,"#,##0.00"),"-","△")&amp;"】"))</f>
        <v>【273.68】</v>
      </c>
      <c r="CM6" s="21">
        <f>IF(CM7="",NA(),CM7)</f>
        <v>41.18</v>
      </c>
      <c r="CN6" s="21">
        <f t="shared" ref="CN6:CV6" si="10">IF(CN7="",NA(),CN7)</f>
        <v>40.97</v>
      </c>
      <c r="CO6" s="21">
        <f t="shared" si="10"/>
        <v>41.71</v>
      </c>
      <c r="CP6" s="21">
        <f t="shared" si="10"/>
        <v>41.27</v>
      </c>
      <c r="CQ6" s="21">
        <f t="shared" si="10"/>
        <v>41.06</v>
      </c>
      <c r="CR6" s="21">
        <f t="shared" si="10"/>
        <v>56.72</v>
      </c>
      <c r="CS6" s="21">
        <f t="shared" si="10"/>
        <v>54.06</v>
      </c>
      <c r="CT6" s="21">
        <f t="shared" si="10"/>
        <v>55.26</v>
      </c>
      <c r="CU6" s="21">
        <f t="shared" si="10"/>
        <v>54.54</v>
      </c>
      <c r="CV6" s="21">
        <f t="shared" si="10"/>
        <v>52.9</v>
      </c>
      <c r="CW6" s="20" t="str">
        <f>IF(CW7="","",IF(CW7="-","【-】","【"&amp;SUBSTITUTE(TEXT(CW7,"#,##0.00"),"-","△")&amp;"】"))</f>
        <v>【52.55】</v>
      </c>
      <c r="CX6" s="21">
        <f>IF(CX7="",NA(),CX7)</f>
        <v>74.09</v>
      </c>
      <c r="CY6" s="21">
        <f t="shared" ref="CY6:DG6" si="11">IF(CY7="",NA(),CY7)</f>
        <v>74.05</v>
      </c>
      <c r="CZ6" s="21">
        <f t="shared" si="11"/>
        <v>75.53</v>
      </c>
      <c r="DA6" s="21">
        <f t="shared" si="11"/>
        <v>76.290000000000006</v>
      </c>
      <c r="DB6" s="21">
        <f t="shared" si="11"/>
        <v>77.23</v>
      </c>
      <c r="DC6" s="21">
        <f t="shared" si="11"/>
        <v>90.04</v>
      </c>
      <c r="DD6" s="21">
        <f t="shared" si="11"/>
        <v>90.11</v>
      </c>
      <c r="DE6" s="21">
        <f t="shared" si="11"/>
        <v>90.52</v>
      </c>
      <c r="DF6" s="21">
        <f t="shared" si="11"/>
        <v>90.3</v>
      </c>
      <c r="DG6" s="21">
        <f t="shared" si="11"/>
        <v>90.3</v>
      </c>
      <c r="DH6" s="20" t="str">
        <f>IF(DH7="","",IF(DH7="-","【-】","【"&amp;SUBSTITUTE(TEXT(DH7,"#,##0.00"),"-","△")&amp;"】"))</f>
        <v>【87.30】</v>
      </c>
      <c r="DI6" s="21">
        <f>IF(DI7="",NA(),DI7)</f>
        <v>7.92</v>
      </c>
      <c r="DJ6" s="21">
        <f t="shared" ref="DJ6:DR6" si="12">IF(DJ7="",NA(),DJ7)</f>
        <v>11.4</v>
      </c>
      <c r="DK6" s="21">
        <f t="shared" si="12"/>
        <v>14.54</v>
      </c>
      <c r="DL6" s="21">
        <f t="shared" si="12"/>
        <v>17.510000000000002</v>
      </c>
      <c r="DM6" s="21">
        <f t="shared" si="12"/>
        <v>20.37</v>
      </c>
      <c r="DN6" s="21">
        <f t="shared" si="12"/>
        <v>24.32</v>
      </c>
      <c r="DO6" s="21">
        <f t="shared" si="12"/>
        <v>28.19</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1">
        <f t="shared" ref="EF6:EN6" si="14">IF(EF7="",NA(),EF7)</f>
        <v>0.01</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452025</v>
      </c>
      <c r="D7" s="23">
        <v>46</v>
      </c>
      <c r="E7" s="23">
        <v>17</v>
      </c>
      <c r="F7" s="23">
        <v>5</v>
      </c>
      <c r="G7" s="23">
        <v>0</v>
      </c>
      <c r="H7" s="23" t="s">
        <v>96</v>
      </c>
      <c r="I7" s="23" t="s">
        <v>97</v>
      </c>
      <c r="J7" s="23" t="s">
        <v>98</v>
      </c>
      <c r="K7" s="23" t="s">
        <v>99</v>
      </c>
      <c r="L7" s="23" t="s">
        <v>100</v>
      </c>
      <c r="M7" s="23" t="s">
        <v>101</v>
      </c>
      <c r="N7" s="24" t="s">
        <v>102</v>
      </c>
      <c r="O7" s="24">
        <v>73.180000000000007</v>
      </c>
      <c r="P7" s="24">
        <v>7.15</v>
      </c>
      <c r="Q7" s="24">
        <v>95.52</v>
      </c>
      <c r="R7" s="24">
        <v>2845</v>
      </c>
      <c r="S7" s="24">
        <v>161605</v>
      </c>
      <c r="T7" s="24">
        <v>653.36</v>
      </c>
      <c r="U7" s="24">
        <v>247.34</v>
      </c>
      <c r="V7" s="24">
        <v>11478</v>
      </c>
      <c r="W7" s="24">
        <v>9.57</v>
      </c>
      <c r="X7" s="24">
        <v>1199.3699999999999</v>
      </c>
      <c r="Y7" s="24">
        <v>101.96</v>
      </c>
      <c r="Z7" s="24">
        <v>101.74</v>
      </c>
      <c r="AA7" s="24">
        <v>102.28</v>
      </c>
      <c r="AB7" s="24">
        <v>99.76</v>
      </c>
      <c r="AC7" s="24">
        <v>99.8</v>
      </c>
      <c r="AD7" s="24">
        <v>101.27</v>
      </c>
      <c r="AE7" s="24">
        <v>101.91</v>
      </c>
      <c r="AF7" s="24">
        <v>103.09</v>
      </c>
      <c r="AG7" s="24">
        <v>102.11</v>
      </c>
      <c r="AH7" s="24">
        <v>101.91</v>
      </c>
      <c r="AI7" s="24">
        <v>103.61</v>
      </c>
      <c r="AJ7" s="24">
        <v>0</v>
      </c>
      <c r="AK7" s="24">
        <v>0</v>
      </c>
      <c r="AL7" s="24">
        <v>0</v>
      </c>
      <c r="AM7" s="24">
        <v>0</v>
      </c>
      <c r="AN7" s="24">
        <v>0</v>
      </c>
      <c r="AO7" s="24">
        <v>137.09</v>
      </c>
      <c r="AP7" s="24">
        <v>127.98</v>
      </c>
      <c r="AQ7" s="24">
        <v>101.24</v>
      </c>
      <c r="AR7" s="24">
        <v>124.9</v>
      </c>
      <c r="AS7" s="24">
        <v>124.8</v>
      </c>
      <c r="AT7" s="24">
        <v>133.62</v>
      </c>
      <c r="AU7" s="24">
        <v>18.7</v>
      </c>
      <c r="AV7" s="24">
        <v>21.7</v>
      </c>
      <c r="AW7" s="24">
        <v>15.18</v>
      </c>
      <c r="AX7" s="24">
        <v>27.19</v>
      </c>
      <c r="AY7" s="24">
        <v>36.29</v>
      </c>
      <c r="AZ7" s="24">
        <v>43.5</v>
      </c>
      <c r="BA7" s="24">
        <v>44.14</v>
      </c>
      <c r="BB7" s="24">
        <v>37.24</v>
      </c>
      <c r="BC7" s="24">
        <v>33.58</v>
      </c>
      <c r="BD7" s="24">
        <v>35.42</v>
      </c>
      <c r="BE7" s="24">
        <v>36.94</v>
      </c>
      <c r="BF7" s="24">
        <v>0</v>
      </c>
      <c r="BG7" s="24">
        <v>0</v>
      </c>
      <c r="BH7" s="24">
        <v>0</v>
      </c>
      <c r="BI7" s="24">
        <v>0</v>
      </c>
      <c r="BJ7" s="24">
        <v>0</v>
      </c>
      <c r="BK7" s="24">
        <v>654.91999999999996</v>
      </c>
      <c r="BL7" s="24">
        <v>654.71</v>
      </c>
      <c r="BM7" s="24">
        <v>783.8</v>
      </c>
      <c r="BN7" s="24">
        <v>778.81</v>
      </c>
      <c r="BO7" s="24">
        <v>718.49</v>
      </c>
      <c r="BP7" s="24">
        <v>809.19</v>
      </c>
      <c r="BQ7" s="24">
        <v>60.23</v>
      </c>
      <c r="BR7" s="24">
        <v>61.55</v>
      </c>
      <c r="BS7" s="24">
        <v>62.96</v>
      </c>
      <c r="BT7" s="24">
        <v>62.6</v>
      </c>
      <c r="BU7" s="24">
        <v>60.9</v>
      </c>
      <c r="BV7" s="24">
        <v>65.39</v>
      </c>
      <c r="BW7" s="24">
        <v>65.37</v>
      </c>
      <c r="BX7" s="24">
        <v>68.11</v>
      </c>
      <c r="BY7" s="24">
        <v>67.23</v>
      </c>
      <c r="BZ7" s="24">
        <v>61.82</v>
      </c>
      <c r="CA7" s="24">
        <v>57.02</v>
      </c>
      <c r="CB7" s="24">
        <v>230.36</v>
      </c>
      <c r="CC7" s="24">
        <v>225.63</v>
      </c>
      <c r="CD7" s="24">
        <v>220.66</v>
      </c>
      <c r="CE7" s="24">
        <v>222.44</v>
      </c>
      <c r="CF7" s="24">
        <v>228.7</v>
      </c>
      <c r="CG7" s="24">
        <v>230.88</v>
      </c>
      <c r="CH7" s="24">
        <v>228.99</v>
      </c>
      <c r="CI7" s="24">
        <v>222.41</v>
      </c>
      <c r="CJ7" s="24">
        <v>228.21</v>
      </c>
      <c r="CK7" s="24">
        <v>246.9</v>
      </c>
      <c r="CL7" s="24">
        <v>273.68</v>
      </c>
      <c r="CM7" s="24">
        <v>41.18</v>
      </c>
      <c r="CN7" s="24">
        <v>40.97</v>
      </c>
      <c r="CO7" s="24">
        <v>41.71</v>
      </c>
      <c r="CP7" s="24">
        <v>41.27</v>
      </c>
      <c r="CQ7" s="24">
        <v>41.06</v>
      </c>
      <c r="CR7" s="24">
        <v>56.72</v>
      </c>
      <c r="CS7" s="24">
        <v>54.06</v>
      </c>
      <c r="CT7" s="24">
        <v>55.26</v>
      </c>
      <c r="CU7" s="24">
        <v>54.54</v>
      </c>
      <c r="CV7" s="24">
        <v>52.9</v>
      </c>
      <c r="CW7" s="24">
        <v>52.55</v>
      </c>
      <c r="CX7" s="24">
        <v>74.09</v>
      </c>
      <c r="CY7" s="24">
        <v>74.05</v>
      </c>
      <c r="CZ7" s="24">
        <v>75.53</v>
      </c>
      <c r="DA7" s="24">
        <v>76.290000000000006</v>
      </c>
      <c r="DB7" s="24">
        <v>77.23</v>
      </c>
      <c r="DC7" s="24">
        <v>90.04</v>
      </c>
      <c r="DD7" s="24">
        <v>90.11</v>
      </c>
      <c r="DE7" s="24">
        <v>90.52</v>
      </c>
      <c r="DF7" s="24">
        <v>90.3</v>
      </c>
      <c r="DG7" s="24">
        <v>90.3</v>
      </c>
      <c r="DH7" s="24">
        <v>87.3</v>
      </c>
      <c r="DI7" s="24">
        <v>7.92</v>
      </c>
      <c r="DJ7" s="24">
        <v>11.4</v>
      </c>
      <c r="DK7" s="24">
        <v>14.54</v>
      </c>
      <c r="DL7" s="24">
        <v>17.510000000000002</v>
      </c>
      <c r="DM7" s="24">
        <v>20.37</v>
      </c>
      <c r="DN7" s="24">
        <v>24.32</v>
      </c>
      <c r="DO7" s="24">
        <v>28.19</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0.01</v>
      </c>
      <c r="EG7" s="24">
        <v>0</v>
      </c>
      <c r="EH7" s="24">
        <v>0</v>
      </c>
      <c r="EI7" s="24">
        <v>0</v>
      </c>
      <c r="EJ7" s="24">
        <v>0.04</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　正彦</cp:lastModifiedBy>
  <cp:lastPrinted>2024-01-24T08:16:12Z</cp:lastPrinted>
  <dcterms:created xsi:type="dcterms:W3CDTF">2023-12-12T01:04:51Z</dcterms:created>
  <dcterms:modified xsi:type="dcterms:W3CDTF">2024-01-24T08:29:21Z</dcterms:modified>
  <cp:category/>
</cp:coreProperties>
</file>