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lg22-fsv01.lg-ad.local\部門フォルダ\総務部財政課\21_予算・決算\304　地方公営企業関連\R05年度地方公営企業関係通知／調査\02_調査・照会\20240202〆【】公営企業に係る「経営比較分析表」の分析等について\03_市回答\"/>
    </mc:Choice>
  </mc:AlternateContent>
  <xr:revisionPtr revIDLastSave="0" documentId="13_ncr:1_{FE4A689D-23FF-4CFE-853B-9ECEF3F96BB4}" xr6:coauthVersionLast="47" xr6:coauthVersionMax="47" xr10:uidLastSave="{00000000-0000-0000-0000-000000000000}"/>
  <workbookProtection workbookAlgorithmName="SHA-512" workbookHashValue="iB+Yludd2seGhtT6rpQ8dRlqBKir1CnUXQzYPNIT6AKbOUOu9TPRBShqGZzLKEa3OBA7CW2GTI6Bt1C0+9gx+g==" workbookSaltValue="t1rFt+wN1/3MYwVUTqLAxw=="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W10" i="4" s="1"/>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F85" i="4"/>
  <c r="E85" i="4"/>
  <c r="AL10" i="4"/>
  <c r="P10" i="4"/>
  <c r="BB8" i="4"/>
  <c r="AT8" i="4"/>
  <c r="AL8" i="4"/>
  <c r="AD8" i="4"/>
  <c r="I8"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<sst xmlns="http://schemas.openxmlformats.org/spreadsheetml/2006/main" count="275" uniqueCount="115">
  <si>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</si>
  <si>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</si>
  <si>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</si>
  <si>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</si>
  <si>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</si>
  <si>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</si>
  <si>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</si>
  <si>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</si>
  <si>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</si>
  <si>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</si>
  <si>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</si>
  <si>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</si>
  <si>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</si>
  <si>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</si>
  <si>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</si>
  <si>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</si>
  <si>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</si>
  <si>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</si>
  <si>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</si>
  <si>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</si>
  <si>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</si>
  <si>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</si>
  <si>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</si>
  <si>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</si>
  <si>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</si>
  <si>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</si>
  <si>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</si>
  <si>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</si>
  <si>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</si>
  <si>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</si>
  <si>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</si>
  <si>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</si>
  <si>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</si>
  <si>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</si>
  <si>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</si>
  <si>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</si>
  <si>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</si>
  <si>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</si>
  <si>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</si>
  <si>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</si>
  <si>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</si>
  <si>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</si>
  <si>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</si>
  <si>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</si>
  <si>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</si>
  <si>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</si>
  <si>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</si>
  <si>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</si>
  <si>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</si>
  <si>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</si>
  <si>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</si>
  <si>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</si>
  <si>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</si>
  <si>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</si>
  <si>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</si>
  <si>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</si>
  <si>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</si>
  <si>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</si>
  <si>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</si>
  <si>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</si>
  <si>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</si>
  <si>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</si>
  <si>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</si>
  <si>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</si>
  <si>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</si>
  <si>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</si>
  <si>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</si>
  <si>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</si>
  <si>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</si>
  <si>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</si>
  <si>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</si>
  <si>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</si>
  <si>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</si>
  <si>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</si>
  <si>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</si>
  <si>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</si>
  <si>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</si>
  <si>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</si>
  <si>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</si>
  <si>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</si>
  <si>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</si>
  <si>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</si>
  <si>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</si>
  <si>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</si>
  <si>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</si>
  <si>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</si>
  <si>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</si>
  <si>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</si>
  <si>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</si>
  <si>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</si>
  <si>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</si>
  <si>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</si>
  <si>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</si>
  <si>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</si>
  <si>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</si>
  <si>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</si>
  <si>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</si>
  <si>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</si>
  <si>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</si>
  <si>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</si>
  <si>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</si>
  <si>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</si>
  <si>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</si>
  <si>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</si>
  <si>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</si>
  <si>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</si>
  <si>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</si>
  <si>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</si>
  <si>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</si>
  <si>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</si>
  <si>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</si>
  <si>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</si>
  <si>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①有形固定資産減価償却率は、類似団体平均や全国平均に比べて数値が低いですが、施設の老朽化の進行に伴い、数値が</t>
    </r>
    <r>
      <rPr>
        <sz val="11"/>
        <color theme="1"/>
        <rFont val="ＭＳ ゴシック"/>
        <family val="3"/>
        <charset val="128"/>
      </rPr>
      <t xml:space="preserve">上昇傾向にあります。
</t>
    </r>
    <rPh sb="38" eb="40">
      <t>シセツ</t>
    </rPh>
    <rPh sb="41" eb="44">
      <t>ロウキュウカ</t>
    </rPh>
    <rPh sb="45" eb="47">
      <t>シンコウ</t>
    </rPh>
    <rPh sb="48" eb="49">
      <t>トモナ</t>
    </rPh>
    <rPh sb="51" eb="53">
      <t>スウチ</t>
    </rPh>
    <rPh sb="54" eb="56">
      <t>ジョウショウ</t>
    </rPh>
    <rPh sb="56" eb="58">
      <t>ケイコウ</t>
    </rPh>
    <phoneticPr fontId="1"/>
  </si>
  <si>
    <r>
      <t>　令和４年度は、「日向市農業集落排水事業最適整備構想計画」（令和３～７年度）に基づき、市内の３地区の処理施設の修繕・改築を行う長寿命化対策工事を実施しました。
　現在の農業集落排水事業は、経常収支比率や流動比率としては100％を超えている状態ではありますが、経費回収率が100％を下回っていることから汚水処理費を使用料だけでは賄いきれず、一般会計からの繰入金に依存している状況です。
　今後も、更なる収入源の確保が求められることから、</t>
    </r>
    <r>
      <rPr>
        <sz val="11"/>
        <color theme="1"/>
        <rFont val="ＭＳ ゴシック"/>
        <family val="3"/>
        <charset val="128"/>
      </rPr>
      <t>使用料改定を着実に進め、経営の健全化を図る必要があります。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将来にわたりサービスの提供を安定的に継続することが可能となるよう、中長期的な経営の基本計画である「経営戦略」により、引き続き経営基盤の強化と財政マネジメント向上に取り組んでいきます。</t>
    </r>
    <rPh sb="1" eb="3">
      <t>レイワ</t>
    </rPh>
    <rPh sb="4" eb="6">
      <t>ネンド</t>
    </rPh>
    <rPh sb="9" eb="12">
      <t>ヒュウガシ</t>
    </rPh>
    <rPh sb="12" eb="14">
      <t>ノウギョウ</t>
    </rPh>
    <rPh sb="14" eb="16">
      <t>シュウラク</t>
    </rPh>
    <rPh sb="16" eb="18">
      <t>ハイスイ</t>
    </rPh>
    <rPh sb="18" eb="20">
      <t>ジギョウ</t>
    </rPh>
    <rPh sb="20" eb="22">
      <t>サイテキ</t>
    </rPh>
    <rPh sb="22" eb="24">
      <t>セイビ</t>
    </rPh>
    <rPh sb="24" eb="26">
      <t>コウソウ</t>
    </rPh>
    <rPh sb="26" eb="28">
      <t>ケイカク</t>
    </rPh>
    <rPh sb="30" eb="32">
      <t>レイワ</t>
    </rPh>
    <rPh sb="35" eb="37">
      <t>ネンド</t>
    </rPh>
    <rPh sb="39" eb="40">
      <t>モト</t>
    </rPh>
    <rPh sb="43" eb="45">
      <t>シナイ</t>
    </rPh>
    <rPh sb="47" eb="49">
      <t>チク</t>
    </rPh>
    <rPh sb="50" eb="52">
      <t>ショリ</t>
    </rPh>
    <rPh sb="52" eb="54">
      <t>シセツ</t>
    </rPh>
    <rPh sb="55" eb="57">
      <t>シュウゼン</t>
    </rPh>
    <rPh sb="58" eb="60">
      <t>カイチク</t>
    </rPh>
    <rPh sb="61" eb="62">
      <t>オコナ</t>
    </rPh>
    <rPh sb="63" eb="66">
      <t>チョウジュミョウ</t>
    </rPh>
    <rPh sb="66" eb="67">
      <t>カ</t>
    </rPh>
    <rPh sb="67" eb="69">
      <t>タイサク</t>
    </rPh>
    <rPh sb="69" eb="71">
      <t>コウジ</t>
    </rPh>
    <rPh sb="72" eb="74">
      <t>ジッシ</t>
    </rPh>
    <rPh sb="81" eb="83">
      <t>ゲンザイ</t>
    </rPh>
    <rPh sb="84" eb="88">
      <t>ノウギョウシュウラク</t>
    </rPh>
    <rPh sb="88" eb="90">
      <t>ハイスイ</t>
    </rPh>
    <rPh sb="90" eb="92">
      <t>ジギョウ</t>
    </rPh>
    <rPh sb="94" eb="98">
      <t>ケイジョウシュウシ</t>
    </rPh>
    <rPh sb="98" eb="100">
      <t>ヒリツ</t>
    </rPh>
    <rPh sb="101" eb="105">
      <t>リュウドウヒリツ</t>
    </rPh>
    <rPh sb="114" eb="115">
      <t>コ</t>
    </rPh>
    <rPh sb="119" eb="121">
      <t>ジョウタイ</t>
    </rPh>
    <rPh sb="129" eb="131">
      <t>ケイヒ</t>
    </rPh>
    <rPh sb="131" eb="134">
      <t>カイシュウリツ</t>
    </rPh>
    <rPh sb="140" eb="142">
      <t>シタマワ</t>
    </rPh>
    <rPh sb="150" eb="155">
      <t>オスイショリヒ</t>
    </rPh>
    <rPh sb="156" eb="159">
      <t>シヨウリョウ</t>
    </rPh>
    <rPh sb="163" eb="164">
      <t>マカナ</t>
    </rPh>
    <rPh sb="169" eb="173">
      <t>イッパンカイケイ</t>
    </rPh>
    <rPh sb="176" eb="179">
      <t>クリイレキン</t>
    </rPh>
    <rPh sb="180" eb="182">
      <t>イゾン</t>
    </rPh>
    <rPh sb="186" eb="188">
      <t>ジョウキョウ</t>
    </rPh>
    <rPh sb="197" eb="198">
      <t>サラ</t>
    </rPh>
    <rPh sb="217" eb="220">
      <t>シヨウリョウ</t>
    </rPh>
    <rPh sb="223" eb="225">
      <t>チャクジツ</t>
    </rPh>
    <rPh sb="226" eb="227">
      <t>スス</t>
    </rPh>
    <phoneticPr fontId="1"/>
  </si>
  <si>
    <r>
      <t>①経常収支比率は、他会計負担金と営業収益（使用料収入）が減少しましたが、前年度に引き続き100％を上回り、黒字経営の状況です。
②累積欠損金比率は、累積欠損金が発生していません。
③流動比率は、100％を上回っており、類似団体と比較しても高い数値となっています。一般会計からの繰入金</t>
    </r>
    <r>
      <rPr>
        <sz val="11"/>
        <color theme="1"/>
        <rFont val="ＭＳ ゴシック"/>
        <family val="3"/>
        <charset val="128"/>
      </rPr>
      <t>により、保有現金が保たれたことが要因となります。
④企業債残高対事業規模比率は、企業債残高は全て一般会計からの繰出金で負担していることから計上されません。
⑤経費回収率は、100%を下回っており、汚水処理に要する費用を使用料で賄えていない状況です。使用料改定など適正な使用料収入の確保が課題となっています。
⑥汚水処理原価は、前年度と同様類似団体平均を下回っています。今後は、施設の設備機器類の更新時期を迎え、維持管理費の増加が見込まれるため、汚水処理原価も増加するものと考えられます。
⑦施設利用率は、類似団体平均や全国平均よりも低い数値であるため、施設の適正規模については接続人口を増やしても処理する余裕があるといえます。
⑧水洗化率は、類似団体平均とほぼ同じです。処理区域内人口が減少傾向にありますが、今後も新規接続を増やしていく必要があります。</t>
    </r>
    <rPh sb="9" eb="10">
      <t>ホカ</t>
    </rPh>
    <rPh sb="10" eb="15">
      <t>カイケイフタンキン</t>
    </rPh>
    <rPh sb="16" eb="18">
      <t>エイギョウ</t>
    </rPh>
    <rPh sb="18" eb="20">
      <t>シュウエキ</t>
    </rPh>
    <rPh sb="21" eb="24">
      <t>シヨウリョウ</t>
    </rPh>
    <rPh sb="24" eb="26">
      <t>シュウニュウ</t>
    </rPh>
    <rPh sb="28" eb="30">
      <t>ゲンショウ</t>
    </rPh>
    <rPh sb="55" eb="57">
      <t>ケイエイ</t>
    </rPh>
    <rPh sb="58" eb="60">
      <t>ジョウキョウ</t>
    </rPh>
    <rPh sb="260" eb="26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</si>
</sst>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7C-4A4C-A4E6-9EC258721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F7C-4A4C-A4E6-9EC258721E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50.79</c:v>
                </c:pt>
                <c:pt idx="3">
                  <c:v>47.84</c:v>
                </c:pt>
                <c:pt idx="4">
                  <c:v>45.02</c:v>
                </c:pt>
              </c:numCache>
            </c:numRef>
          </c:val>
          <c:extLst>
            <c:ext xmlns:c16="http://schemas.microsoft.com/office/drawing/2014/chart" uri="{C3380CC4-5D6E-409C-BE32-E72D297353CC}">
              <c16:uniqueId val="{00000000-FF74-4564-9DCF-C93E9D8710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FF74-4564-9DCF-C93E9D8710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84.17</c:v>
                </c:pt>
                <c:pt idx="3">
                  <c:v>86.74</c:v>
                </c:pt>
                <c:pt idx="4">
                  <c:v>86.98</c:v>
                </c:pt>
              </c:numCache>
            </c:numRef>
          </c:val>
          <c:extLst>
            <c:ext xmlns:c16="http://schemas.microsoft.com/office/drawing/2014/chart" uri="{C3380CC4-5D6E-409C-BE32-E72D297353CC}">
              <c16:uniqueId val="{00000000-F2D7-4F3B-89A0-F3DCA1CA4D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F2D7-4F3B-89A0-F3DCA1CA4D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168.27</c:v>
                </c:pt>
                <c:pt idx="3">
                  <c:v>145.97999999999999</c:v>
                </c:pt>
                <c:pt idx="4">
                  <c:v>135.72999999999999</c:v>
                </c:pt>
              </c:numCache>
            </c:numRef>
          </c:val>
          <c:extLst>
            <c:ext xmlns:c16="http://schemas.microsoft.com/office/drawing/2014/chart" uri="{C3380CC4-5D6E-409C-BE32-E72D297353CC}">
              <c16:uniqueId val="{00000000-E542-43D9-8F79-FD57742D85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542-43D9-8F79-FD57742D85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3.91</c:v>
                </c:pt>
                <c:pt idx="3">
                  <c:v>7.74</c:v>
                </c:pt>
                <c:pt idx="4">
                  <c:v>11.45</c:v>
                </c:pt>
              </c:numCache>
            </c:numRef>
          </c:val>
          <c:extLst>
            <c:ext xmlns:c16="http://schemas.microsoft.com/office/drawing/2014/chart" uri="{C3380CC4-5D6E-409C-BE32-E72D297353CC}">
              <c16:uniqueId val="{00000000-3D3C-4D80-A751-D4EE91A29C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3D3C-4D80-A751-D4EE91A29C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9C-49BE-96B3-FAEAEFC93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D9C-49BE-96B3-FAEAEFC934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32-412A-8157-D9F7B27496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832-412A-8157-D9F7B27496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104.63</c:v>
                </c:pt>
                <c:pt idx="3">
                  <c:v>162.66999999999999</c:v>
                </c:pt>
                <c:pt idx="4">
                  <c:v>205.65</c:v>
                </c:pt>
              </c:numCache>
            </c:numRef>
          </c:val>
          <c:extLst>
            <c:ext xmlns:c16="http://schemas.microsoft.com/office/drawing/2014/chart" uri="{C3380CC4-5D6E-409C-BE32-E72D297353CC}">
              <c16:uniqueId val="{00000000-D51B-4D9F-B19F-FBA7CA0236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D51B-4D9F-B19F-FBA7CA0236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14-496A-B56D-C79F35FD47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4F14-496A-B56D-C79F35FD47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70.67</c:v>
                </c:pt>
                <c:pt idx="3">
                  <c:v>71.45</c:v>
                </c:pt>
                <c:pt idx="4">
                  <c:v>74.7</c:v>
                </c:pt>
              </c:numCache>
            </c:numRef>
          </c:val>
          <c:extLst>
            <c:ext xmlns:c16="http://schemas.microsoft.com/office/drawing/2014/chart" uri="{C3380CC4-5D6E-409C-BE32-E72D297353CC}">
              <c16:uniqueId val="{00000000-211B-4A7B-B6F5-79BC48AD6D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211B-4A7B-B6F5-79BC48AD6D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170.05</c:v>
                </c:pt>
                <c:pt idx="3">
                  <c:v>168.51</c:v>
                </c:pt>
                <c:pt idx="4">
                  <c:v>161.79</c:v>
                </c:pt>
              </c:numCache>
            </c:numRef>
          </c:val>
          <c:extLst>
            <c:ext xmlns:c16="http://schemas.microsoft.com/office/drawing/2014/chart" uri="{C3380CC4-5D6E-409C-BE32-E72D297353CC}">
              <c16:uniqueId val="{00000000-1201-4B8C-84B0-4E02538EFC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1201-4B8C-84B0-4E02538EFC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workbookViewId="0">
      <selection activeCell="CB31" sqref="CB3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宮崎県　日向市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59390</v>
      </c>
      <c r="AM8" s="36"/>
      <c r="AN8" s="36"/>
      <c r="AO8" s="36"/>
      <c r="AP8" s="36"/>
      <c r="AQ8" s="36"/>
      <c r="AR8" s="36"/>
      <c r="AS8" s="36"/>
      <c r="AT8" s="37">
        <f>データ!T6</f>
        <v>336.89</v>
      </c>
      <c r="AU8" s="37"/>
      <c r="AV8" s="37"/>
      <c r="AW8" s="37"/>
      <c r="AX8" s="37"/>
      <c r="AY8" s="37"/>
      <c r="AZ8" s="37"/>
      <c r="BA8" s="37"/>
      <c r="BB8" s="37">
        <f>データ!U6</f>
        <v>176.29</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70.790000000000006</v>
      </c>
      <c r="J10" s="37"/>
      <c r="K10" s="37"/>
      <c r="L10" s="37"/>
      <c r="M10" s="37"/>
      <c r="N10" s="37"/>
      <c r="O10" s="37"/>
      <c r="P10" s="37">
        <f>データ!P6</f>
        <v>4.18</v>
      </c>
      <c r="Q10" s="37"/>
      <c r="R10" s="37"/>
      <c r="S10" s="37"/>
      <c r="T10" s="37"/>
      <c r="U10" s="37"/>
      <c r="V10" s="37"/>
      <c r="W10" s="37">
        <f>データ!Q6</f>
        <v>110.3</v>
      </c>
      <c r="X10" s="37"/>
      <c r="Y10" s="37"/>
      <c r="Z10" s="37"/>
      <c r="AA10" s="37"/>
      <c r="AB10" s="37"/>
      <c r="AC10" s="37"/>
      <c r="AD10" s="36">
        <f>データ!R6</f>
        <v>2750</v>
      </c>
      <c r="AE10" s="36"/>
      <c r="AF10" s="36"/>
      <c r="AG10" s="36"/>
      <c r="AH10" s="36"/>
      <c r="AI10" s="36"/>
      <c r="AJ10" s="36"/>
      <c r="AK10" s="2"/>
      <c r="AL10" s="36">
        <f>データ!V6</f>
        <v>2466</v>
      </c>
      <c r="AM10" s="36"/>
      <c r="AN10" s="36"/>
      <c r="AO10" s="36"/>
      <c r="AP10" s="36"/>
      <c r="AQ10" s="36"/>
      <c r="AR10" s="36"/>
      <c r="AS10" s="36"/>
      <c r="AT10" s="37">
        <f>データ!W6</f>
        <v>2.1800000000000002</v>
      </c>
      <c r="AU10" s="37"/>
      <c r="AV10" s="37"/>
      <c r="AW10" s="37"/>
      <c r="AX10" s="37"/>
      <c r="AY10" s="37"/>
      <c r="AZ10" s="37"/>
      <c r="BA10" s="37"/>
      <c r="BB10" s="37">
        <f>データ!X6</f>
        <v>1131.19</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10</v>
      </c>
      <c r="J84" s="6" t="s">
        <v>47</v>
      </c>
      <c r="K84" s="6" t="s">
        <v>48</v>
      </c>
      <c r="L84" s="6" t="s">
        <v>31</v>
      </c>
      <c r="M84" s="6" t="s">
        <v>35</v>
      </c>
      <c r="N84" s="6" t="s">
        <v>49</v>
      </c>
      <c r="O84" s="6" t="s">
        <v>51</v>
      </c>
    </row>
    <row r="85" spans="1:78" hidden="1" x14ac:dyDescent="0.1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VlnAsVtwT9hQm75SUA4Rl28+AtfUaZd1abfXMgWCBYogWcZ5UoH30rdM17q+oghys93LXcm6VKoNPdH61Jbgrw==" saltValue="VzZyKrgcqDh2T9PMvlY9K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4" t="s">
        <v>58</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27</v>
      </c>
      <c r="AV4" s="73"/>
      <c r="AW4" s="73"/>
      <c r="AX4" s="73"/>
      <c r="AY4" s="73"/>
      <c r="AZ4" s="73"/>
      <c r="BA4" s="73"/>
      <c r="BB4" s="73"/>
      <c r="BC4" s="73"/>
      <c r="BD4" s="73"/>
      <c r="BE4" s="73"/>
      <c r="BF4" s="73" t="s">
        <v>60</v>
      </c>
      <c r="BG4" s="73"/>
      <c r="BH4" s="73"/>
      <c r="BI4" s="73"/>
      <c r="BJ4" s="73"/>
      <c r="BK4" s="73"/>
      <c r="BL4" s="73"/>
      <c r="BM4" s="73"/>
      <c r="BN4" s="73"/>
      <c r="BO4" s="73"/>
      <c r="BP4" s="73"/>
      <c r="BQ4" s="73" t="s">
        <v>14</v>
      </c>
      <c r="BR4" s="73"/>
      <c r="BS4" s="73"/>
      <c r="BT4" s="73"/>
      <c r="BU4" s="73"/>
      <c r="BV4" s="73"/>
      <c r="BW4" s="73"/>
      <c r="BX4" s="73"/>
      <c r="BY4" s="73"/>
      <c r="BZ4" s="73"/>
      <c r="CA4" s="73"/>
      <c r="CB4" s="73" t="s">
        <v>61</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452068</v>
      </c>
      <c r="D6" s="19">
        <f t="shared" si="1"/>
        <v>46</v>
      </c>
      <c r="E6" s="19">
        <f t="shared" si="1"/>
        <v>17</v>
      </c>
      <c r="F6" s="19">
        <f t="shared" si="1"/>
        <v>5</v>
      </c>
      <c r="G6" s="19">
        <f t="shared" si="1"/>
        <v>0</v>
      </c>
      <c r="H6" s="19" t="str">
        <f t="shared" si="1"/>
        <v>宮崎県　日向市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70.790000000000006</v>
      </c>
      <c r="P6" s="24">
        <f t="shared" si="1"/>
        <v>4.18</v>
      </c>
      <c r="Q6" s="24">
        <f t="shared" si="1"/>
        <v>110.3</v>
      </c>
      <c r="R6" s="24">
        <f t="shared" si="1"/>
        <v>2750</v>
      </c>
      <c r="S6" s="24">
        <f t="shared" si="1"/>
        <v>59390</v>
      </c>
      <c r="T6" s="24">
        <f t="shared" si="1"/>
        <v>336.89</v>
      </c>
      <c r="U6" s="24">
        <f t="shared" si="1"/>
        <v>176.29</v>
      </c>
      <c r="V6" s="24">
        <f t="shared" si="1"/>
        <v>2466</v>
      </c>
      <c r="W6" s="24">
        <f t="shared" si="1"/>
        <v>2.1800000000000002</v>
      </c>
      <c r="X6" s="24">
        <f t="shared" si="1"/>
        <v>1131.19</v>
      </c>
      <c r="Y6" s="28" t="str">
        <f t="shared" ref="Y6:AH6" si="2">IF(Y7="",NA(),Y7)</f>
        <v>-</v>
      </c>
      <c r="Z6" s="28" t="str">
        <f t="shared" si="2"/>
        <v>-</v>
      </c>
      <c r="AA6" s="28">
        <f t="shared" si="2"/>
        <v>168.27</v>
      </c>
      <c r="AB6" s="28">
        <f t="shared" si="2"/>
        <v>145.97999999999999</v>
      </c>
      <c r="AC6" s="28">
        <f t="shared" si="2"/>
        <v>135.72999999999999</v>
      </c>
      <c r="AD6" s="28" t="str">
        <f t="shared" si="2"/>
        <v>-</v>
      </c>
      <c r="AE6" s="28" t="str">
        <f t="shared" si="2"/>
        <v>-</v>
      </c>
      <c r="AF6" s="28">
        <f t="shared" si="2"/>
        <v>106.37</v>
      </c>
      <c r="AG6" s="28">
        <f t="shared" si="2"/>
        <v>106.07</v>
      </c>
      <c r="AH6" s="28">
        <f t="shared" si="2"/>
        <v>105.5</v>
      </c>
      <c r="AI6" s="24" t="str">
        <f>IF(AI7="","",IF(AI7="-","【-】","【"&amp;SUBSTITUTE(TEXT(AI7,"#,##0.00"),"-","△")&amp;"】"))</f>
        <v>【103.61】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139.02000000000001</v>
      </c>
      <c r="AR6" s="28">
        <f t="shared" si="3"/>
        <v>132.04</v>
      </c>
      <c r="AS6" s="28">
        <f t="shared" si="3"/>
        <v>145.43</v>
      </c>
      <c r="AT6" s="24" t="str">
        <f>IF(AT7="","",IF(AT7="-","【-】","【"&amp;SUBSTITUTE(TEXT(AT7,"#,##0.00"),"-","△")&amp;"】"))</f>
        <v>【133.62】</v>
      </c>
      <c r="AU6" s="28" t="str">
        <f t="shared" ref="AU6:BD6" si="4">IF(AU7="",NA(),AU7)</f>
        <v>-</v>
      </c>
      <c r="AV6" s="28" t="str">
        <f t="shared" si="4"/>
        <v>-</v>
      </c>
      <c r="AW6" s="28">
        <f t="shared" si="4"/>
        <v>104.63</v>
      </c>
      <c r="AX6" s="28">
        <f t="shared" si="4"/>
        <v>162.66999999999999</v>
      </c>
      <c r="AY6" s="28">
        <f t="shared" si="4"/>
        <v>205.65</v>
      </c>
      <c r="AZ6" s="28" t="str">
        <f t="shared" si="4"/>
        <v>-</v>
      </c>
      <c r="BA6" s="28" t="str">
        <f t="shared" si="4"/>
        <v>-</v>
      </c>
      <c r="BB6" s="28">
        <f t="shared" si="4"/>
        <v>29.13</v>
      </c>
      <c r="BC6" s="28">
        <f t="shared" si="4"/>
        <v>35.69</v>
      </c>
      <c r="BD6" s="28">
        <f t="shared" si="4"/>
        <v>38.4</v>
      </c>
      <c r="BE6" s="24" t="str">
        <f>IF(BE7="","",IF(BE7="-","【-】","【"&amp;SUBSTITUTE(TEXT(BE7,"#,##0.00"),"-","△")&amp;"】"))</f>
        <v>【36.94】</v>
      </c>
      <c r="BF6" s="28" t="str">
        <f t="shared" ref="BF6:BO6" si="5">IF(BF7="",NA(),BF7)</f>
        <v>-</v>
      </c>
      <c r="BG6" s="28" t="str">
        <f t="shared" si="5"/>
        <v>-</v>
      </c>
      <c r="BH6" s="24">
        <f t="shared" si="5"/>
        <v>0</v>
      </c>
      <c r="BI6" s="24">
        <f t="shared" si="5"/>
        <v>0</v>
      </c>
      <c r="BJ6" s="24">
        <f t="shared" si="5"/>
        <v>0</v>
      </c>
      <c r="BK6" s="28" t="str">
        <f t="shared" si="5"/>
        <v>-</v>
      </c>
      <c r="BL6" s="28" t="str">
        <f t="shared" si="5"/>
        <v>-</v>
      </c>
      <c r="BM6" s="28">
        <f t="shared" si="5"/>
        <v>867.83</v>
      </c>
      <c r="BN6" s="28">
        <f t="shared" si="5"/>
        <v>791.76</v>
      </c>
      <c r="BO6" s="28">
        <f t="shared" si="5"/>
        <v>900.82</v>
      </c>
      <c r="BP6" s="24" t="str">
        <f>IF(BP7="","",IF(BP7="-","【-】","【"&amp;SUBSTITUTE(TEXT(BP7,"#,##0.00"),"-","△")&amp;"】"))</f>
        <v>【809.19】</v>
      </c>
      <c r="BQ6" s="28" t="str">
        <f t="shared" ref="BQ6:BZ6" si="6">IF(BQ7="",NA(),BQ7)</f>
        <v>-</v>
      </c>
      <c r="BR6" s="28" t="str">
        <f t="shared" si="6"/>
        <v>-</v>
      </c>
      <c r="BS6" s="28">
        <f t="shared" si="6"/>
        <v>70.67</v>
      </c>
      <c r="BT6" s="28">
        <f t="shared" si="6"/>
        <v>71.45</v>
      </c>
      <c r="BU6" s="28">
        <f t="shared" si="6"/>
        <v>74.7</v>
      </c>
      <c r="BV6" s="28" t="str">
        <f t="shared" si="6"/>
        <v>-</v>
      </c>
      <c r="BW6" s="28" t="str">
        <f t="shared" si="6"/>
        <v>-</v>
      </c>
      <c r="BX6" s="28">
        <f t="shared" si="6"/>
        <v>57.08</v>
      </c>
      <c r="BY6" s="28">
        <f t="shared" si="6"/>
        <v>56.26</v>
      </c>
      <c r="BZ6" s="28">
        <f t="shared" si="6"/>
        <v>52.94</v>
      </c>
      <c r="CA6" s="24" t="str">
        <f>IF(CA7="","",IF(CA7="-","【-】","【"&amp;SUBSTITUTE(TEXT(CA7,"#,##0.00"),"-","△")&amp;"】"))</f>
        <v>【57.02】</v>
      </c>
      <c r="CB6" s="28" t="str">
        <f t="shared" ref="CB6:CK6" si="7">IF(CB7="",NA(),CB7)</f>
        <v>-</v>
      </c>
      <c r="CC6" s="28" t="str">
        <f t="shared" si="7"/>
        <v>-</v>
      </c>
      <c r="CD6" s="28">
        <f t="shared" si="7"/>
        <v>170.05</v>
      </c>
      <c r="CE6" s="28">
        <f t="shared" si="7"/>
        <v>168.51</v>
      </c>
      <c r="CF6" s="28">
        <f t="shared" si="7"/>
        <v>161.79</v>
      </c>
      <c r="CG6" s="28" t="str">
        <f t="shared" si="7"/>
        <v>-</v>
      </c>
      <c r="CH6" s="28" t="str">
        <f t="shared" si="7"/>
        <v>-</v>
      </c>
      <c r="CI6" s="28">
        <f t="shared" si="7"/>
        <v>274.99</v>
      </c>
      <c r="CJ6" s="28">
        <f t="shared" si="7"/>
        <v>282.08999999999997</v>
      </c>
      <c r="CK6" s="28">
        <f t="shared" si="7"/>
        <v>303.27999999999997</v>
      </c>
      <c r="CL6" s="24" t="str">
        <f>IF(CL7="","",IF(CL7="-","【-】","【"&amp;SUBSTITUTE(TEXT(CL7,"#,##0.00"),"-","△")&amp;"】"))</f>
        <v>【273.68】</v>
      </c>
      <c r="CM6" s="28" t="str">
        <f t="shared" ref="CM6:CV6" si="8">IF(CM7="",NA(),CM7)</f>
        <v>-</v>
      </c>
      <c r="CN6" s="28" t="str">
        <f t="shared" si="8"/>
        <v>-</v>
      </c>
      <c r="CO6" s="28">
        <f t="shared" si="8"/>
        <v>50.79</v>
      </c>
      <c r="CP6" s="28">
        <f t="shared" si="8"/>
        <v>47.84</v>
      </c>
      <c r="CQ6" s="28">
        <f t="shared" si="8"/>
        <v>45.02</v>
      </c>
      <c r="CR6" s="28" t="str">
        <f t="shared" si="8"/>
        <v>-</v>
      </c>
      <c r="CS6" s="28" t="str">
        <f t="shared" si="8"/>
        <v>-</v>
      </c>
      <c r="CT6" s="28">
        <f t="shared" si="8"/>
        <v>54.83</v>
      </c>
      <c r="CU6" s="28">
        <f t="shared" si="8"/>
        <v>66.53</v>
      </c>
      <c r="CV6" s="28">
        <f t="shared" si="8"/>
        <v>52.35</v>
      </c>
      <c r="CW6" s="24" t="str">
        <f>IF(CW7="","",IF(CW7="-","【-】","【"&amp;SUBSTITUTE(TEXT(CW7,"#,##0.00"),"-","△")&amp;"】"))</f>
        <v>【52.55】</v>
      </c>
      <c r="CX6" s="28" t="str">
        <f t="shared" ref="CX6:DG6" si="9">IF(CX7="",NA(),CX7)</f>
        <v>-</v>
      </c>
      <c r="CY6" s="28" t="str">
        <f t="shared" si="9"/>
        <v>-</v>
      </c>
      <c r="CZ6" s="28">
        <f t="shared" si="9"/>
        <v>84.17</v>
      </c>
      <c r="DA6" s="28">
        <f t="shared" si="9"/>
        <v>86.74</v>
      </c>
      <c r="DB6" s="28">
        <f t="shared" si="9"/>
        <v>86.98</v>
      </c>
      <c r="DC6" s="28" t="str">
        <f t="shared" si="9"/>
        <v>-</v>
      </c>
      <c r="DD6" s="28" t="str">
        <f t="shared" si="9"/>
        <v>-</v>
      </c>
      <c r="DE6" s="28">
        <f t="shared" si="9"/>
        <v>84.7</v>
      </c>
      <c r="DF6" s="28">
        <f t="shared" si="9"/>
        <v>84.67</v>
      </c>
      <c r="DG6" s="28">
        <f t="shared" si="9"/>
        <v>84.39</v>
      </c>
      <c r="DH6" s="24" t="str">
        <f>IF(DH7="","",IF(DH7="-","【-】","【"&amp;SUBSTITUTE(TEXT(DH7,"#,##0.00"),"-","△")&amp;"】"))</f>
        <v>【87.30】</v>
      </c>
      <c r="DI6" s="28" t="str">
        <f t="shared" ref="DI6:DR6" si="10">IF(DI7="",NA(),DI7)</f>
        <v>-</v>
      </c>
      <c r="DJ6" s="28" t="str">
        <f t="shared" si="10"/>
        <v>-</v>
      </c>
      <c r="DK6" s="28">
        <f t="shared" si="10"/>
        <v>3.91</v>
      </c>
      <c r="DL6" s="28">
        <f t="shared" si="10"/>
        <v>7.74</v>
      </c>
      <c r="DM6" s="28">
        <f t="shared" si="10"/>
        <v>11.45</v>
      </c>
      <c r="DN6" s="28" t="str">
        <f t="shared" si="10"/>
        <v>-</v>
      </c>
      <c r="DO6" s="28" t="str">
        <f t="shared" si="10"/>
        <v>-</v>
      </c>
      <c r="DP6" s="28">
        <f t="shared" si="10"/>
        <v>20.34</v>
      </c>
      <c r="DQ6" s="28">
        <f t="shared" si="10"/>
        <v>21.85</v>
      </c>
      <c r="DR6" s="28">
        <f t="shared" si="10"/>
        <v>25.19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0.25</v>
      </c>
      <c r="EM6" s="28">
        <f t="shared" si="12"/>
        <v>0.05</v>
      </c>
      <c r="EN6" s="28">
        <f t="shared" si="12"/>
        <v>0.03</v>
      </c>
      <c r="EO6" s="24" t="str">
        <f>IF(EO7="","",IF(EO7="-","【-】","【"&amp;SUBSTITUTE(TEXT(EO7,"#,##0.00"),"-","△")&amp;"】"))</f>
        <v>【0.02】</v>
      </c>
    </row>
    <row r="7" spans="1:148" s="13" customFormat="1" x14ac:dyDescent="0.15">
      <c r="A7" s="14"/>
      <c r="B7" s="20">
        <v>2022</v>
      </c>
      <c r="C7" s="20">
        <v>452068</v>
      </c>
      <c r="D7" s="20">
        <v>46</v>
      </c>
      <c r="E7" s="20">
        <v>17</v>
      </c>
      <c r="F7" s="20">
        <v>5</v>
      </c>
      <c r="G7" s="20">
        <v>0</v>
      </c>
      <c r="H7" s="20" t="s">
        <v>95</v>
      </c>
      <c r="I7" s="20" t="s">
        <v>96</v>
      </c>
      <c r="J7" s="20" t="s">
        <v>97</v>
      </c>
      <c r="K7" s="20" t="s">
        <v>98</v>
      </c>
      <c r="L7" s="20" t="s">
        <v>99</v>
      </c>
      <c r="M7" s="20" t="s">
        <v>100</v>
      </c>
      <c r="N7" s="25" t="s">
        <v>101</v>
      </c>
      <c r="O7" s="25">
        <v>70.790000000000006</v>
      </c>
      <c r="P7" s="25">
        <v>4.18</v>
      </c>
      <c r="Q7" s="25">
        <v>110.3</v>
      </c>
      <c r="R7" s="25">
        <v>2750</v>
      </c>
      <c r="S7" s="25">
        <v>59390</v>
      </c>
      <c r="T7" s="25">
        <v>336.89</v>
      </c>
      <c r="U7" s="25">
        <v>176.29</v>
      </c>
      <c r="V7" s="25">
        <v>2466</v>
      </c>
      <c r="W7" s="25">
        <v>2.1800000000000002</v>
      </c>
      <c r="X7" s="25">
        <v>1131.19</v>
      </c>
      <c r="Y7" s="25" t="s">
        <v>101</v>
      </c>
      <c r="Z7" s="25" t="s">
        <v>101</v>
      </c>
      <c r="AA7" s="25">
        <v>168.27</v>
      </c>
      <c r="AB7" s="25">
        <v>145.97999999999999</v>
      </c>
      <c r="AC7" s="25">
        <v>135.72999999999999</v>
      </c>
      <c r="AD7" s="25" t="s">
        <v>101</v>
      </c>
      <c r="AE7" s="25" t="s">
        <v>101</v>
      </c>
      <c r="AF7" s="25">
        <v>106.37</v>
      </c>
      <c r="AG7" s="25">
        <v>106.07</v>
      </c>
      <c r="AH7" s="25">
        <v>105.5</v>
      </c>
      <c r="AI7" s="25">
        <v>103.61</v>
      </c>
      <c r="AJ7" s="25" t="s">
        <v>101</v>
      </c>
      <c r="AK7" s="25" t="s">
        <v>101</v>
      </c>
      <c r="AL7" s="25">
        <v>0</v>
      </c>
      <c r="AM7" s="25">
        <v>0</v>
      </c>
      <c r="AN7" s="25">
        <v>0</v>
      </c>
      <c r="AO7" s="25" t="s">
        <v>101</v>
      </c>
      <c r="AP7" s="25" t="s">
        <v>101</v>
      </c>
      <c r="AQ7" s="25">
        <v>139.02000000000001</v>
      </c>
      <c r="AR7" s="25">
        <v>132.04</v>
      </c>
      <c r="AS7" s="25">
        <v>145.43</v>
      </c>
      <c r="AT7" s="25">
        <v>133.62</v>
      </c>
      <c r="AU7" s="25" t="s">
        <v>101</v>
      </c>
      <c r="AV7" s="25" t="s">
        <v>101</v>
      </c>
      <c r="AW7" s="25">
        <v>104.63</v>
      </c>
      <c r="AX7" s="25">
        <v>162.66999999999999</v>
      </c>
      <c r="AY7" s="25">
        <v>205.65</v>
      </c>
      <c r="AZ7" s="25" t="s">
        <v>101</v>
      </c>
      <c r="BA7" s="25" t="s">
        <v>101</v>
      </c>
      <c r="BB7" s="25">
        <v>29.13</v>
      </c>
      <c r="BC7" s="25">
        <v>35.69</v>
      </c>
      <c r="BD7" s="25">
        <v>38.4</v>
      </c>
      <c r="BE7" s="25">
        <v>36.94</v>
      </c>
      <c r="BF7" s="25" t="s">
        <v>101</v>
      </c>
      <c r="BG7" s="25" t="s">
        <v>101</v>
      </c>
      <c r="BH7" s="25">
        <v>0</v>
      </c>
      <c r="BI7" s="25">
        <v>0</v>
      </c>
      <c r="BJ7" s="25">
        <v>0</v>
      </c>
      <c r="BK7" s="25" t="s">
        <v>101</v>
      </c>
      <c r="BL7" s="25" t="s">
        <v>101</v>
      </c>
      <c r="BM7" s="25">
        <v>867.83</v>
      </c>
      <c r="BN7" s="25">
        <v>791.76</v>
      </c>
      <c r="BO7" s="25">
        <v>900.82</v>
      </c>
      <c r="BP7" s="25">
        <v>809.19</v>
      </c>
      <c r="BQ7" s="25" t="s">
        <v>101</v>
      </c>
      <c r="BR7" s="25" t="s">
        <v>101</v>
      </c>
      <c r="BS7" s="25">
        <v>70.67</v>
      </c>
      <c r="BT7" s="25">
        <v>71.45</v>
      </c>
      <c r="BU7" s="25">
        <v>74.7</v>
      </c>
      <c r="BV7" s="25" t="s">
        <v>101</v>
      </c>
      <c r="BW7" s="25" t="s">
        <v>101</v>
      </c>
      <c r="BX7" s="25">
        <v>57.08</v>
      </c>
      <c r="BY7" s="25">
        <v>56.26</v>
      </c>
      <c r="BZ7" s="25">
        <v>52.94</v>
      </c>
      <c r="CA7" s="25">
        <v>57.02</v>
      </c>
      <c r="CB7" s="25" t="s">
        <v>101</v>
      </c>
      <c r="CC7" s="25" t="s">
        <v>101</v>
      </c>
      <c r="CD7" s="25">
        <v>170.05</v>
      </c>
      <c r="CE7" s="25">
        <v>168.51</v>
      </c>
      <c r="CF7" s="25">
        <v>161.79</v>
      </c>
      <c r="CG7" s="25" t="s">
        <v>101</v>
      </c>
      <c r="CH7" s="25" t="s">
        <v>101</v>
      </c>
      <c r="CI7" s="25">
        <v>274.99</v>
      </c>
      <c r="CJ7" s="25">
        <v>282.08999999999997</v>
      </c>
      <c r="CK7" s="25">
        <v>303.27999999999997</v>
      </c>
      <c r="CL7" s="25">
        <v>273.68</v>
      </c>
      <c r="CM7" s="25" t="s">
        <v>101</v>
      </c>
      <c r="CN7" s="25" t="s">
        <v>101</v>
      </c>
      <c r="CO7" s="25">
        <v>50.79</v>
      </c>
      <c r="CP7" s="25">
        <v>47.84</v>
      </c>
      <c r="CQ7" s="25">
        <v>45.02</v>
      </c>
      <c r="CR7" s="25" t="s">
        <v>101</v>
      </c>
      <c r="CS7" s="25" t="s">
        <v>101</v>
      </c>
      <c r="CT7" s="25">
        <v>54.83</v>
      </c>
      <c r="CU7" s="25">
        <v>66.53</v>
      </c>
      <c r="CV7" s="25">
        <v>52.35</v>
      </c>
      <c r="CW7" s="25">
        <v>52.55</v>
      </c>
      <c r="CX7" s="25" t="s">
        <v>101</v>
      </c>
      <c r="CY7" s="25" t="s">
        <v>101</v>
      </c>
      <c r="CZ7" s="25">
        <v>84.17</v>
      </c>
      <c r="DA7" s="25">
        <v>86.74</v>
      </c>
      <c r="DB7" s="25">
        <v>86.98</v>
      </c>
      <c r="DC7" s="25" t="s">
        <v>101</v>
      </c>
      <c r="DD7" s="25" t="s">
        <v>101</v>
      </c>
      <c r="DE7" s="25">
        <v>84.7</v>
      </c>
      <c r="DF7" s="25">
        <v>84.67</v>
      </c>
      <c r="DG7" s="25">
        <v>84.39</v>
      </c>
      <c r="DH7" s="25">
        <v>87.3</v>
      </c>
      <c r="DI7" s="25" t="s">
        <v>101</v>
      </c>
      <c r="DJ7" s="25" t="s">
        <v>101</v>
      </c>
      <c r="DK7" s="25">
        <v>3.91</v>
      </c>
      <c r="DL7" s="25">
        <v>7.74</v>
      </c>
      <c r="DM7" s="25">
        <v>11.45</v>
      </c>
      <c r="DN7" s="25" t="s">
        <v>101</v>
      </c>
      <c r="DO7" s="25" t="s">
        <v>101</v>
      </c>
      <c r="DP7" s="25">
        <v>20.34</v>
      </c>
      <c r="DQ7" s="25">
        <v>21.85</v>
      </c>
      <c r="DR7" s="25">
        <v>25.19</v>
      </c>
      <c r="DS7" s="25">
        <v>27.11</v>
      </c>
      <c r="DT7" s="25" t="s">
        <v>101</v>
      </c>
      <c r="DU7" s="25" t="s">
        <v>101</v>
      </c>
      <c r="DV7" s="25">
        <v>0</v>
      </c>
      <c r="DW7" s="25">
        <v>0</v>
      </c>
      <c r="DX7" s="25">
        <v>0</v>
      </c>
      <c r="DY7" s="25" t="s">
        <v>101</v>
      </c>
      <c r="DZ7" s="25" t="s">
        <v>101</v>
      </c>
      <c r="EA7" s="25">
        <v>0</v>
      </c>
      <c r="EB7" s="25">
        <v>0</v>
      </c>
      <c r="EC7" s="25">
        <v>0</v>
      </c>
      <c r="ED7" s="25">
        <v>0</v>
      </c>
      <c r="EE7" s="25" t="s">
        <v>101</v>
      </c>
      <c r="EF7" s="25" t="s">
        <v>101</v>
      </c>
      <c r="EG7" s="25">
        <v>0</v>
      </c>
      <c r="EH7" s="25">
        <v>0</v>
      </c>
      <c r="EI7" s="25">
        <v>0</v>
      </c>
      <c r="EJ7" s="25" t="s">
        <v>101</v>
      </c>
      <c r="EK7" s="25" t="s">
        <v>101</v>
      </c>
      <c r="EL7" s="25">
        <v>0.25</v>
      </c>
      <c r="EM7" s="25">
        <v>0.05</v>
      </c>
      <c r="EN7" s="25">
        <v>0.03</v>
      </c>
      <c r="EO7" s="25">
        <v>0.02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野別 夏美</cp:lastModifiedBy>
  <dcterms:created xsi:type="dcterms:W3CDTF">2023-12-12T01:04:52Z</dcterms:created>
  <dcterms:modified xsi:type="dcterms:W3CDTF">2024-02-01T08:07:38Z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2024-02-01T04:54:45Z</vt:filetime>
  </property>
</Properties>
</file>