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5下水道事業\04漁集排\"/>
    </mc:Choice>
  </mc:AlternateContent>
  <xr:revisionPtr revIDLastSave="0" documentId="13_ncr:1_{017BBCDF-AD1A-4F78-8601-7D19AF34CF56}" xr6:coauthVersionLast="47" xr6:coauthVersionMax="47" xr10:uidLastSave="{00000000-0000-0000-0000-000000000000}"/>
  <workbookProtection workbookAlgorithmName="SHA-512" workbookHashValue="8krzxZvQwf+LcL7pLMGLuQnc4XCkbH1G2JUwyFyKuyW+cbmP+7sQJ1mQCxmsVDSx7qc5Xh0u8RZdgjZhJRKtVA==" workbookSaltValue="DNen2cs6MwjCbsz5izNJH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L10" i="4"/>
  <c r="AD10" i="4"/>
  <c r="W10" i="4"/>
  <c r="P10" i="4"/>
  <c r="BB8" i="4"/>
  <c r="AT8" i="4"/>
  <c r="W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<sst xmlns="http://schemas.openxmlformats.org/spreadsheetml/2006/main" count="231" uniqueCount="116">
  <si>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</si>
  <si>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</si>
  <si>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</si>
  <si>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</si>
  <si>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</si>
  <si>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</si>
  <si>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</si>
  <si>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</si>
  <si>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</si>
  <si>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</si>
  <si>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</si>
  <si>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</si>
  <si>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</si>
  <si>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</si>
  <si>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</si>
  <si>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</si>
  <si>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</si>
  <si>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</si>
  <si>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</si>
  <si>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</si>
  <si>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</si>
  <si>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</si>
  <si>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</si>
  <si>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</si>
  <si>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</si>
  <si>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</si>
  <si>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</si>
  <si>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</si>
  <si>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</si>
  <si>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</si>
  <si>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</si>
  <si>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</si>
  <si>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</si>
  <si>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</si>
  <si>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</si>
  <si>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</si>
  <si>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</si>
  <si>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</si>
  <si>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</si>
  <si>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</si>
  <si>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</si>
  <si>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</si>
  <si>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</si>
  <si>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</si>
  <si>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</si>
  <si>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</si>
  <si>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</si>
  <si>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</si>
  <si>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</si>
  <si>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</si>
  <si>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</si>
  <si>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</si>
  <si>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</si>
  <si>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</si>
  <si>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</si>
  <si>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</si>
  <si>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</si>
  <si>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</si>
  <si>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</si>
  <si>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</si>
  <si>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</si>
  <si>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</si>
  <si>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</si>
  <si>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</si>
  <si>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</si>
  <si>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</si>
  <si>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</si>
  <si>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</si>
  <si>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</si>
  <si>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</si>
  <si>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</si>
  <si>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</si>
  <si>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</si>
  <si>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</si>
  <si>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</si>
  <si>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</si>
  <si>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</si>
  <si>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</si>
  <si>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</si>
  <si>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</si>
  <si>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</si>
  <si>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</si>
  <si>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</si>
  <si>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</si>
  <si>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</si>
  <si>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</si>
  <si>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</si>
  <si>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</si>
  <si>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</si>
  <si>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</si>
  <si>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</si>
  <si>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</si>
  <si>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</si>
  <si>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</si>
  <si>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</si>
  <si>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</si>
  <si>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</si>
  <si>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</si>
  <si>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</si>
  <si>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</si>
  <si>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</si>
  <si>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</si>
  <si>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</si>
  <si>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</si>
  <si>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</si>
  <si>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</si>
  <si>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</si>
  <si>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</si>
  <si>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</si>
  <si>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</si>
  <si>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</si>
  <si>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</si>
  <si>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</si>
  <si>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</si>
  <si>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</si>
  <si>
    <r>
      <t>　漁業集落排水事業は、漁業を営む集落の生活排水を対象に水質汚濁防止や水洗化の促進を行う下水道事業です。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・施設利用率は、</t>
    </r>
    <r>
      <rPr>
        <sz val="11"/>
        <rFont val="ＭＳ ゴシック"/>
        <family val="3"/>
        <charset val="128"/>
      </rPr>
      <t>類似団体平均値を下回っており、施設の効率性は決して高くない状況です。</t>
    </r>
    <rPh sb="64" eb="66">
      <t>イジョウ</t>
    </rPh>
    <rPh sb="83" eb="85">
      <t>コンゴ</t>
    </rPh>
    <rPh sb="86" eb="88">
      <t>ケンゼン</t>
    </rPh>
    <rPh sb="88" eb="90">
      <t>ケイエイ</t>
    </rPh>
    <rPh sb="91" eb="93">
      <t>ジゾク</t>
    </rPh>
    <rPh sb="100" eb="102">
      <t>ヒツヨウ</t>
    </rPh>
    <rPh sb="450" eb="452">
      <t>ルイジ</t>
    </rPh>
    <rPh sb="452" eb="454">
      <t>ダンタイ</t>
    </rPh>
    <rPh sb="454" eb="457">
      <t>ヘイキンチ</t>
    </rPh>
    <rPh sb="465" eb="467">
      <t>シセツ</t>
    </rPh>
    <rPh sb="470" eb="471">
      <t>セイ</t>
    </rPh>
    <rPh sb="472" eb="473">
      <t>ケッ</t>
    </rPh>
    <rPh sb="475" eb="476">
      <t>タカ</t>
    </rPh>
    <rPh sb="479" eb="481">
      <t>ジョウキョウ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</si>
</sst>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5-44F2-BAEF-20E6FC8D2C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0.01</c:v>
                </c:pt>
                <c:pt idx="3" formatCode="#,##0.00;&quot;△&quot;#,##0.00">
                  <c:v>0</c:v>
                </c:pt>
                <c:pt idx="4">
                  <c:v>0.02</c:v>
                </c:pt>
              </c:numCache>
            </c:numRef>
          </c:val>
          <c:smooth val="0"/>
          <c:extLst>
            <c:ext xmlns:c16="http://schemas.microsoft.com/office/drawing/2014/chart" uri="{C3380CC4-5D6E-409C-BE32-E72D297353CC}">
              <c16:uniqueId val="{00000001-6825-44F2-BAEF-20E6FC8D2C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48.06</c:v>
                </c:pt>
                <c:pt idx="1">
                  <c:v>41.7</c:v>
                </c:pt>
                <c:pt idx="2">
                  <c:v>37.58</c:v>
                </c:pt>
                <c:pt idx="3">
                  <c:v>35.21</c:v>
                </c:pt>
                <c:pt idx="4">
                  <c:v>33.71</c:v>
                </c:pt>
              </c:numCache>
            </c:numRef>
          </c:val>
          <c:extLst>
            <c:ext xmlns:c16="http://schemas.microsoft.com/office/drawing/2014/chart" uri="{C3380CC4-5D6E-409C-BE32-E72D297353CC}">
              <c16:uniqueId val="{00000000-CAA2-433B-8ED9-87A3A16BB7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40.29</c:v>
                </c:pt>
                <c:pt idx="3">
                  <c:v>40.11</c:v>
                </c:pt>
                <c:pt idx="4">
                  <c:v>37.67</c:v>
                </c:pt>
              </c:numCache>
            </c:numRef>
          </c:val>
          <c:smooth val="0"/>
          <c:extLst>
            <c:ext xmlns:c16="http://schemas.microsoft.com/office/drawing/2014/chart" uri="{C3380CC4-5D6E-409C-BE32-E72D297353CC}">
              <c16:uniqueId val="{00000001-CAA2-433B-8ED9-87A3A16BB7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96.37</c:v>
                </c:pt>
                <c:pt idx="1">
                  <c:v>96.43</c:v>
                </c:pt>
                <c:pt idx="2">
                  <c:v>96.38</c:v>
                </c:pt>
                <c:pt idx="3">
                  <c:v>96.58</c:v>
                </c:pt>
                <c:pt idx="4">
                  <c:v>96.46</c:v>
                </c:pt>
              </c:numCache>
            </c:numRef>
          </c:val>
          <c:extLst>
            <c:ext xmlns:c16="http://schemas.microsoft.com/office/drawing/2014/chart" uri="{C3380CC4-5D6E-409C-BE32-E72D297353CC}">
              <c16:uniqueId val="{00000000-87A0-4C99-B076-AB8C3CB17C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87.49</c:v>
                </c:pt>
                <c:pt idx="3">
                  <c:v>87.61</c:v>
                </c:pt>
                <c:pt idx="4">
                  <c:v>87.94</c:v>
                </c:pt>
              </c:numCache>
            </c:numRef>
          </c:val>
          <c:smooth val="0"/>
          <c:extLst>
            <c:ext xmlns:c16="http://schemas.microsoft.com/office/drawing/2014/chart" uri="{C3380CC4-5D6E-409C-BE32-E72D297353CC}">
              <c16:uniqueId val="{00000001-87A0-4C99-B076-AB8C3CB17C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100.03</c:v>
                </c:pt>
                <c:pt idx="1">
                  <c:v>100.01</c:v>
                </c:pt>
                <c:pt idx="2">
                  <c:v>99.02</c:v>
                </c:pt>
                <c:pt idx="3">
                  <c:v>100.01</c:v>
                </c:pt>
                <c:pt idx="4">
                  <c:v>100.04</c:v>
                </c:pt>
              </c:numCache>
            </c:numRef>
          </c:val>
          <c:extLst>
            <c:ext xmlns:c16="http://schemas.microsoft.com/office/drawing/2014/chart" uri="{C3380CC4-5D6E-409C-BE32-E72D297353CC}">
              <c16:uniqueId val="{00000000-D824-4FB1-A2B0-781F249C98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95.71</c:v>
                </c:pt>
                <c:pt idx="3">
                  <c:v>96.59</c:v>
                </c:pt>
                <c:pt idx="4">
                  <c:v>96.86</c:v>
                </c:pt>
              </c:numCache>
            </c:numRef>
          </c:val>
          <c:smooth val="0"/>
          <c:extLst>
            <c:ext xmlns:c16="http://schemas.microsoft.com/office/drawing/2014/chart" uri="{C3380CC4-5D6E-409C-BE32-E72D297353CC}">
              <c16:uniqueId val="{00000001-D824-4FB1-A2B0-781F249C98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41.96</c:v>
                </c:pt>
                <c:pt idx="1">
                  <c:v>44.41</c:v>
                </c:pt>
                <c:pt idx="2">
                  <c:v>46.27</c:v>
                </c:pt>
                <c:pt idx="3">
                  <c:v>48.09</c:v>
                </c:pt>
                <c:pt idx="4">
                  <c:v>49.91</c:v>
                </c:pt>
              </c:numCache>
            </c:numRef>
          </c:val>
          <c:extLst>
            <c:ext xmlns:c16="http://schemas.microsoft.com/office/drawing/2014/chart" uri="{C3380CC4-5D6E-409C-BE32-E72D297353CC}">
              <c16:uniqueId val="{00000000-C43D-47A7-99F8-75E4C39818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29.9</c:v>
                </c:pt>
                <c:pt idx="3">
                  <c:v>32.58</c:v>
                </c:pt>
                <c:pt idx="4">
                  <c:v>37.479999999999997</c:v>
                </c:pt>
              </c:numCache>
            </c:numRef>
          </c:val>
          <c:smooth val="0"/>
          <c:extLst>
            <c:ext xmlns:c16="http://schemas.microsoft.com/office/drawing/2014/chart" uri="{C3380CC4-5D6E-409C-BE32-E72D297353CC}">
              <c16:uniqueId val="{00000001-C43D-47A7-99F8-75E4C39818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E-4986-AF2D-5F8AD7E422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8E-4986-AF2D-5F8AD7E422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1F-4C17-B45E-B38FC05532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11.66</c:v>
                </c:pt>
                <c:pt idx="3">
                  <c:v>18.57</c:v>
                </c:pt>
                <c:pt idx="4">
                  <c:v>17.78</c:v>
                </c:pt>
              </c:numCache>
            </c:numRef>
          </c:val>
          <c:smooth val="0"/>
          <c:extLst>
            <c:ext xmlns:c16="http://schemas.microsoft.com/office/drawing/2014/chart" uri="{C3380CC4-5D6E-409C-BE32-E72D297353CC}">
              <c16:uniqueId val="{00000001-DD1F-4C17-B45E-B38FC05532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88.2</c:v>
                </c:pt>
                <c:pt idx="1">
                  <c:v>88.71</c:v>
                </c:pt>
                <c:pt idx="2">
                  <c:v>85.56</c:v>
                </c:pt>
                <c:pt idx="3">
                  <c:v>82.66</c:v>
                </c:pt>
                <c:pt idx="4">
                  <c:v>76.41</c:v>
                </c:pt>
              </c:numCache>
            </c:numRef>
          </c:val>
          <c:extLst>
            <c:ext xmlns:c16="http://schemas.microsoft.com/office/drawing/2014/chart" uri="{C3380CC4-5D6E-409C-BE32-E72D297353CC}">
              <c16:uniqueId val="{00000000-FA8F-4D6C-93FB-80DBD2676F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53.11</c:v>
                </c:pt>
                <c:pt idx="3">
                  <c:v>54.48</c:v>
                </c:pt>
                <c:pt idx="4">
                  <c:v>51.12</c:v>
                </c:pt>
              </c:numCache>
            </c:numRef>
          </c:val>
          <c:smooth val="0"/>
          <c:extLst>
            <c:ext xmlns:c16="http://schemas.microsoft.com/office/drawing/2014/chart" uri="{C3380CC4-5D6E-409C-BE32-E72D297353CC}">
              <c16:uniqueId val="{00000001-FA8F-4D6C-93FB-80DBD2676F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1128.26</c:v>
                </c:pt>
                <c:pt idx="1">
                  <c:v>1085.92</c:v>
                </c:pt>
                <c:pt idx="2">
                  <c:v>1051.67</c:v>
                </c:pt>
                <c:pt idx="3">
                  <c:v>1098.27</c:v>
                </c:pt>
                <c:pt idx="4">
                  <c:v>978.89</c:v>
                </c:pt>
              </c:numCache>
            </c:numRef>
          </c:val>
          <c:extLst>
            <c:ext xmlns:c16="http://schemas.microsoft.com/office/drawing/2014/chart" uri="{C3380CC4-5D6E-409C-BE32-E72D297353CC}">
              <c16:uniqueId val="{00000000-CEE1-40E8-B738-F1F468A510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807.81</c:v>
                </c:pt>
                <c:pt idx="3">
                  <c:v>733.23</c:v>
                </c:pt>
                <c:pt idx="4">
                  <c:v>607.88</c:v>
                </c:pt>
              </c:numCache>
            </c:numRef>
          </c:val>
          <c:smooth val="0"/>
          <c:extLst>
            <c:ext xmlns:c16="http://schemas.microsoft.com/office/drawing/2014/chart" uri="{C3380CC4-5D6E-409C-BE32-E72D297353CC}">
              <c16:uniqueId val="{00000001-CEE1-40E8-B738-F1F468A510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71.599999999999994</c:v>
                </c:pt>
                <c:pt idx="1">
                  <c:v>62.99</c:v>
                </c:pt>
                <c:pt idx="2">
                  <c:v>52.86</c:v>
                </c:pt>
                <c:pt idx="3">
                  <c:v>50.54</c:v>
                </c:pt>
                <c:pt idx="4">
                  <c:v>34.090000000000003</c:v>
                </c:pt>
              </c:numCache>
            </c:numRef>
          </c:val>
          <c:extLst>
            <c:ext xmlns:c16="http://schemas.microsoft.com/office/drawing/2014/chart" uri="{C3380CC4-5D6E-409C-BE32-E72D297353CC}">
              <c16:uniqueId val="{00000000-8CD3-461F-A189-ACD34B65E5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49.44</c:v>
                </c:pt>
                <c:pt idx="3">
                  <c:v>54.39</c:v>
                </c:pt>
                <c:pt idx="4">
                  <c:v>48.98</c:v>
                </c:pt>
              </c:numCache>
            </c:numRef>
          </c:val>
          <c:smooth val="0"/>
          <c:extLst>
            <c:ext xmlns:c16="http://schemas.microsoft.com/office/drawing/2014/chart" uri="{C3380CC4-5D6E-409C-BE32-E72D297353CC}">
              <c16:uniqueId val="{00000001-8CD3-461F-A189-ACD34B65E5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175.95</c:v>
                </c:pt>
                <c:pt idx="1">
                  <c:v>199.5</c:v>
                </c:pt>
                <c:pt idx="2">
                  <c:v>239.32</c:v>
                </c:pt>
                <c:pt idx="3">
                  <c:v>250.94</c:v>
                </c:pt>
                <c:pt idx="4">
                  <c:v>376.69</c:v>
                </c:pt>
              </c:numCache>
            </c:numRef>
          </c:val>
          <c:extLst>
            <c:ext xmlns:c16="http://schemas.microsoft.com/office/drawing/2014/chart" uri="{C3380CC4-5D6E-409C-BE32-E72D297353CC}">
              <c16:uniqueId val="{00000000-FF3F-46CD-9F83-982EE2A21F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343.49</c:v>
                </c:pt>
                <c:pt idx="3">
                  <c:v>318.06</c:v>
                </c:pt>
                <c:pt idx="4">
                  <c:v>362.51</c:v>
                </c:pt>
              </c:numCache>
            </c:numRef>
          </c:val>
          <c:smooth val="0"/>
          <c:extLst>
            <c:ext xmlns:c16="http://schemas.microsoft.com/office/drawing/2014/chart" uri="{C3380CC4-5D6E-409C-BE32-E72D297353CC}">
              <c16:uniqueId val="{00000001-FF3F-46CD-9F83-982EE2A21F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延岡市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117563</v>
      </c>
      <c r="AM8" s="42"/>
      <c r="AN8" s="42"/>
      <c r="AO8" s="42"/>
      <c r="AP8" s="42"/>
      <c r="AQ8" s="42"/>
      <c r="AR8" s="42"/>
      <c r="AS8" s="42"/>
      <c r="AT8" s="35">
        <f>データ!T6</f>
        <v>868.02</v>
      </c>
      <c r="AU8" s="35"/>
      <c r="AV8" s="35"/>
      <c r="AW8" s="35"/>
      <c r="AX8" s="35"/>
      <c r="AY8" s="35"/>
      <c r="AZ8" s="35"/>
      <c r="BA8" s="35"/>
      <c r="BB8" s="35">
        <f>データ!U6</f>
        <v>135.44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77.52</v>
      </c>
      <c r="J10" s="35"/>
      <c r="K10" s="35"/>
      <c r="L10" s="35"/>
      <c r="M10" s="35"/>
      <c r="N10" s="35"/>
      <c r="O10" s="35"/>
      <c r="P10" s="35">
        <f>データ!P6</f>
        <v>0.99</v>
      </c>
      <c r="Q10" s="35"/>
      <c r="R10" s="35"/>
      <c r="S10" s="35"/>
      <c r="T10" s="35"/>
      <c r="U10" s="35"/>
      <c r="V10" s="35"/>
      <c r="W10" s="35">
        <f>データ!Q6</f>
        <v>100</v>
      </c>
      <c r="X10" s="35"/>
      <c r="Y10" s="35"/>
      <c r="Z10" s="35"/>
      <c r="AA10" s="35"/>
      <c r="AB10" s="35"/>
      <c r="AC10" s="35"/>
      <c r="AD10" s="42">
        <f>データ!R6</f>
        <v>2619</v>
      </c>
      <c r="AE10" s="42"/>
      <c r="AF10" s="42"/>
      <c r="AG10" s="42"/>
      <c r="AH10" s="42"/>
      <c r="AI10" s="42"/>
      <c r="AJ10" s="42"/>
      <c r="AK10" s="2"/>
      <c r="AL10" s="42">
        <f>データ!V6</f>
        <v>1157</v>
      </c>
      <c r="AM10" s="42"/>
      <c r="AN10" s="42"/>
      <c r="AO10" s="42"/>
      <c r="AP10" s="42"/>
      <c r="AQ10" s="42"/>
      <c r="AR10" s="42"/>
      <c r="AS10" s="42"/>
      <c r="AT10" s="35">
        <f>データ!W6</f>
        <v>0.49</v>
      </c>
      <c r="AU10" s="35"/>
      <c r="AV10" s="35"/>
      <c r="AW10" s="35"/>
      <c r="AX10" s="35"/>
      <c r="AY10" s="35"/>
      <c r="AZ10" s="35"/>
      <c r="BA10" s="35"/>
      <c r="BB10" s="35">
        <f>データ!X6</f>
        <v>2361.2199999999998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7DoHA08DEwDhLaKOI4hZqvP3tAqA4my/3NwCnoFuwea5z7bnkJi8uO0yVfFMv45KaRJ3Ca6B86kPco/Kt9clAA==" saltValue="X3ZLFFKFcTYVXY3k8a2H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452033</v>
      </c>
      <c r="D6" s="19">
        <f t="shared" si="3"/>
        <v>46</v>
      </c>
      <c r="E6" s="19">
        <f t="shared" si="3"/>
        <v>17</v>
      </c>
      <c r="F6" s="19">
        <f t="shared" si="3"/>
        <v>6</v>
      </c>
      <c r="G6" s="19">
        <f t="shared" si="3"/>
        <v>0</v>
      </c>
      <c r="H6" s="19" t="str">
        <f t="shared" si="3"/>
        <v>宮崎県　延岡市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77.52</v>
      </c>
      <c r="P6" s="20">
        <f t="shared" si="3"/>
        <v>0.99</v>
      </c>
      <c r="Q6" s="20">
        <f t="shared" si="3"/>
        <v>100</v>
      </c>
      <c r="R6" s="20">
        <f t="shared" si="3"/>
        <v>2619</v>
      </c>
      <c r="S6" s="20">
        <f t="shared" si="3"/>
        <v>117563</v>
      </c>
      <c r="T6" s="20">
        <f t="shared" si="3"/>
        <v>868.02</v>
      </c>
      <c r="U6" s="20">
        <f t="shared" si="3"/>
        <v>135.44</v>
      </c>
      <c r="V6" s="20">
        <f t="shared" si="3"/>
        <v>1157</v>
      </c>
      <c r="W6" s="20">
        <f t="shared" si="3"/>
        <v>0.49</v>
      </c>
      <c r="X6" s="20">
        <f t="shared" si="3"/>
        <v>2361.2199999999998</v>
      </c>
      <c r="Y6" s="21">
        <f>IF(Y7="",NA(),Y7)</f>
        <v>100.03</v>
      </c>
      <c r="Z6" s="21">
        <f t="shared" ref="Z6:AH6" si="4">IF(Z7="",NA(),Z7)</f>
        <v>100.01</v>
      </c>
      <c r="AA6" s="21">
        <f t="shared" si="4"/>
        <v>99.02</v>
      </c>
      <c r="AB6" s="21">
        <f t="shared" si="4"/>
        <v>100.01</v>
      </c>
      <c r="AC6" s="21">
        <f t="shared" si="4"/>
        <v>100.04</v>
      </c>
      <c r="AD6" s="21">
        <f t="shared" si="4"/>
        <v>101.36</v>
      </c>
      <c r="AE6" s="21">
        <f t="shared" si="4"/>
        <v>99.33</v>
      </c>
      <c r="AF6" s="21">
        <f t="shared" si="4"/>
        <v>95.71</v>
      </c>
      <c r="AG6" s="21">
        <f t="shared" si="4"/>
        <v>96.59</v>
      </c>
      <c r="AH6" s="21">
        <f t="shared" si="4"/>
        <v>96.86</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11.66</v>
      </c>
      <c r="AR6" s="21">
        <f t="shared" si="5"/>
        <v>18.57</v>
      </c>
      <c r="AS6" s="21">
        <f t="shared" si="5"/>
        <v>17.78</v>
      </c>
      <c r="AT6" s="20" t="str">
        <f>IF(AT7="","",IF(AT7="-","【-】","【"&amp;SUBSTITUTE(TEXT(AT7,"#,##0.00"),"-","△")&amp;"】"))</f>
        <v>【104.91】</v>
      </c>
      <c r="AU6" s="21">
        <f>IF(AU7="",NA(),AU7)</f>
        <v>88.2</v>
      </c>
      <c r="AV6" s="21">
        <f t="shared" ref="AV6:BD6" si="6">IF(AV7="",NA(),AV7)</f>
        <v>88.71</v>
      </c>
      <c r="AW6" s="21">
        <f t="shared" si="6"/>
        <v>85.56</v>
      </c>
      <c r="AX6" s="21">
        <f t="shared" si="6"/>
        <v>82.66</v>
      </c>
      <c r="AY6" s="21">
        <f t="shared" si="6"/>
        <v>76.41</v>
      </c>
      <c r="AZ6" s="21">
        <f t="shared" si="6"/>
        <v>80.95</v>
      </c>
      <c r="BA6" s="21">
        <f t="shared" si="6"/>
        <v>62.55</v>
      </c>
      <c r="BB6" s="21">
        <f t="shared" si="6"/>
        <v>53.11</v>
      </c>
      <c r="BC6" s="21">
        <f t="shared" si="6"/>
        <v>54.48</v>
      </c>
      <c r="BD6" s="21">
        <f t="shared" si="6"/>
        <v>51.12</v>
      </c>
      <c r="BE6" s="20" t="str">
        <f>IF(BE7="","",IF(BE7="-","【-】","【"&amp;SUBSTITUTE(TEXT(BE7,"#,##0.00"),"-","△")&amp;"】"))</f>
        <v>【61.34】</v>
      </c>
      <c r="BF6" s="21">
        <f>IF(BF7="",NA(),BF7)</f>
        <v>1128.26</v>
      </c>
      <c r="BG6" s="21">
        <f t="shared" ref="BG6:BO6" si="7">IF(BG7="",NA(),BG7)</f>
        <v>1085.92</v>
      </c>
      <c r="BH6" s="21">
        <f t="shared" si="7"/>
        <v>1051.67</v>
      </c>
      <c r="BI6" s="21">
        <f t="shared" si="7"/>
        <v>1098.27</v>
      </c>
      <c r="BJ6" s="21">
        <f t="shared" si="7"/>
        <v>978.89</v>
      </c>
      <c r="BK6" s="21">
        <f t="shared" si="7"/>
        <v>1006.65</v>
      </c>
      <c r="BL6" s="21">
        <f t="shared" si="7"/>
        <v>998.42</v>
      </c>
      <c r="BM6" s="21">
        <f t="shared" si="7"/>
        <v>807.81</v>
      </c>
      <c r="BN6" s="21">
        <f t="shared" si="7"/>
        <v>733.23</v>
      </c>
      <c r="BO6" s="21">
        <f t="shared" si="7"/>
        <v>607.88</v>
      </c>
      <c r="BP6" s="20" t="str">
        <f>IF(BP7="","",IF(BP7="-","【-】","【"&amp;SUBSTITUTE(TEXT(BP7,"#,##0.00"),"-","△")&amp;"】"))</f>
        <v>【1,078.44】</v>
      </c>
      <c r="BQ6" s="21">
        <f>IF(BQ7="",NA(),BQ7)</f>
        <v>71.599999999999994</v>
      </c>
      <c r="BR6" s="21">
        <f t="shared" ref="BR6:BZ6" si="8">IF(BR7="",NA(),BR7)</f>
        <v>62.99</v>
      </c>
      <c r="BS6" s="21">
        <f t="shared" si="8"/>
        <v>52.86</v>
      </c>
      <c r="BT6" s="21">
        <f t="shared" si="8"/>
        <v>50.54</v>
      </c>
      <c r="BU6" s="21">
        <f t="shared" si="8"/>
        <v>34.090000000000003</v>
      </c>
      <c r="BV6" s="21">
        <f t="shared" si="8"/>
        <v>43.43</v>
      </c>
      <c r="BW6" s="21">
        <f t="shared" si="8"/>
        <v>41.41</v>
      </c>
      <c r="BX6" s="21">
        <f t="shared" si="8"/>
        <v>49.44</v>
      </c>
      <c r="BY6" s="21">
        <f t="shared" si="8"/>
        <v>54.39</v>
      </c>
      <c r="BZ6" s="21">
        <f t="shared" si="8"/>
        <v>48.98</v>
      </c>
      <c r="CA6" s="20" t="str">
        <f>IF(CA7="","",IF(CA7="-","【-】","【"&amp;SUBSTITUTE(TEXT(CA7,"#,##0.00"),"-","△")&amp;"】"))</f>
        <v>【41.91】</v>
      </c>
      <c r="CB6" s="21">
        <f>IF(CB7="",NA(),CB7)</f>
        <v>175.95</v>
      </c>
      <c r="CC6" s="21">
        <f t="shared" ref="CC6:CK6" si="9">IF(CC7="",NA(),CC7)</f>
        <v>199.5</v>
      </c>
      <c r="CD6" s="21">
        <f t="shared" si="9"/>
        <v>239.32</v>
      </c>
      <c r="CE6" s="21">
        <f t="shared" si="9"/>
        <v>250.94</v>
      </c>
      <c r="CF6" s="21">
        <f t="shared" si="9"/>
        <v>376.69</v>
      </c>
      <c r="CG6" s="21">
        <f t="shared" si="9"/>
        <v>400.44</v>
      </c>
      <c r="CH6" s="21">
        <f t="shared" si="9"/>
        <v>417.56</v>
      </c>
      <c r="CI6" s="21">
        <f t="shared" si="9"/>
        <v>343.49</v>
      </c>
      <c r="CJ6" s="21">
        <f t="shared" si="9"/>
        <v>318.06</v>
      </c>
      <c r="CK6" s="21">
        <f t="shared" si="9"/>
        <v>362.51</v>
      </c>
      <c r="CL6" s="20" t="str">
        <f>IF(CL7="","",IF(CL7="-","【-】","【"&amp;SUBSTITUTE(TEXT(CL7,"#,##0.00"),"-","△")&amp;"】"))</f>
        <v>【420.17】</v>
      </c>
      <c r="CM6" s="21">
        <f>IF(CM7="",NA(),CM7)</f>
        <v>48.06</v>
      </c>
      <c r="CN6" s="21">
        <f t="shared" ref="CN6:CV6" si="10">IF(CN7="",NA(),CN7)</f>
        <v>41.7</v>
      </c>
      <c r="CO6" s="21">
        <f t="shared" si="10"/>
        <v>37.58</v>
      </c>
      <c r="CP6" s="21">
        <f t="shared" si="10"/>
        <v>35.21</v>
      </c>
      <c r="CQ6" s="21">
        <f t="shared" si="10"/>
        <v>33.71</v>
      </c>
      <c r="CR6" s="21">
        <f t="shared" si="10"/>
        <v>32.229999999999997</v>
      </c>
      <c r="CS6" s="21">
        <f t="shared" si="10"/>
        <v>32.479999999999997</v>
      </c>
      <c r="CT6" s="21">
        <f t="shared" si="10"/>
        <v>40.29</v>
      </c>
      <c r="CU6" s="21">
        <f t="shared" si="10"/>
        <v>40.11</v>
      </c>
      <c r="CV6" s="21">
        <f t="shared" si="10"/>
        <v>37.67</v>
      </c>
      <c r="CW6" s="20" t="str">
        <f>IF(CW7="","",IF(CW7="-","【-】","【"&amp;SUBSTITUTE(TEXT(CW7,"#,##0.00"),"-","△")&amp;"】"))</f>
        <v>【29.92】</v>
      </c>
      <c r="CX6" s="21">
        <f>IF(CX7="",NA(),CX7)</f>
        <v>96.37</v>
      </c>
      <c r="CY6" s="21">
        <f t="shared" ref="CY6:DG6" si="11">IF(CY7="",NA(),CY7)</f>
        <v>96.43</v>
      </c>
      <c r="CZ6" s="21">
        <f t="shared" si="11"/>
        <v>96.38</v>
      </c>
      <c r="DA6" s="21">
        <f t="shared" si="11"/>
        <v>96.58</v>
      </c>
      <c r="DB6" s="21">
        <f t="shared" si="11"/>
        <v>96.46</v>
      </c>
      <c r="DC6" s="21">
        <f t="shared" si="11"/>
        <v>80.8</v>
      </c>
      <c r="DD6" s="21">
        <f t="shared" si="11"/>
        <v>79.2</v>
      </c>
      <c r="DE6" s="21">
        <f t="shared" si="11"/>
        <v>87.49</v>
      </c>
      <c r="DF6" s="21">
        <f t="shared" si="11"/>
        <v>87.61</v>
      </c>
      <c r="DG6" s="21">
        <f t="shared" si="11"/>
        <v>87.94</v>
      </c>
      <c r="DH6" s="20" t="str">
        <f>IF(DH7="","",IF(DH7="-","【-】","【"&amp;SUBSTITUTE(TEXT(DH7,"#,##0.00"),"-","△")&amp;"】"))</f>
        <v>【80.39】</v>
      </c>
      <c r="DI6" s="21">
        <f>IF(DI7="",NA(),DI7)</f>
        <v>41.96</v>
      </c>
      <c r="DJ6" s="21">
        <f t="shared" ref="DJ6:DR6" si="12">IF(DJ7="",NA(),DJ7)</f>
        <v>44.41</v>
      </c>
      <c r="DK6" s="21">
        <f t="shared" si="12"/>
        <v>46.27</v>
      </c>
      <c r="DL6" s="21">
        <f t="shared" si="12"/>
        <v>48.09</v>
      </c>
      <c r="DM6" s="21">
        <f t="shared" si="12"/>
        <v>49.91</v>
      </c>
      <c r="DN6" s="21">
        <f t="shared" si="12"/>
        <v>30.26</v>
      </c>
      <c r="DO6" s="21">
        <f t="shared" si="12"/>
        <v>28.97</v>
      </c>
      <c r="DP6" s="21">
        <f t="shared" si="12"/>
        <v>29.9</v>
      </c>
      <c r="DQ6" s="21">
        <f t="shared" si="12"/>
        <v>32.58</v>
      </c>
      <c r="DR6" s="21">
        <f t="shared" si="12"/>
        <v>37.479999999999997</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0.01</v>
      </c>
      <c r="EM6" s="20">
        <f t="shared" si="14"/>
        <v>0</v>
      </c>
      <c r="EN6" s="21">
        <f t="shared" si="14"/>
        <v>0.02</v>
      </c>
      <c r="EO6" s="20" t="str">
        <f>IF(EO7="","",IF(EO7="-","【-】","【"&amp;SUBSTITUTE(TEXT(EO7,"#,##0.00"),"-","△")&amp;"】"))</f>
        <v>【0.01】</v>
      </c>
    </row>
    <row r="7" spans="1:148" s="22" customFormat="1" x14ac:dyDescent="0.2">
      <c r="A7" s="14"/>
      <c r="B7" s="23">
        <v>2022</v>
      </c>
      <c r="C7" s="23">
        <v>452033</v>
      </c>
      <c r="D7" s="23">
        <v>46</v>
      </c>
      <c r="E7" s="23">
        <v>17</v>
      </c>
      <c r="F7" s="23">
        <v>6</v>
      </c>
      <c r="G7" s="23">
        <v>0</v>
      </c>
      <c r="H7" s="23" t="s">
        <v>96</v>
      </c>
      <c r="I7" s="23" t="s">
        <v>97</v>
      </c>
      <c r="J7" s="23" t="s">
        <v>98</v>
      </c>
      <c r="K7" s="23" t="s">
        <v>99</v>
      </c>
      <c r="L7" s="23" t="s">
        <v>100</v>
      </c>
      <c r="M7" s="23" t="s">
        <v>101</v>
      </c>
      <c r="N7" s="24" t="s">
        <v>102</v>
      </c>
      <c r="O7" s="24">
        <v>77.52</v>
      </c>
      <c r="P7" s="24">
        <v>0.99</v>
      </c>
      <c r="Q7" s="24">
        <v>100</v>
      </c>
      <c r="R7" s="24">
        <v>2619</v>
      </c>
      <c r="S7" s="24">
        <v>117563</v>
      </c>
      <c r="T7" s="24">
        <v>868.02</v>
      </c>
      <c r="U7" s="24">
        <v>135.44</v>
      </c>
      <c r="V7" s="24">
        <v>1157</v>
      </c>
      <c r="W7" s="24">
        <v>0.49</v>
      </c>
      <c r="X7" s="24">
        <v>2361.2199999999998</v>
      </c>
      <c r="Y7" s="24">
        <v>100.03</v>
      </c>
      <c r="Z7" s="24">
        <v>100.01</v>
      </c>
      <c r="AA7" s="24">
        <v>99.02</v>
      </c>
      <c r="AB7" s="24">
        <v>100.01</v>
      </c>
      <c r="AC7" s="24">
        <v>100.04</v>
      </c>
      <c r="AD7" s="24">
        <v>101.36</v>
      </c>
      <c r="AE7" s="24">
        <v>99.33</v>
      </c>
      <c r="AF7" s="24">
        <v>95.71</v>
      </c>
      <c r="AG7" s="24">
        <v>96.59</v>
      </c>
      <c r="AH7" s="24">
        <v>96.86</v>
      </c>
      <c r="AI7" s="24">
        <v>101.46</v>
      </c>
      <c r="AJ7" s="24">
        <v>0</v>
      </c>
      <c r="AK7" s="24">
        <v>0</v>
      </c>
      <c r="AL7" s="24">
        <v>0</v>
      </c>
      <c r="AM7" s="24">
        <v>0</v>
      </c>
      <c r="AN7" s="24">
        <v>0</v>
      </c>
      <c r="AO7" s="24">
        <v>221.05</v>
      </c>
      <c r="AP7" s="24">
        <v>210</v>
      </c>
      <c r="AQ7" s="24">
        <v>11.66</v>
      </c>
      <c r="AR7" s="24">
        <v>18.57</v>
      </c>
      <c r="AS7" s="24">
        <v>17.78</v>
      </c>
      <c r="AT7" s="24">
        <v>104.91</v>
      </c>
      <c r="AU7" s="24">
        <v>88.2</v>
      </c>
      <c r="AV7" s="24">
        <v>88.71</v>
      </c>
      <c r="AW7" s="24">
        <v>85.56</v>
      </c>
      <c r="AX7" s="24">
        <v>82.66</v>
      </c>
      <c r="AY7" s="24">
        <v>76.41</v>
      </c>
      <c r="AZ7" s="24">
        <v>80.95</v>
      </c>
      <c r="BA7" s="24">
        <v>62.55</v>
      </c>
      <c r="BB7" s="24">
        <v>53.11</v>
      </c>
      <c r="BC7" s="24">
        <v>54.48</v>
      </c>
      <c r="BD7" s="24">
        <v>51.12</v>
      </c>
      <c r="BE7" s="24">
        <v>61.34</v>
      </c>
      <c r="BF7" s="24">
        <v>1128.26</v>
      </c>
      <c r="BG7" s="24">
        <v>1085.92</v>
      </c>
      <c r="BH7" s="24">
        <v>1051.67</v>
      </c>
      <c r="BI7" s="24">
        <v>1098.27</v>
      </c>
      <c r="BJ7" s="24">
        <v>978.89</v>
      </c>
      <c r="BK7" s="24">
        <v>1006.65</v>
      </c>
      <c r="BL7" s="24">
        <v>998.42</v>
      </c>
      <c r="BM7" s="24">
        <v>807.81</v>
      </c>
      <c r="BN7" s="24">
        <v>733.23</v>
      </c>
      <c r="BO7" s="24">
        <v>607.88</v>
      </c>
      <c r="BP7" s="24">
        <v>1078.44</v>
      </c>
      <c r="BQ7" s="24">
        <v>71.599999999999994</v>
      </c>
      <c r="BR7" s="24">
        <v>62.99</v>
      </c>
      <c r="BS7" s="24">
        <v>52.86</v>
      </c>
      <c r="BT7" s="24">
        <v>50.54</v>
      </c>
      <c r="BU7" s="24">
        <v>34.090000000000003</v>
      </c>
      <c r="BV7" s="24">
        <v>43.43</v>
      </c>
      <c r="BW7" s="24">
        <v>41.41</v>
      </c>
      <c r="BX7" s="24">
        <v>49.44</v>
      </c>
      <c r="BY7" s="24">
        <v>54.39</v>
      </c>
      <c r="BZ7" s="24">
        <v>48.98</v>
      </c>
      <c r="CA7" s="24">
        <v>41.91</v>
      </c>
      <c r="CB7" s="24">
        <v>175.95</v>
      </c>
      <c r="CC7" s="24">
        <v>199.5</v>
      </c>
      <c r="CD7" s="24">
        <v>239.32</v>
      </c>
      <c r="CE7" s="24">
        <v>250.94</v>
      </c>
      <c r="CF7" s="24">
        <v>376.69</v>
      </c>
      <c r="CG7" s="24">
        <v>400.44</v>
      </c>
      <c r="CH7" s="24">
        <v>417.56</v>
      </c>
      <c r="CI7" s="24">
        <v>343.49</v>
      </c>
      <c r="CJ7" s="24">
        <v>318.06</v>
      </c>
      <c r="CK7" s="24">
        <v>362.51</v>
      </c>
      <c r="CL7" s="24">
        <v>420.17</v>
      </c>
      <c r="CM7" s="24">
        <v>48.06</v>
      </c>
      <c r="CN7" s="24">
        <v>41.7</v>
      </c>
      <c r="CO7" s="24">
        <v>37.58</v>
      </c>
      <c r="CP7" s="24">
        <v>35.21</v>
      </c>
      <c r="CQ7" s="24">
        <v>33.71</v>
      </c>
      <c r="CR7" s="24">
        <v>32.229999999999997</v>
      </c>
      <c r="CS7" s="24">
        <v>32.479999999999997</v>
      </c>
      <c r="CT7" s="24">
        <v>40.29</v>
      </c>
      <c r="CU7" s="24">
        <v>40.11</v>
      </c>
      <c r="CV7" s="24">
        <v>37.67</v>
      </c>
      <c r="CW7" s="24">
        <v>29.92</v>
      </c>
      <c r="CX7" s="24">
        <v>96.37</v>
      </c>
      <c r="CY7" s="24">
        <v>96.43</v>
      </c>
      <c r="CZ7" s="24">
        <v>96.38</v>
      </c>
      <c r="DA7" s="24">
        <v>96.58</v>
      </c>
      <c r="DB7" s="24">
        <v>96.46</v>
      </c>
      <c r="DC7" s="24">
        <v>80.8</v>
      </c>
      <c r="DD7" s="24">
        <v>79.2</v>
      </c>
      <c r="DE7" s="24">
        <v>87.49</v>
      </c>
      <c r="DF7" s="24">
        <v>87.61</v>
      </c>
      <c r="DG7" s="24">
        <v>87.94</v>
      </c>
      <c r="DH7" s="24">
        <v>80.39</v>
      </c>
      <c r="DI7" s="24">
        <v>41.96</v>
      </c>
      <c r="DJ7" s="24">
        <v>44.41</v>
      </c>
      <c r="DK7" s="24">
        <v>46.27</v>
      </c>
      <c r="DL7" s="24">
        <v>48.09</v>
      </c>
      <c r="DM7" s="24">
        <v>49.91</v>
      </c>
      <c r="DN7" s="24">
        <v>30.26</v>
      </c>
      <c r="DO7" s="24">
        <v>28.97</v>
      </c>
      <c r="DP7" s="24">
        <v>29.9</v>
      </c>
      <c r="DQ7" s="24">
        <v>32.58</v>
      </c>
      <c r="DR7" s="24">
        <v>37.479999999999997</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0.01</v>
      </c>
      <c r="EM7" s="24">
        <v>0</v>
      </c>
      <c r="EN7" s="24">
        <v>0.02</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2024-01-22T06:46:40Z</cp:lastPrinted>
  <dcterms:created xsi:type="dcterms:W3CDTF">2023-12-12T01:05:52Z</dcterms:created>
  <dcterms:modified xsi:type="dcterms:W3CDTF">2024-02-26T00:44:15Z</dcterms:modified>
  <cp:category/>
</cp:coreProperties>
</file>