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5下水道事業\04漁集排\"/>
    </mc:Choice>
  </mc:AlternateContent>
  <xr:revisionPtr revIDLastSave="0" documentId="13_ncr:1_{CAC371C1-218F-4092-810B-DE95E7C939F5}" xr6:coauthVersionLast="47" xr6:coauthVersionMax="47" xr10:uidLastSave="{00000000-0000-0000-0000-000000000000}"/>
  <workbookProtection workbookAlgorithmName="SHA-512" workbookHashValue="e8Kk1lUszqeuDYkEVGzo/XIugO1IPKLNMFN7Gw7IrgyGgl5J1FNTIMP4PlGNp6+ZjvPCn5cMXtfyLiuTxMVWyw==" workbookSaltValue="eCpxrGzNuGaP+Pfx8aarI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BB10" i="4"/>
  <c r="AD10" i="4"/>
  <c r="W10" i="4"/>
  <c r="B10" i="4"/>
  <c r="BB8" i="4"/>
  <c r="AT8" i="4"/>
  <c r="AL8" i="4"/>
  <c r="AD8" i="4"/>
  <c r="B8"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<sst xmlns="http://schemas.openxmlformats.org/spreadsheetml/2006/main" count="319" uniqueCount="117">
  <si>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</si>
  <si>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</si>
  <si>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</si>
  <si>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</si>
  <si>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</si>
  <si>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</si>
  <si>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</si>
  <si>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</si>
  <si>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</si>
  <si>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</si>
  <si>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</si>
  <si>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</si>
  <si>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</si>
  <si>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</si>
  <si>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</si>
  <si>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</si>
  <si>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</si>
  <si>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</si>
  <si>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</si>
  <si>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</si>
  <si>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</si>
  <si>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</si>
  <si>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</si>
  <si>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</si>
  <si>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</si>
  <si>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</si>
  <si>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</si>
  <si>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</si>
  <si>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</si>
  <si>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</si>
  <si>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</si>
  <si>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</si>
  <si>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</si>
  <si>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</si>
  <si>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</si>
  <si>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</si>
  <si>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</si>
  <si>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</si>
  <si>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</si>
  <si>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</si>
  <si>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</si>
  <si>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</si>
  <si>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</si>
  <si>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</si>
  <si>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</si>
  <si>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</si>
  <si>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</si>
  <si>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</si>
  <si>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</si>
  <si>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</si>
  <si>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</si>
  <si>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</si>
  <si>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</si>
  <si>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</si>
  <si>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</si>
  <si>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</si>
  <si>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</si>
  <si>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</si>
  <si>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</si>
  <si>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</si>
  <si>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</si>
  <si>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</si>
  <si>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</si>
  <si>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</si>
  <si>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</si>
  <si>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</si>
  <si>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</si>
  <si>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</si>
  <si>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</si>
  <si>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</si>
  <si>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</si>
  <si>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</si>
  <si>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</si>
  <si>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</si>
  <si>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</si>
  <si>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</si>
  <si>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</si>
  <si>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</si>
  <si>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</si>
  <si>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</si>
  <si>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</si>
  <si>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</si>
  <si>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</si>
  <si>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</si>
  <si>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</si>
  <si>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</si>
  <si>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</si>
  <si>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</si>
  <si>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</si>
  <si>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</si>
  <si>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</si>
  <si>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</si>
  <si>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</si>
  <si>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</si>
  <si>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</si>
  <si>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</si>
  <si>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</si>
  <si>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</si>
  <si>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</si>
  <si>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</si>
  <si>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</si>
  <si>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</si>
  <si>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</si>
  <si>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</si>
  <si>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</si>
  <si>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</si>
  <si>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</si>
  <si>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</si>
  <si>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</si>
  <si>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</si>
  <si>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</si>
  <si>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</si>
  <si>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</si>
  <si>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</si>
  <si>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管渠老朽化率及び管渠改善率は０％で推移していますが、夫婦浦地区が平成12年度、富土地区が平成15年度に供用開始しており、今後は経年劣化による管路施設の更新が必要となる見込みです。
　また、処理施設の電気・機械設備については、耐用年数を超過しているため、機能保全計画に基づき更新工事を行い、施設の延命化を図っていきます。</t>
    <rPh sb="1" eb="3">
      <t>カンキョ</t>
    </rPh>
    <rPh sb="3" eb="6">
      <t>ロウキュウカ</t>
    </rPh>
    <rPh sb="6" eb="7">
      <t>リツ</t>
    </rPh>
    <rPh sb="7" eb="8">
      <t>オヨ</t>
    </rPh>
    <rPh sb="127" eb="129">
      <t>キノウ</t>
    </rPh>
    <rPh sb="129" eb="131">
      <t>ホゼン</t>
    </rPh>
    <phoneticPr fontId="4"/>
  </si>
  <si>
    <t>　本事業は、他会計補助金を充当することで経営を維持しています。
　将来的には、処理区域内の人口減少による収入の減少と施設の老朽化に対する工事請負費の増加が予測されることから、他会計補助金や地方債の借入への依存度がさらに増えることが予測されます。
　今後は、令和３年度に策定した経営戦略に基づき、計画的かつ合理的な経営管理に努めます。</t>
    <rPh sb="1" eb="2">
      <t>ホン</t>
    </rPh>
    <rPh sb="2" eb="4">
      <t>ジギョウ</t>
    </rPh>
    <rPh sb="6" eb="7">
      <t>タ</t>
    </rPh>
    <rPh sb="7" eb="12">
      <t>カイケイホジョキン</t>
    </rPh>
    <rPh sb="87" eb="93">
      <t>タカイケイホジョキン</t>
    </rPh>
    <rPh sb="124" eb="126">
      <t>コンゴ</t>
    </rPh>
    <phoneticPr fontId="4"/>
  </si>
  <si>
    <t>①経常収支比率
　黒字ではあるものの、経費回収率が示すように、使用料収入で賄えない部分を他会計補助金に依存している状況です。
③流動比率
　現金預金が少ないことから、100%を下回っていますが、類似団体平均値を上回っています。今後も、健全経営に努め、比率の上昇に努めます。
④企業債残高対事業規模比率
　類似団体平均値よりも高い状況です。使用料収入が少額であるため、今後もこの傾向が続くと思われます。
⑤経費回収率
　類似団体平均値よりも低い状況です。処理人口が少ないことから、今後もこの傾向が続くと思われます。
⑥汚水処理原価
　類似団体平均値よりも高い状況です。有収水量が少ないことから、今後もこの傾向が続くと思われます。
⑦施設利用率
　類似団体平均値よりも高い状況です。処理区域内人口の減少に伴い、処理水量が年々減少していることから、施設利用率は減少傾向です。
⑧水洗化率
　類似団体平均値よりも高い状況です。100%を目指して、今後も更なる普及促進に努めていきます。</t>
    <rPh sb="1" eb="3">
      <t>ケイジョウ</t>
    </rPh>
    <rPh sb="9" eb="11">
      <t>クロジ</t>
    </rPh>
    <rPh sb="19" eb="23">
      <t>ケイヒカイシュウ</t>
    </rPh>
    <rPh sb="23" eb="24">
      <t>リツ</t>
    </rPh>
    <rPh sb="25" eb="26">
      <t>シメ</t>
    </rPh>
    <rPh sb="31" eb="34">
      <t>シヨウリョウ</t>
    </rPh>
    <rPh sb="34" eb="36">
      <t>シュウニュウ</t>
    </rPh>
    <rPh sb="37" eb="38">
      <t>マカナ</t>
    </rPh>
    <rPh sb="41" eb="43">
      <t>ブブン</t>
    </rPh>
    <rPh sb="44" eb="45">
      <t>タ</t>
    </rPh>
    <rPh sb="45" eb="50">
      <t>カイケイホジョキン</t>
    </rPh>
    <rPh sb="51" eb="53">
      <t>イゾン</t>
    </rPh>
    <rPh sb="57" eb="59">
      <t>ジョウキョウ</t>
    </rPh>
    <rPh sb="64" eb="66">
      <t>リュウドウ</t>
    </rPh>
    <rPh sb="66" eb="68">
      <t>ヒリツ</t>
    </rPh>
    <rPh sb="70" eb="72">
      <t>ゲンキン</t>
    </rPh>
    <rPh sb="72" eb="74">
      <t>ヨキン</t>
    </rPh>
    <rPh sb="75" eb="76">
      <t>スク</t>
    </rPh>
    <rPh sb="88" eb="90">
      <t>シタマワ</t>
    </rPh>
    <rPh sb="97" eb="104">
      <t>ルイジダンタイヘイキンチ</t>
    </rPh>
    <rPh sb="105" eb="107">
      <t>ウワマワ</t>
    </rPh>
    <rPh sb="113" eb="115">
      <t>コンゴ</t>
    </rPh>
    <rPh sb="117" eb="119">
      <t>ケンゼン</t>
    </rPh>
    <rPh sb="119" eb="121">
      <t>ケイエイ</t>
    </rPh>
    <rPh sb="122" eb="123">
      <t>ツト</t>
    </rPh>
    <rPh sb="125" eb="127">
      <t>ヒリツ</t>
    </rPh>
    <rPh sb="128" eb="130">
      <t>ジョウショウ</t>
    </rPh>
    <rPh sb="131" eb="132">
      <t>ツト</t>
    </rPh>
    <rPh sb="152" eb="159">
      <t>ルイジダンタイヘイキンチ</t>
    </rPh>
    <rPh sb="162" eb="163">
      <t>タカ</t>
    </rPh>
    <rPh sb="164" eb="166">
      <t>ジョウキョウ</t>
    </rPh>
    <rPh sb="169" eb="172">
      <t>シヨウリョウ</t>
    </rPh>
    <rPh sb="172" eb="174">
      <t>シュウニュウ</t>
    </rPh>
    <rPh sb="175" eb="177">
      <t>ショウガク</t>
    </rPh>
    <rPh sb="183" eb="185">
      <t>コンゴ</t>
    </rPh>
    <rPh sb="188" eb="190">
      <t>ケイコウ</t>
    </rPh>
    <rPh sb="191" eb="192">
      <t>ツヅ</t>
    </rPh>
    <rPh sb="194" eb="195">
      <t>オモ</t>
    </rPh>
    <rPh sb="209" eb="216">
      <t>ルイジダンタイヘイキンチ</t>
    </rPh>
    <rPh sb="219" eb="220">
      <t>ヒク</t>
    </rPh>
    <rPh sb="221" eb="223">
      <t>ジョウキョウ</t>
    </rPh>
    <rPh sb="226" eb="228">
      <t>ショリ</t>
    </rPh>
    <rPh sb="228" eb="230">
      <t>ジンコウ</t>
    </rPh>
    <rPh sb="231" eb="232">
      <t>スク</t>
    </rPh>
    <rPh sb="239" eb="241">
      <t>コンゴ</t>
    </rPh>
    <rPh sb="244" eb="246">
      <t>ケイコウ</t>
    </rPh>
    <rPh sb="247" eb="248">
      <t>ツヅ</t>
    </rPh>
    <rPh sb="250" eb="251">
      <t>オモ</t>
    </rPh>
    <rPh sb="266" eb="273">
      <t>ルイジダンタイヘイキンチ</t>
    </rPh>
    <rPh sb="276" eb="277">
      <t>タカ</t>
    </rPh>
    <rPh sb="278" eb="280">
      <t>ジョウキョウ</t>
    </rPh>
    <rPh sb="283" eb="287">
      <t>ユウシュウスイリョウ</t>
    </rPh>
    <rPh sb="288" eb="289">
      <t>スク</t>
    </rPh>
    <rPh sb="296" eb="298">
      <t>コンゴ</t>
    </rPh>
    <rPh sb="301" eb="303">
      <t>ケイコウ</t>
    </rPh>
    <rPh sb="304" eb="305">
      <t>ツヅ</t>
    </rPh>
    <rPh sb="307" eb="308">
      <t>オモ</t>
    </rPh>
    <rPh sb="322" eb="329">
      <t>ルイジダンタイヘイキンチ</t>
    </rPh>
    <rPh sb="332" eb="333">
      <t>タカ</t>
    </rPh>
    <rPh sb="334" eb="336">
      <t>ジョウキョウ</t>
    </rPh>
    <rPh sb="377" eb="379">
      <t>ゲンショウ</t>
    </rPh>
    <rPh sb="379" eb="381">
      <t>ケイコウ</t>
    </rPh>
    <rPh sb="392" eb="399">
      <t>ルイジダンタイヘイキンチ</t>
    </rPh>
    <rPh sb="402" eb="403">
      <t>タカ</t>
    </rPh>
    <rPh sb="404" eb="406">
      <t>ジョウキョウ</t>
    </rPh>
    <rPh sb="414" eb="41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</si>
</sst>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17-4044-B7B5-9F4D05A48B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E17-4044-B7B5-9F4D05A48B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27.03</c:v>
                </c:pt>
              </c:numCache>
            </c:numRef>
          </c:val>
          <c:extLst>
            <c:ext xmlns:c16="http://schemas.microsoft.com/office/drawing/2014/chart" uri="{C3380CC4-5D6E-409C-BE32-E72D297353CC}">
              <c16:uniqueId val="{00000000-9689-45B8-8378-83CCCCB8E2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26.22</c:v>
                </c:pt>
              </c:numCache>
            </c:numRef>
          </c:val>
          <c:smooth val="0"/>
          <c:extLst>
            <c:ext xmlns:c16="http://schemas.microsoft.com/office/drawing/2014/chart" uri="{C3380CC4-5D6E-409C-BE32-E72D297353CC}">
              <c16:uniqueId val="{00000001-9689-45B8-8378-83CCCCB8E2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98.33</c:v>
                </c:pt>
              </c:numCache>
            </c:numRef>
          </c:val>
          <c:extLst>
            <c:ext xmlns:c16="http://schemas.microsoft.com/office/drawing/2014/chart" uri="{C3380CC4-5D6E-409C-BE32-E72D297353CC}">
              <c16:uniqueId val="{00000000-A4D1-4660-B4A9-5633A39084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78.03</c:v>
                </c:pt>
              </c:numCache>
            </c:numRef>
          </c:val>
          <c:smooth val="0"/>
          <c:extLst>
            <c:ext xmlns:c16="http://schemas.microsoft.com/office/drawing/2014/chart" uri="{C3380CC4-5D6E-409C-BE32-E72D297353CC}">
              <c16:uniqueId val="{00000001-A4D1-4660-B4A9-5633A39084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106.57</c:v>
                </c:pt>
              </c:numCache>
            </c:numRef>
          </c:val>
          <c:extLst>
            <c:ext xmlns:c16="http://schemas.microsoft.com/office/drawing/2014/chart" uri="{C3380CC4-5D6E-409C-BE32-E72D297353CC}">
              <c16:uniqueId val="{00000000-0530-4104-BAF7-49F0E622A8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104.12</c:v>
                </c:pt>
              </c:numCache>
            </c:numRef>
          </c:val>
          <c:smooth val="0"/>
          <c:extLst>
            <c:ext xmlns:c16="http://schemas.microsoft.com/office/drawing/2014/chart" uri="{C3380CC4-5D6E-409C-BE32-E72D297353CC}">
              <c16:uniqueId val="{00000001-0530-4104-BAF7-49F0E622A8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9.81</c:v>
                </c:pt>
              </c:numCache>
            </c:numRef>
          </c:val>
          <c:extLst>
            <c:ext xmlns:c16="http://schemas.microsoft.com/office/drawing/2014/chart" uri="{C3380CC4-5D6E-409C-BE32-E72D297353CC}">
              <c16:uniqueId val="{00000000-4305-4A81-8156-EC7C4BF3B3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25.29</c:v>
                </c:pt>
              </c:numCache>
            </c:numRef>
          </c:val>
          <c:smooth val="0"/>
          <c:extLst>
            <c:ext xmlns:c16="http://schemas.microsoft.com/office/drawing/2014/chart" uri="{C3380CC4-5D6E-409C-BE32-E72D297353CC}">
              <c16:uniqueId val="{00000001-4305-4A81-8156-EC7C4BF3B3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D2-4B8E-BD50-9757D38A44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ED2-4B8E-BD50-9757D38A44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3C-473B-9DD4-6FA2B5950C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176.46</c:v>
                </c:pt>
              </c:numCache>
            </c:numRef>
          </c:val>
          <c:smooth val="0"/>
          <c:extLst>
            <c:ext xmlns:c16="http://schemas.microsoft.com/office/drawing/2014/chart" uri="{C3380CC4-5D6E-409C-BE32-E72D297353CC}">
              <c16:uniqueId val="{00000001-F23C-473B-9DD4-6FA2B5950C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97.39</c:v>
                </c:pt>
              </c:numCache>
            </c:numRef>
          </c:val>
          <c:extLst>
            <c:ext xmlns:c16="http://schemas.microsoft.com/office/drawing/2014/chart" uri="{C3380CC4-5D6E-409C-BE32-E72D297353CC}">
              <c16:uniqueId val="{00000000-5C19-4AA2-8FB9-0A32AB6A11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61.64</c:v>
                </c:pt>
              </c:numCache>
            </c:numRef>
          </c:val>
          <c:smooth val="0"/>
          <c:extLst>
            <c:ext xmlns:c16="http://schemas.microsoft.com/office/drawing/2014/chart" uri="{C3380CC4-5D6E-409C-BE32-E72D297353CC}">
              <c16:uniqueId val="{00000001-5C19-4AA2-8FB9-0A32AB6A11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3387.14</c:v>
                </c:pt>
              </c:numCache>
            </c:numRef>
          </c:val>
          <c:extLst>
            <c:ext xmlns:c16="http://schemas.microsoft.com/office/drawing/2014/chart" uri="{C3380CC4-5D6E-409C-BE32-E72D297353CC}">
              <c16:uniqueId val="{00000000-BFEC-4B63-B328-13D8E4C28E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1278.54</c:v>
                </c:pt>
              </c:numCache>
            </c:numRef>
          </c:val>
          <c:smooth val="0"/>
          <c:extLst>
            <c:ext xmlns:c16="http://schemas.microsoft.com/office/drawing/2014/chart" uri="{C3380CC4-5D6E-409C-BE32-E72D297353CC}">
              <c16:uniqueId val="{00000001-BFEC-4B63-B328-13D8E4C28E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30.68</c:v>
                </c:pt>
              </c:numCache>
            </c:numRef>
          </c:val>
          <c:extLst>
            <c:ext xmlns:c16="http://schemas.microsoft.com/office/drawing/2014/chart" uri="{C3380CC4-5D6E-409C-BE32-E72D297353CC}">
              <c16:uniqueId val="{00000000-12D4-4FF6-B941-92493670A9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38.74</c:v>
                </c:pt>
              </c:numCache>
            </c:numRef>
          </c:val>
          <c:smooth val="0"/>
          <c:extLst>
            <c:ext xmlns:c16="http://schemas.microsoft.com/office/drawing/2014/chart" uri="{C3380CC4-5D6E-409C-BE32-E72D297353CC}">
              <c16:uniqueId val="{00000001-12D4-4FF6-B941-92493670A9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489.85</c:v>
                </c:pt>
              </c:numCache>
            </c:numRef>
          </c:val>
          <c:extLst>
            <c:ext xmlns:c16="http://schemas.microsoft.com/office/drawing/2014/chart" uri="{C3380CC4-5D6E-409C-BE32-E72D297353CC}">
              <c16:uniqueId val="{00000000-4D95-452D-81E0-D09C952F61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456.72</c:v>
                </c:pt>
              </c:numCache>
            </c:numRef>
          </c:val>
          <c:smooth val="0"/>
          <c:extLst>
            <c:ext xmlns:c16="http://schemas.microsoft.com/office/drawing/2014/chart" uri="{C3380CC4-5D6E-409C-BE32-E72D297353CC}">
              <c16:uniqueId val="{00000001-4D95-452D-81E0-D09C952F61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2"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49989</v>
      </c>
      <c r="AM8" s="46"/>
      <c r="AN8" s="46"/>
      <c r="AO8" s="46"/>
      <c r="AP8" s="46"/>
      <c r="AQ8" s="46"/>
      <c r="AR8" s="46"/>
      <c r="AS8" s="46"/>
      <c r="AT8" s="45">
        <f>データ!T6</f>
        <v>535.49</v>
      </c>
      <c r="AU8" s="45"/>
      <c r="AV8" s="45"/>
      <c r="AW8" s="45"/>
      <c r="AX8" s="45"/>
      <c r="AY8" s="45"/>
      <c r="AZ8" s="45"/>
      <c r="BA8" s="45"/>
      <c r="BB8" s="45">
        <f>データ!U6</f>
        <v>93.35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67.400000000000006</v>
      </c>
      <c r="J10" s="45"/>
      <c r="K10" s="45"/>
      <c r="L10" s="45"/>
      <c r="M10" s="45"/>
      <c r="N10" s="45"/>
      <c r="O10" s="45"/>
      <c r="P10" s="45">
        <f>データ!P6</f>
        <v>0.48</v>
      </c>
      <c r="Q10" s="45"/>
      <c r="R10" s="45"/>
      <c r="S10" s="45"/>
      <c r="T10" s="45"/>
      <c r="U10" s="45"/>
      <c r="V10" s="45"/>
      <c r="W10" s="45">
        <f>データ!Q6</f>
        <v>91.58</v>
      </c>
      <c r="X10" s="45"/>
      <c r="Y10" s="45"/>
      <c r="Z10" s="45"/>
      <c r="AA10" s="45"/>
      <c r="AB10" s="45"/>
      <c r="AC10" s="45"/>
      <c r="AD10" s="46">
        <f>データ!R6</f>
        <v>3025</v>
      </c>
      <c r="AE10" s="46"/>
      <c r="AF10" s="46"/>
      <c r="AG10" s="46"/>
      <c r="AH10" s="46"/>
      <c r="AI10" s="46"/>
      <c r="AJ10" s="46"/>
      <c r="AK10" s="2"/>
      <c r="AL10" s="46">
        <f>データ!V6</f>
        <v>240</v>
      </c>
      <c r="AM10" s="46"/>
      <c r="AN10" s="46"/>
      <c r="AO10" s="46"/>
      <c r="AP10" s="46"/>
      <c r="AQ10" s="46"/>
      <c r="AR10" s="46"/>
      <c r="AS10" s="46"/>
      <c r="AT10" s="45">
        <f>データ!W6</f>
        <v>0.18</v>
      </c>
      <c r="AU10" s="45"/>
      <c r="AV10" s="45"/>
      <c r="AW10" s="45"/>
      <c r="AX10" s="45"/>
      <c r="AY10" s="45"/>
      <c r="AZ10" s="45"/>
      <c r="BA10" s="45"/>
      <c r="BB10" s="45">
        <f>データ!X6</f>
        <v>1333.33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BDcKyP0g2/rQMgl79jbADosn+KCtlhkgLdeIA09acn373NacN55S0qROGIJiAVf8iU+Jf833ysyBe95yCXaiiQ==" saltValue="JUC+6H1gQyRGSzcBQxLr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452041</v>
      </c>
      <c r="D6" s="19">
        <f t="shared" si="3"/>
        <v>46</v>
      </c>
      <c r="E6" s="19">
        <f t="shared" si="3"/>
        <v>17</v>
      </c>
      <c r="F6" s="19">
        <f t="shared" si="3"/>
        <v>6</v>
      </c>
      <c r="G6" s="19">
        <f t="shared" si="3"/>
        <v>0</v>
      </c>
      <c r="H6" s="19" t="str">
        <f t="shared" si="3"/>
        <v>宮崎県　日南市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67.400000000000006</v>
      </c>
      <c r="P6" s="20">
        <f t="shared" si="3"/>
        <v>0.48</v>
      </c>
      <c r="Q6" s="20">
        <f t="shared" si="3"/>
        <v>91.58</v>
      </c>
      <c r="R6" s="20">
        <f t="shared" si="3"/>
        <v>3025</v>
      </c>
      <c r="S6" s="20">
        <f t="shared" si="3"/>
        <v>49989</v>
      </c>
      <c r="T6" s="20">
        <f t="shared" si="3"/>
        <v>535.49</v>
      </c>
      <c r="U6" s="20">
        <f t="shared" si="3"/>
        <v>93.35</v>
      </c>
      <c r="V6" s="20">
        <f t="shared" si="3"/>
        <v>240</v>
      </c>
      <c r="W6" s="20">
        <f t="shared" si="3"/>
        <v>0.18</v>
      </c>
      <c r="X6" s="20">
        <f t="shared" si="3"/>
        <v>1333.33</v>
      </c>
      <c r="Y6" s="21" t="str">
        <f>IF(Y7="",NA(),Y7)</f>
        <v>-</v>
      </c>
      <c r="Z6" s="21" t="str">
        <f t="shared" ref="Z6:AH6" si="4">IF(Z7="",NA(),Z7)</f>
        <v>-</v>
      </c>
      <c r="AA6" s="21" t="str">
        <f t="shared" si="4"/>
        <v>-</v>
      </c>
      <c r="AB6" s="21" t="str">
        <f t="shared" si="4"/>
        <v>-</v>
      </c>
      <c r="AC6" s="21">
        <f t="shared" si="4"/>
        <v>106.57</v>
      </c>
      <c r="AD6" s="21" t="str">
        <f t="shared" si="4"/>
        <v>-</v>
      </c>
      <c r="AE6" s="21" t="str">
        <f t="shared" si="4"/>
        <v>-</v>
      </c>
      <c r="AF6" s="21" t="str">
        <f t="shared" si="4"/>
        <v>-</v>
      </c>
      <c r="AG6" s="21" t="str">
        <f t="shared" si="4"/>
        <v>-</v>
      </c>
      <c r="AH6" s="21">
        <f t="shared" si="4"/>
        <v>104.12</v>
      </c>
      <c r="AI6" s="20" t="str">
        <f>IF(AI7="","",IF(AI7="-","【-】","【"&amp;SUBSTITUTE(TEXT(AI7,"#,##0.00"),"-","△")&amp;"】"))</f>
        <v>【101.46】</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176.46</v>
      </c>
      <c r="AT6" s="20" t="str">
        <f>IF(AT7="","",IF(AT7="-","【-】","【"&amp;SUBSTITUTE(TEXT(AT7,"#,##0.00"),"-","△")&amp;"】"))</f>
        <v>【104.91】</v>
      </c>
      <c r="AU6" s="21" t="str">
        <f>IF(AU7="",NA(),AU7)</f>
        <v>-</v>
      </c>
      <c r="AV6" s="21" t="str">
        <f t="shared" ref="AV6:BD6" si="6">IF(AV7="",NA(),AV7)</f>
        <v>-</v>
      </c>
      <c r="AW6" s="21" t="str">
        <f t="shared" si="6"/>
        <v>-</v>
      </c>
      <c r="AX6" s="21" t="str">
        <f t="shared" si="6"/>
        <v>-</v>
      </c>
      <c r="AY6" s="21">
        <f t="shared" si="6"/>
        <v>97.39</v>
      </c>
      <c r="AZ6" s="21" t="str">
        <f t="shared" si="6"/>
        <v>-</v>
      </c>
      <c r="BA6" s="21" t="str">
        <f t="shared" si="6"/>
        <v>-</v>
      </c>
      <c r="BB6" s="21" t="str">
        <f t="shared" si="6"/>
        <v>-</v>
      </c>
      <c r="BC6" s="21" t="str">
        <f t="shared" si="6"/>
        <v>-</v>
      </c>
      <c r="BD6" s="21">
        <f t="shared" si="6"/>
        <v>61.64</v>
      </c>
      <c r="BE6" s="20" t="str">
        <f>IF(BE7="","",IF(BE7="-","【-】","【"&amp;SUBSTITUTE(TEXT(BE7,"#,##0.00"),"-","△")&amp;"】"))</f>
        <v>【61.34】</v>
      </c>
      <c r="BF6" s="21" t="str">
        <f>IF(BF7="",NA(),BF7)</f>
        <v>-</v>
      </c>
      <c r="BG6" s="21" t="str">
        <f t="shared" ref="BG6:BO6" si="7">IF(BG7="",NA(),BG7)</f>
        <v>-</v>
      </c>
      <c r="BH6" s="21" t="str">
        <f t="shared" si="7"/>
        <v>-</v>
      </c>
      <c r="BI6" s="21" t="str">
        <f t="shared" si="7"/>
        <v>-</v>
      </c>
      <c r="BJ6" s="21">
        <f t="shared" si="7"/>
        <v>3387.14</v>
      </c>
      <c r="BK6" s="21" t="str">
        <f t="shared" si="7"/>
        <v>-</v>
      </c>
      <c r="BL6" s="21" t="str">
        <f t="shared" si="7"/>
        <v>-</v>
      </c>
      <c r="BM6" s="21" t="str">
        <f t="shared" si="7"/>
        <v>-</v>
      </c>
      <c r="BN6" s="21" t="str">
        <f t="shared" si="7"/>
        <v>-</v>
      </c>
      <c r="BO6" s="21">
        <f t="shared" si="7"/>
        <v>1278.54</v>
      </c>
      <c r="BP6" s="20" t="str">
        <f>IF(BP7="","",IF(BP7="-","【-】","【"&amp;SUBSTITUTE(TEXT(BP7,"#,##0.00"),"-","△")&amp;"】"))</f>
        <v>【1,078.44】</v>
      </c>
      <c r="BQ6" s="21" t="str">
        <f>IF(BQ7="",NA(),BQ7)</f>
        <v>-</v>
      </c>
      <c r="BR6" s="21" t="str">
        <f t="shared" ref="BR6:BZ6" si="8">IF(BR7="",NA(),BR7)</f>
        <v>-</v>
      </c>
      <c r="BS6" s="21" t="str">
        <f t="shared" si="8"/>
        <v>-</v>
      </c>
      <c r="BT6" s="21" t="str">
        <f t="shared" si="8"/>
        <v>-</v>
      </c>
      <c r="BU6" s="21">
        <f t="shared" si="8"/>
        <v>30.68</v>
      </c>
      <c r="BV6" s="21" t="str">
        <f t="shared" si="8"/>
        <v>-</v>
      </c>
      <c r="BW6" s="21" t="str">
        <f t="shared" si="8"/>
        <v>-</v>
      </c>
      <c r="BX6" s="21" t="str">
        <f t="shared" si="8"/>
        <v>-</v>
      </c>
      <c r="BY6" s="21" t="str">
        <f t="shared" si="8"/>
        <v>-</v>
      </c>
      <c r="BZ6" s="21">
        <f t="shared" si="8"/>
        <v>38.74</v>
      </c>
      <c r="CA6" s="20" t="str">
        <f>IF(CA7="","",IF(CA7="-","【-】","【"&amp;SUBSTITUTE(TEXT(CA7,"#,##0.00"),"-","△")&amp;"】"))</f>
        <v>【41.91】</v>
      </c>
      <c r="CB6" s="21" t="str">
        <f>IF(CB7="",NA(),CB7)</f>
        <v>-</v>
      </c>
      <c r="CC6" s="21" t="str">
        <f t="shared" ref="CC6:CK6" si="9">IF(CC7="",NA(),CC7)</f>
        <v>-</v>
      </c>
      <c r="CD6" s="21" t="str">
        <f t="shared" si="9"/>
        <v>-</v>
      </c>
      <c r="CE6" s="21" t="str">
        <f t="shared" si="9"/>
        <v>-</v>
      </c>
      <c r="CF6" s="21">
        <f t="shared" si="9"/>
        <v>489.85</v>
      </c>
      <c r="CG6" s="21" t="str">
        <f t="shared" si="9"/>
        <v>-</v>
      </c>
      <c r="CH6" s="21" t="str">
        <f t="shared" si="9"/>
        <v>-</v>
      </c>
      <c r="CI6" s="21" t="str">
        <f t="shared" si="9"/>
        <v>-</v>
      </c>
      <c r="CJ6" s="21" t="str">
        <f t="shared" si="9"/>
        <v>-</v>
      </c>
      <c r="CK6" s="21">
        <f t="shared" si="9"/>
        <v>456.72</v>
      </c>
      <c r="CL6" s="20" t="str">
        <f>IF(CL7="","",IF(CL7="-","【-】","【"&amp;SUBSTITUTE(TEXT(CL7,"#,##0.00"),"-","△")&amp;"】"))</f>
        <v>【420.17】</v>
      </c>
      <c r="CM6" s="21" t="str">
        <f>IF(CM7="",NA(),CM7)</f>
        <v>-</v>
      </c>
      <c r="CN6" s="21" t="str">
        <f t="shared" ref="CN6:CV6" si="10">IF(CN7="",NA(),CN7)</f>
        <v>-</v>
      </c>
      <c r="CO6" s="21" t="str">
        <f t="shared" si="10"/>
        <v>-</v>
      </c>
      <c r="CP6" s="21" t="str">
        <f t="shared" si="10"/>
        <v>-</v>
      </c>
      <c r="CQ6" s="21">
        <f t="shared" si="10"/>
        <v>27.03</v>
      </c>
      <c r="CR6" s="21" t="str">
        <f t="shared" si="10"/>
        <v>-</v>
      </c>
      <c r="CS6" s="21" t="str">
        <f t="shared" si="10"/>
        <v>-</v>
      </c>
      <c r="CT6" s="21" t="str">
        <f t="shared" si="10"/>
        <v>-</v>
      </c>
      <c r="CU6" s="21" t="str">
        <f t="shared" si="10"/>
        <v>-</v>
      </c>
      <c r="CV6" s="21">
        <f t="shared" si="10"/>
        <v>26.22</v>
      </c>
      <c r="CW6" s="20" t="str">
        <f>IF(CW7="","",IF(CW7="-","【-】","【"&amp;SUBSTITUTE(TEXT(CW7,"#,##0.00"),"-","△")&amp;"】"))</f>
        <v>【29.92】</v>
      </c>
      <c r="CX6" s="21" t="str">
        <f>IF(CX7="",NA(),CX7)</f>
        <v>-</v>
      </c>
      <c r="CY6" s="21" t="str">
        <f t="shared" ref="CY6:DG6" si="11">IF(CY7="",NA(),CY7)</f>
        <v>-</v>
      </c>
      <c r="CZ6" s="21" t="str">
        <f t="shared" si="11"/>
        <v>-</v>
      </c>
      <c r="DA6" s="21" t="str">
        <f t="shared" si="11"/>
        <v>-</v>
      </c>
      <c r="DB6" s="21">
        <f t="shared" si="11"/>
        <v>98.33</v>
      </c>
      <c r="DC6" s="21" t="str">
        <f t="shared" si="11"/>
        <v>-</v>
      </c>
      <c r="DD6" s="21" t="str">
        <f t="shared" si="11"/>
        <v>-</v>
      </c>
      <c r="DE6" s="21" t="str">
        <f t="shared" si="11"/>
        <v>-</v>
      </c>
      <c r="DF6" s="21" t="str">
        <f t="shared" si="11"/>
        <v>-</v>
      </c>
      <c r="DG6" s="21">
        <f t="shared" si="11"/>
        <v>78.03</v>
      </c>
      <c r="DH6" s="20" t="str">
        <f>IF(DH7="","",IF(DH7="-","【-】","【"&amp;SUBSTITUTE(TEXT(DH7,"#,##0.00"),"-","△")&amp;"】"))</f>
        <v>【80.39】</v>
      </c>
      <c r="DI6" s="21" t="str">
        <f>IF(DI7="",NA(),DI7)</f>
        <v>-</v>
      </c>
      <c r="DJ6" s="21" t="str">
        <f t="shared" ref="DJ6:DR6" si="12">IF(DJ7="",NA(),DJ7)</f>
        <v>-</v>
      </c>
      <c r="DK6" s="21" t="str">
        <f t="shared" si="12"/>
        <v>-</v>
      </c>
      <c r="DL6" s="21" t="str">
        <f t="shared" si="12"/>
        <v>-</v>
      </c>
      <c r="DM6" s="21">
        <f t="shared" si="12"/>
        <v>9.81</v>
      </c>
      <c r="DN6" s="21" t="str">
        <f t="shared" si="12"/>
        <v>-</v>
      </c>
      <c r="DO6" s="21" t="str">
        <f t="shared" si="12"/>
        <v>-</v>
      </c>
      <c r="DP6" s="21" t="str">
        <f t="shared" si="12"/>
        <v>-</v>
      </c>
      <c r="DQ6" s="21" t="str">
        <f t="shared" si="12"/>
        <v>-</v>
      </c>
      <c r="DR6" s="21">
        <f t="shared" si="12"/>
        <v>25.29</v>
      </c>
      <c r="DS6" s="20" t="str">
        <f>IF(DS7="","",IF(DS7="-","【-】","【"&amp;SUBSTITUTE(TEXT(DS7,"#,##0.00"),"-","△")&amp;"】"))</f>
        <v>【29.81】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0.01</v>
      </c>
      <c r="EO6" s="20" t="str">
        <f>IF(EO7="","",IF(EO7="-","【-】","【"&amp;SUBSTITUTE(TEXT(EO7,"#,##0.00"),"-","△")&amp;"】"))</f>
        <v>【0.01】</v>
      </c>
    </row>
    <row r="7" spans="1:148" s="22" customFormat="1" x14ac:dyDescent="0.2">
      <c r="A7" s="14"/>
      <c r="B7" s="23">
        <v>2022</v>
      </c>
      <c r="C7" s="23">
        <v>452041</v>
      </c>
      <c r="D7" s="23">
        <v>46</v>
      </c>
      <c r="E7" s="23">
        <v>17</v>
      </c>
      <c r="F7" s="23">
        <v>6</v>
      </c>
      <c r="G7" s="23">
        <v>0</v>
      </c>
      <c r="H7" s="23" t="s">
        <v>96</v>
      </c>
      <c r="I7" s="23" t="s">
        <v>97</v>
      </c>
      <c r="J7" s="23" t="s">
        <v>98</v>
      </c>
      <c r="K7" s="23" t="s">
        <v>99</v>
      </c>
      <c r="L7" s="23" t="s">
        <v>100</v>
      </c>
      <c r="M7" s="23" t="s">
        <v>101</v>
      </c>
      <c r="N7" s="24" t="s">
        <v>102</v>
      </c>
      <c r="O7" s="24">
        <v>67.400000000000006</v>
      </c>
      <c r="P7" s="24">
        <v>0.48</v>
      </c>
      <c r="Q7" s="24">
        <v>91.58</v>
      </c>
      <c r="R7" s="24">
        <v>3025</v>
      </c>
      <c r="S7" s="24">
        <v>49989</v>
      </c>
      <c r="T7" s="24">
        <v>535.49</v>
      </c>
      <c r="U7" s="24">
        <v>93.35</v>
      </c>
      <c r="V7" s="24">
        <v>240</v>
      </c>
      <c r="W7" s="24">
        <v>0.18</v>
      </c>
      <c r="X7" s="24">
        <v>1333.33</v>
      </c>
      <c r="Y7" s="24" t="s">
        <v>102</v>
      </c>
      <c r="Z7" s="24" t="s">
        <v>102</v>
      </c>
      <c r="AA7" s="24" t="s">
        <v>102</v>
      </c>
      <c r="AB7" s="24" t="s">
        <v>102</v>
      </c>
      <c r="AC7" s="24">
        <v>106.57</v>
      </c>
      <c r="AD7" s="24" t="s">
        <v>102</v>
      </c>
      <c r="AE7" s="24" t="s">
        <v>102</v>
      </c>
      <c r="AF7" s="24" t="s">
        <v>102</v>
      </c>
      <c r="AG7" s="24" t="s">
        <v>102</v>
      </c>
      <c r="AH7" s="24">
        <v>104.12</v>
      </c>
      <c r="AI7" s="24">
        <v>101.46</v>
      </c>
      <c r="AJ7" s="24" t="s">
        <v>102</v>
      </c>
      <c r="AK7" s="24" t="s">
        <v>102</v>
      </c>
      <c r="AL7" s="24" t="s">
        <v>102</v>
      </c>
      <c r="AM7" s="24" t="s">
        <v>102</v>
      </c>
      <c r="AN7" s="24">
        <v>0</v>
      </c>
      <c r="AO7" s="24" t="s">
        <v>102</v>
      </c>
      <c r="AP7" s="24" t="s">
        <v>102</v>
      </c>
      <c r="AQ7" s="24" t="s">
        <v>102</v>
      </c>
      <c r="AR7" s="24" t="s">
        <v>102</v>
      </c>
      <c r="AS7" s="24">
        <v>176.46</v>
      </c>
      <c r="AT7" s="24">
        <v>104.91</v>
      </c>
      <c r="AU7" s="24" t="s">
        <v>102</v>
      </c>
      <c r="AV7" s="24" t="s">
        <v>102</v>
      </c>
      <c r="AW7" s="24" t="s">
        <v>102</v>
      </c>
      <c r="AX7" s="24" t="s">
        <v>102</v>
      </c>
      <c r="AY7" s="24">
        <v>97.39</v>
      </c>
      <c r="AZ7" s="24" t="s">
        <v>102</v>
      </c>
      <c r="BA7" s="24" t="s">
        <v>102</v>
      </c>
      <c r="BB7" s="24" t="s">
        <v>102</v>
      </c>
      <c r="BC7" s="24" t="s">
        <v>102</v>
      </c>
      <c r="BD7" s="24">
        <v>61.64</v>
      </c>
      <c r="BE7" s="24">
        <v>61.34</v>
      </c>
      <c r="BF7" s="24" t="s">
        <v>102</v>
      </c>
      <c r="BG7" s="24" t="s">
        <v>102</v>
      </c>
      <c r="BH7" s="24" t="s">
        <v>102</v>
      </c>
      <c r="BI7" s="24" t="s">
        <v>102</v>
      </c>
      <c r="BJ7" s="24">
        <v>3387.14</v>
      </c>
      <c r="BK7" s="24" t="s">
        <v>102</v>
      </c>
      <c r="BL7" s="24" t="s">
        <v>102</v>
      </c>
      <c r="BM7" s="24" t="s">
        <v>102</v>
      </c>
      <c r="BN7" s="24" t="s">
        <v>102</v>
      </c>
      <c r="BO7" s="24">
        <v>1278.54</v>
      </c>
      <c r="BP7" s="24">
        <v>1078.44</v>
      </c>
      <c r="BQ7" s="24" t="s">
        <v>102</v>
      </c>
      <c r="BR7" s="24" t="s">
        <v>102</v>
      </c>
      <c r="BS7" s="24" t="s">
        <v>102</v>
      </c>
      <c r="BT7" s="24" t="s">
        <v>102</v>
      </c>
      <c r="BU7" s="24">
        <v>30.68</v>
      </c>
      <c r="BV7" s="24" t="s">
        <v>102</v>
      </c>
      <c r="BW7" s="24" t="s">
        <v>102</v>
      </c>
      <c r="BX7" s="24" t="s">
        <v>102</v>
      </c>
      <c r="BY7" s="24" t="s">
        <v>102</v>
      </c>
      <c r="BZ7" s="24">
        <v>38.74</v>
      </c>
      <c r="CA7" s="24">
        <v>41.91</v>
      </c>
      <c r="CB7" s="24" t="s">
        <v>102</v>
      </c>
      <c r="CC7" s="24" t="s">
        <v>102</v>
      </c>
      <c r="CD7" s="24" t="s">
        <v>102</v>
      </c>
      <c r="CE7" s="24" t="s">
        <v>102</v>
      </c>
      <c r="CF7" s="24">
        <v>489.85</v>
      </c>
      <c r="CG7" s="24" t="s">
        <v>102</v>
      </c>
      <c r="CH7" s="24" t="s">
        <v>102</v>
      </c>
      <c r="CI7" s="24" t="s">
        <v>102</v>
      </c>
      <c r="CJ7" s="24" t="s">
        <v>102</v>
      </c>
      <c r="CK7" s="24">
        <v>456.72</v>
      </c>
      <c r="CL7" s="24">
        <v>420.17</v>
      </c>
      <c r="CM7" s="24" t="s">
        <v>102</v>
      </c>
      <c r="CN7" s="24" t="s">
        <v>102</v>
      </c>
      <c r="CO7" s="24" t="s">
        <v>102</v>
      </c>
      <c r="CP7" s="24" t="s">
        <v>102</v>
      </c>
      <c r="CQ7" s="24">
        <v>27.03</v>
      </c>
      <c r="CR7" s="24" t="s">
        <v>102</v>
      </c>
      <c r="CS7" s="24" t="s">
        <v>102</v>
      </c>
      <c r="CT7" s="24" t="s">
        <v>102</v>
      </c>
      <c r="CU7" s="24" t="s">
        <v>102</v>
      </c>
      <c r="CV7" s="24">
        <v>26.22</v>
      </c>
      <c r="CW7" s="24">
        <v>29.92</v>
      </c>
      <c r="CX7" s="24" t="s">
        <v>102</v>
      </c>
      <c r="CY7" s="24" t="s">
        <v>102</v>
      </c>
      <c r="CZ7" s="24" t="s">
        <v>102</v>
      </c>
      <c r="DA7" s="24" t="s">
        <v>102</v>
      </c>
      <c r="DB7" s="24">
        <v>98.33</v>
      </c>
      <c r="DC7" s="24" t="s">
        <v>102</v>
      </c>
      <c r="DD7" s="24" t="s">
        <v>102</v>
      </c>
      <c r="DE7" s="24" t="s">
        <v>102</v>
      </c>
      <c r="DF7" s="24" t="s">
        <v>102</v>
      </c>
      <c r="DG7" s="24">
        <v>78.03</v>
      </c>
      <c r="DH7" s="24">
        <v>80.39</v>
      </c>
      <c r="DI7" s="24" t="s">
        <v>102</v>
      </c>
      <c r="DJ7" s="24" t="s">
        <v>102</v>
      </c>
      <c r="DK7" s="24" t="s">
        <v>102</v>
      </c>
      <c r="DL7" s="24" t="s">
        <v>102</v>
      </c>
      <c r="DM7" s="24">
        <v>9.81</v>
      </c>
      <c r="DN7" s="24" t="s">
        <v>102</v>
      </c>
      <c r="DO7" s="24" t="s">
        <v>102</v>
      </c>
      <c r="DP7" s="24" t="s">
        <v>102</v>
      </c>
      <c r="DQ7" s="24" t="s">
        <v>102</v>
      </c>
      <c r="DR7" s="24">
        <v>25.29</v>
      </c>
      <c r="DS7" s="24">
        <v>29.81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0.01</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2024-01-29T04:02:10Z</cp:lastPrinted>
  <dcterms:created xsi:type="dcterms:W3CDTF">2023-12-12T01:05:53Z</dcterms:created>
  <dcterms:modified xsi:type="dcterms:W3CDTF">2024-02-22T06:03:56Z</dcterms:modified>
  <cp:category/>
</cp:coreProperties>
</file>