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fslsv01\public\下水道課\浄化槽係\0010 浄化槽係共有資料\00002 決算\0030 経営分析\令和5年度\【経営比較分析表】ダウンロードファイル2022_452041_46_1718\"/>
    </mc:Choice>
  </mc:AlternateContent>
  <xr:revisionPtr revIDLastSave="0" documentId="13_ncr:1_{CBC677BB-C355-4C1E-87BF-AF3D5DE7C8A4}" xr6:coauthVersionLast="36" xr6:coauthVersionMax="36" xr10:uidLastSave="{00000000-0000-0000-0000-000000000000}"/>
  <workbookProtection workbookAlgorithmName="SHA-512" workbookHashValue="N4MafqjWt4Trl1uuixsJ525zb204DZqe5kiH+q9GOyAjb0DgK0QvaMhkZt/ymaB3GOrC7ZSRwJ3PGtntBXvdSA==" workbookSaltValue="VH3qIStrKrPlM5zTkhFU1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R6" i="5"/>
  <c r="AD10" i="4" s="1"/>
  <c r="Q6" i="5"/>
  <c r="P6" i="5"/>
  <c r="P10" i="4" s="1"/>
  <c r="O6" i="5"/>
  <c r="I10" i="4" s="1"/>
  <c r="N6" i="5"/>
  <c r="B10" i="4" s="1"/>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W10" i="4"/>
  <c r="BB8" i="4"/>
  <c r="AL8" i="4"/>
  <c r="AD8" i="4"/>
  <c r="I8" i="4"/>
  <c r="B8" i="4"/>
</calcChain>
</file>

<file path=xl/sharedStrings.xml><?xml version="1.0" encoding="utf-8"?>
<sst xmlns="http://schemas.openxmlformats.org/spreadsheetml/2006/main" count="325" uniqueCount="116">
  <si>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</si>
  <si>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</si>
  <si>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</si>
  <si>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</si>
  <si>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</si>
  <si>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</si>
  <si>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</si>
  <si>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</si>
  <si>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</si>
  <si>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</si>
  <si>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</si>
  <si>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</si>
  <si>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</si>
  <si>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</si>
  <si>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</si>
  <si>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</si>
  <si>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</si>
  <si>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</si>
  <si>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</si>
  <si>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</si>
  <si>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</si>
  <si>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</si>
  <si>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</si>
  <si>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</si>
  <si>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</si>
  <si>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</si>
  <si>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</si>
  <si>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</si>
  <si>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</si>
  <si>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</si>
  <si>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</si>
  <si>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</si>
  <si>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</si>
  <si>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</si>
  <si>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</si>
  <si>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</si>
  <si>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</si>
  <si>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</si>
  <si>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</si>
  <si>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</si>
  <si>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</si>
  <si>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</si>
  <si>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</si>
  <si>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</si>
  <si>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</si>
  <si>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</si>
  <si>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</si>
  <si>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</si>
  <si>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</si>
  <si>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</si>
  <si>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</si>
  <si>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</si>
  <si>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</si>
  <si>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</si>
  <si>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</si>
  <si>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</si>
  <si>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</si>
  <si>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</si>
  <si>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</si>
  <si>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</si>
  <si>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</si>
  <si>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</si>
  <si>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</si>
  <si>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</si>
  <si>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</si>
  <si>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</si>
  <si>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</si>
  <si>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</si>
  <si>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</si>
  <si>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</si>
  <si>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</si>
  <si>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</si>
  <si>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</si>
  <si>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</si>
  <si>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</si>
  <si>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</si>
  <si>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</si>
  <si>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</si>
  <si>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</si>
  <si>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</si>
  <si>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</si>
  <si>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</si>
  <si>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</si>
  <si>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</si>
  <si>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</si>
  <si>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</si>
  <si>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</si>
  <si>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</si>
  <si>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</si>
  <si>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</si>
  <si>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</si>
  <si>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</si>
  <si>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</si>
  <si>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</si>
  <si>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</si>
  <si>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</si>
  <si>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日南市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</si>
  <si>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</si>
  <si>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</si>
  <si>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</si>
  <si>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</si>
  <si>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</si>
  <si>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</si>
  <si>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</si>
  <si>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</si>
  <si>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</si>
  <si>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</si>
  <si>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</si>
  <si>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</si>
  <si>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</si>
  <si>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</si>
  <si>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</si>
  <si>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</si>
  <si>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
　黒字ではあるものの、経費回収率が示すように、使用料収入で賄えない部分を他会計補助金に依存している状況です。
③流動比率
　事業開始から10年しか経過しておらず、流動負債が少額であることから流動比率は高い状況です。
④企業債残高対事業規模比率
　類似団体平均値よりも高い状況です。投資額と使用料収入の割合は毎年同規模であることから、今後もこの傾向が続くと思われます。
⑤経費回収率
　使用料は、維持管理経費を算出根拠としています。一方で、汚水処理費は、維持管理経費に加えて一般管理費が含まれることから、経費回収率は100%に達していない状況です。事業の性質上、今後もこの傾向が続くと思われます。
⑥汚水処理原価
　類似団体平均値よりも低い状況です。引き続き、効率的な汚水処理に努めます。
⑦施設利用率・⑧水洗化率
　事業の性質上、経営の効率性に直接影響するものではないといえます。</t>
    <rPh sb="1" eb="3">
      <t>ケイジョウ</t>
    </rPh>
    <rPh sb="9" eb="11">
      <t>クロジ</t>
    </rPh>
    <rPh sb="19" eb="21">
      <t>ケイヒ</t>
    </rPh>
    <rPh sb="21" eb="23">
      <t>カイシュウ</t>
    </rPh>
    <rPh sb="23" eb="24">
      <t>リツ</t>
    </rPh>
    <rPh sb="25" eb="26">
      <t>シメ</t>
    </rPh>
    <rPh sb="31" eb="34">
      <t>シヨウリョウ</t>
    </rPh>
    <rPh sb="34" eb="36">
      <t>シュウニュウ</t>
    </rPh>
    <rPh sb="37" eb="38">
      <t>マカナ</t>
    </rPh>
    <rPh sb="41" eb="43">
      <t>ブブン</t>
    </rPh>
    <rPh sb="44" eb="50">
      <t>タカイケイホジョキン</t>
    </rPh>
    <rPh sb="51" eb="53">
      <t>イゾン</t>
    </rPh>
    <rPh sb="64" eb="66">
      <t>リュウドウ</t>
    </rPh>
    <rPh sb="66" eb="68">
      <t>ヒリツ</t>
    </rPh>
    <rPh sb="70" eb="72">
      <t>ジギョウ</t>
    </rPh>
    <rPh sb="72" eb="74">
      <t>カイシ</t>
    </rPh>
    <rPh sb="78" eb="79">
      <t>ネン</t>
    </rPh>
    <rPh sb="81" eb="83">
      <t>ケイカ</t>
    </rPh>
    <rPh sb="89" eb="91">
      <t>リュウドウ</t>
    </rPh>
    <rPh sb="91" eb="93">
      <t>フサイ</t>
    </rPh>
    <rPh sb="94" eb="96">
      <t>ショウガク</t>
    </rPh>
    <rPh sb="103" eb="105">
      <t>リュウドウ</t>
    </rPh>
    <rPh sb="105" eb="107">
      <t>ヒリツ</t>
    </rPh>
    <rPh sb="108" eb="109">
      <t>タカ</t>
    </rPh>
    <rPh sb="110" eb="112">
      <t>ジョウキョウ</t>
    </rPh>
    <rPh sb="131" eb="133">
      <t>ルイジ</t>
    </rPh>
    <rPh sb="133" eb="135">
      <t>ダンタイ</t>
    </rPh>
    <rPh sb="135" eb="137">
      <t>ヘイキン</t>
    </rPh>
    <rPh sb="137" eb="138">
      <t>チ</t>
    </rPh>
    <rPh sb="141" eb="142">
      <t>タカ</t>
    </rPh>
    <rPh sb="143" eb="145">
      <t>ジョウキョウ</t>
    </rPh>
    <rPh sb="148" eb="150">
      <t>トウシ</t>
    </rPh>
    <rPh sb="150" eb="151">
      <t>ガク</t>
    </rPh>
    <rPh sb="152" eb="157">
      <t>シヨウリョウシュウニュウ</t>
    </rPh>
    <rPh sb="158" eb="160">
      <t>ワリアイ</t>
    </rPh>
    <rPh sb="161" eb="163">
      <t>マイトシ</t>
    </rPh>
    <rPh sb="163" eb="166">
      <t>ドウキボ</t>
    </rPh>
    <rPh sb="174" eb="176">
      <t>コンゴ</t>
    </rPh>
    <rPh sb="179" eb="181">
      <t>ケイコウ</t>
    </rPh>
    <rPh sb="182" eb="183">
      <t>ツヅ</t>
    </rPh>
    <rPh sb="185" eb="186">
      <t>オモ</t>
    </rPh>
    <rPh sb="281" eb="283">
      <t>ジギョウ</t>
    </rPh>
    <rPh sb="284" eb="287">
      <t>セイシツジョウ</t>
    </rPh>
    <rPh sb="288" eb="290">
      <t>コンゴ</t>
    </rPh>
    <rPh sb="293" eb="295">
      <t>ケイコウ</t>
    </rPh>
    <rPh sb="296" eb="297">
      <t>ツヅ</t>
    </rPh>
    <rPh sb="299" eb="300">
      <t>オモ</t>
    </rPh>
    <rPh sb="315" eb="317">
      <t>ルイジ</t>
    </rPh>
    <rPh sb="317" eb="319">
      <t>ダンタイ</t>
    </rPh>
    <rPh sb="319" eb="321">
      <t>ヘイキン</t>
    </rPh>
    <rPh sb="321" eb="322">
      <t>チ</t>
    </rPh>
    <rPh sb="325" eb="326">
      <t>ヒク</t>
    </rPh>
    <rPh sb="327" eb="329">
      <t>ジョウキョウ</t>
    </rPh>
    <rPh sb="332" eb="333">
      <t>ヒ</t>
    </rPh>
    <rPh sb="334" eb="335">
      <t>ツヅ</t>
    </rPh>
    <rPh sb="337" eb="340">
      <t>コウリツテキ</t>
    </rPh>
    <rPh sb="341" eb="343">
      <t>オスイ</t>
    </rPh>
    <rPh sb="343" eb="345">
      <t>ショリ</t>
    </rPh>
    <rPh sb="346" eb="347">
      <t>ツト</t>
    </rPh>
    <rPh sb="369" eb="372">
      <t>セイシツジョウ</t>
    </rPh>
    <phoneticPr fontId="4"/>
  </si>
  <si>
    <t>　本事業は、事業開始から10年経過しましたが、浄化槽本体の老朽化に関する大きな問題は発生していません。
　しかし、浄化槽に付属するブロワ（電気製品・空気ポンプ）は消耗品であり、耐用年数が８～15年とされているため、軽微な修繕が増加傾向にあります。
　事業開始からの経過年数を鑑みると、これらの修繕等が今後も増加することが見込まれるため、計画的なブロワ更新について検討します。</t>
    <phoneticPr fontId="4"/>
  </si>
  <si>
    <t>　本事業については、黒字経営となっていますが、使用料収入のみでは運営が難しいため、他会計補助金に依存しています。
　使用料については、令和５年４月１日に改定を行いましたが、昨今の物価高の影響が経営を圧迫しないよう、適宜状況を観察します。
　今後は、令和３年度に策定した経営戦略に基づき、計画的かつ合理的な経営管理に努めるとともに、将来の事業継続に向けて、事業内容等の見直しを検討します。</t>
    <rPh sb="10" eb="12">
      <t>クロジ</t>
    </rPh>
    <rPh sb="12" eb="14">
      <t>ケイエイ</t>
    </rPh>
    <rPh sb="23" eb="26">
      <t>シヨウリョウ</t>
    </rPh>
    <rPh sb="26" eb="28">
      <t>シュウニュウ</t>
    </rPh>
    <rPh sb="32" eb="34">
      <t>ウンエイ</t>
    </rPh>
    <rPh sb="35" eb="36">
      <t>ムズカ</t>
    </rPh>
    <rPh sb="41" eb="42">
      <t>タ</t>
    </rPh>
    <rPh sb="42" eb="47">
      <t>カイケイホジョキン</t>
    </rPh>
    <rPh sb="48" eb="50">
      <t>イゾン</t>
    </rPh>
    <rPh sb="58" eb="61">
      <t>シヨウリョウ</t>
    </rPh>
    <rPh sb="67" eb="68">
      <t>レイ</t>
    </rPh>
    <rPh sb="68" eb="69">
      <t>ワ</t>
    </rPh>
    <rPh sb="70" eb="71">
      <t>ネン</t>
    </rPh>
    <rPh sb="72" eb="73">
      <t>ガツ</t>
    </rPh>
    <rPh sb="74" eb="75">
      <t>ニチ</t>
    </rPh>
    <rPh sb="76" eb="78">
      <t>カイテイ</t>
    </rPh>
    <rPh sb="79" eb="80">
      <t>オコナ</t>
    </rPh>
    <rPh sb="86" eb="88">
      <t>サッコン</t>
    </rPh>
    <rPh sb="89" eb="92">
      <t>ブッカダカ</t>
    </rPh>
    <rPh sb="93" eb="95">
      <t>エイキョウ</t>
    </rPh>
    <rPh sb="96" eb="98">
      <t>ケイエイ</t>
    </rPh>
    <rPh sb="99" eb="101">
      <t>アッパク</t>
    </rPh>
    <rPh sb="107" eb="109">
      <t>テキギ</t>
    </rPh>
    <rPh sb="109" eb="111">
      <t>ジョウキョウ</t>
    </rPh>
    <rPh sb="112" eb="114">
      <t>カンサツ</t>
    </rPh>
    <rPh sb="120" eb="122">
      <t>コンゴ</t>
    </rPh>
    <rPh sb="165" eb="167">
      <t>ショウライ</t>
    </rPh>
    <rPh sb="168" eb="170">
      <t>ジギョウ</t>
    </rPh>
    <rPh sb="170" eb="172">
      <t>ケイゾク</t>
    </rPh>
    <rPh sb="173" eb="174">
      <t>ム</t>
    </rPh>
    <rPh sb="177" eb="179">
      <t>ジギョウ</t>
    </rPh>
    <rPh sb="179" eb="181">
      <t>ナイヨウ</t>
    </rPh>
    <rPh sb="181" eb="182">
      <t>トウ</t>
    </rPh>
    <rPh sb="183" eb="185">
      <t>ミナオ</t>
    </rPh>
    <rPh sb="187" eb="189">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</si>
</sst>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A0-481D-AAD7-13AE6A86D04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AA0-481D-AAD7-13AE6A86D04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0.1</c:v>
                </c:pt>
              </c:numCache>
            </c:numRef>
          </c:val>
          <c:extLst>
            <c:ext xmlns:c16="http://schemas.microsoft.com/office/drawing/2014/chart" uri="{C3380CC4-5D6E-409C-BE32-E72D297353CC}">
              <c16:uniqueId val="{00000000-FD7D-47F0-949E-5B1D0B3450C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56.76</c:v>
                </c:pt>
              </c:numCache>
            </c:numRef>
          </c:val>
          <c:smooth val="0"/>
          <c:extLst>
            <c:ext xmlns:c16="http://schemas.microsoft.com/office/drawing/2014/chart" uri="{C3380CC4-5D6E-409C-BE32-E72D297353CC}">
              <c16:uniqueId val="{00000001-FD7D-47F0-949E-5B1D0B3450C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F0DF-4C76-AD59-19FA74E8793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66.88</c:v>
                </c:pt>
              </c:numCache>
            </c:numRef>
          </c:val>
          <c:smooth val="0"/>
          <c:extLst>
            <c:ext xmlns:c16="http://schemas.microsoft.com/office/drawing/2014/chart" uri="{C3380CC4-5D6E-409C-BE32-E72D297353CC}">
              <c16:uniqueId val="{00000001-F0DF-4C76-AD59-19FA74E8793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0</c:v>
                </c:pt>
                <c:pt idx="4">
                  <c:v>100.97</c:v>
                </c:pt>
              </c:numCache>
            </c:numRef>
          </c:val>
          <c:extLst>
            <c:ext xmlns:c16="http://schemas.microsoft.com/office/drawing/2014/chart" uri="{C3380CC4-5D6E-409C-BE32-E72D297353CC}">
              <c16:uniqueId val="{00000000-D5C9-464F-8E43-4EE409AAA3A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101.83</c:v>
                </c:pt>
              </c:numCache>
            </c:numRef>
          </c:val>
          <c:smooth val="0"/>
          <c:extLst>
            <c:ext xmlns:c16="http://schemas.microsoft.com/office/drawing/2014/chart" uri="{C3380CC4-5D6E-409C-BE32-E72D297353CC}">
              <c16:uniqueId val="{00000001-D5C9-464F-8E43-4EE409AAA3A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0</c:v>
                </c:pt>
                <c:pt idx="4">
                  <c:v>3.41</c:v>
                </c:pt>
              </c:numCache>
            </c:numRef>
          </c:val>
          <c:extLst>
            <c:ext xmlns:c16="http://schemas.microsoft.com/office/drawing/2014/chart" uri="{C3380CC4-5D6E-409C-BE32-E72D297353CC}">
              <c16:uniqueId val="{00000000-EAAB-47F8-BB2B-A1E9D27D573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16.75</c:v>
                </c:pt>
              </c:numCache>
            </c:numRef>
          </c:val>
          <c:smooth val="0"/>
          <c:extLst>
            <c:ext xmlns:c16="http://schemas.microsoft.com/office/drawing/2014/chart" uri="{C3380CC4-5D6E-409C-BE32-E72D297353CC}">
              <c16:uniqueId val="{00000001-EAAB-47F8-BB2B-A1E9D27D573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22-4351-B3A0-19B06D9FD64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E22-4351-B3A0-19B06D9FD64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AAF-48D2-B156-5C9059C88E5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44.51</c:v>
                </c:pt>
              </c:numCache>
            </c:numRef>
          </c:val>
          <c:smooth val="0"/>
          <c:extLst>
            <c:ext xmlns:c16="http://schemas.microsoft.com/office/drawing/2014/chart" uri="{C3380CC4-5D6E-409C-BE32-E72D297353CC}">
              <c16:uniqueId val="{00000001-FAAF-48D2-B156-5C9059C88E5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168.15</c:v>
                </c:pt>
              </c:numCache>
            </c:numRef>
          </c:val>
          <c:extLst>
            <c:ext xmlns:c16="http://schemas.microsoft.com/office/drawing/2014/chart" uri="{C3380CC4-5D6E-409C-BE32-E72D297353CC}">
              <c16:uniqueId val="{00000000-4A83-440C-8B7F-9AB6EE832AE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150.30000000000001</c:v>
                </c:pt>
              </c:numCache>
            </c:numRef>
          </c:val>
          <c:smooth val="0"/>
          <c:extLst>
            <c:ext xmlns:c16="http://schemas.microsoft.com/office/drawing/2014/chart" uri="{C3380CC4-5D6E-409C-BE32-E72D297353CC}">
              <c16:uniqueId val="{00000001-4A83-440C-8B7F-9AB6EE832AE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1231.1099999999999</c:v>
                </c:pt>
              </c:numCache>
            </c:numRef>
          </c:val>
          <c:extLst>
            <c:ext xmlns:c16="http://schemas.microsoft.com/office/drawing/2014/chart" uri="{C3380CC4-5D6E-409C-BE32-E72D297353CC}">
              <c16:uniqueId val="{00000000-DE68-4F86-90F4-C45A54EC965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397.03</c:v>
                </c:pt>
              </c:numCache>
            </c:numRef>
          </c:val>
          <c:smooth val="0"/>
          <c:extLst>
            <c:ext xmlns:c16="http://schemas.microsoft.com/office/drawing/2014/chart" uri="{C3380CC4-5D6E-409C-BE32-E72D297353CC}">
              <c16:uniqueId val="{00000001-DE68-4F86-90F4-C45A54EC965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73.099999999999994</c:v>
                </c:pt>
              </c:numCache>
            </c:numRef>
          </c:val>
          <c:extLst>
            <c:ext xmlns:c16="http://schemas.microsoft.com/office/drawing/2014/chart" uri="{C3380CC4-5D6E-409C-BE32-E72D297353CC}">
              <c16:uniqueId val="{00000000-1B63-4F02-9BF3-0B51F1E67F9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46.58</c:v>
                </c:pt>
              </c:numCache>
            </c:numRef>
          </c:val>
          <c:smooth val="0"/>
          <c:extLst>
            <c:ext xmlns:c16="http://schemas.microsoft.com/office/drawing/2014/chart" uri="{C3380CC4-5D6E-409C-BE32-E72D297353CC}">
              <c16:uniqueId val="{00000001-1B63-4F02-9BF3-0B51F1E67F9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224.24</c:v>
                </c:pt>
              </c:numCache>
            </c:numRef>
          </c:val>
          <c:extLst>
            <c:ext xmlns:c16="http://schemas.microsoft.com/office/drawing/2014/chart" uri="{C3380CC4-5D6E-409C-BE32-E72D297353CC}">
              <c16:uniqueId val="{00000000-9CC5-4651-AF47-F3DB9F972B4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311.73</c:v>
                </c:pt>
              </c:numCache>
            </c:numRef>
          </c:val>
          <c:smooth val="0"/>
          <c:extLst>
            <c:ext xmlns:c16="http://schemas.microsoft.com/office/drawing/2014/chart" uri="{C3380CC4-5D6E-409C-BE32-E72D297353CC}">
              <c16:uniqueId val="{00000001-9CC5-4651-AF47-F3DB9F972B4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34"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宮崎県　日南市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特定地域生活排水処理</v>
      </c>
      <c r="Q8" s="66"/>
      <c r="R8" s="66"/>
      <c r="S8" s="66"/>
      <c r="T8" s="66"/>
      <c r="U8" s="66"/>
      <c r="V8" s="66"/>
      <c r="W8" s="66" t="str">
        <f>データ!L6</f>
        <v>K3</v>
      </c>
      <c r="X8" s="66"/>
      <c r="Y8" s="66"/>
      <c r="Z8" s="66"/>
      <c r="AA8" s="66"/>
      <c r="AB8" s="66"/>
      <c r="AC8" s="66"/>
      <c r="AD8" s="67" t="str">
        <f>データ!$M$6</f>
        <v>非設置</v>
      </c>
      <c r="AE8" s="67"/>
      <c r="AF8" s="67"/>
      <c r="AG8" s="67"/>
      <c r="AH8" s="67"/>
      <c r="AI8" s="67"/>
      <c r="AJ8" s="67"/>
      <c r="AK8" s="3"/>
      <c r="AL8" s="55">
        <f>データ!S6</f>
        <v>49989</v>
      </c>
      <c r="AM8" s="55"/>
      <c r="AN8" s="55"/>
      <c r="AO8" s="55"/>
      <c r="AP8" s="55"/>
      <c r="AQ8" s="55"/>
      <c r="AR8" s="55"/>
      <c r="AS8" s="55"/>
      <c r="AT8" s="54">
        <f>データ!T6</f>
        <v>535.49</v>
      </c>
      <c r="AU8" s="54"/>
      <c r="AV8" s="54"/>
      <c r="AW8" s="54"/>
      <c r="AX8" s="54"/>
      <c r="AY8" s="54"/>
      <c r="AZ8" s="54"/>
      <c r="BA8" s="54"/>
      <c r="BB8" s="54">
        <f>データ!U6</f>
        <v>93.35</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46.72</v>
      </c>
      <c r="J10" s="54"/>
      <c r="K10" s="54"/>
      <c r="L10" s="54"/>
      <c r="M10" s="54"/>
      <c r="N10" s="54"/>
      <c r="O10" s="54"/>
      <c r="P10" s="54">
        <f>データ!P6</f>
        <v>6.1</v>
      </c>
      <c r="Q10" s="54"/>
      <c r="R10" s="54"/>
      <c r="S10" s="54"/>
      <c r="T10" s="54"/>
      <c r="U10" s="54"/>
      <c r="V10" s="54"/>
      <c r="W10" s="54">
        <f>データ!Q6</f>
        <v>100</v>
      </c>
      <c r="X10" s="54"/>
      <c r="Y10" s="54"/>
      <c r="Z10" s="54"/>
      <c r="AA10" s="54"/>
      <c r="AB10" s="54"/>
      <c r="AC10" s="54"/>
      <c r="AD10" s="55">
        <f>データ!R6</f>
        <v>3553</v>
      </c>
      <c r="AE10" s="55"/>
      <c r="AF10" s="55"/>
      <c r="AG10" s="55"/>
      <c r="AH10" s="55"/>
      <c r="AI10" s="55"/>
      <c r="AJ10" s="55"/>
      <c r="AK10" s="2"/>
      <c r="AL10" s="55">
        <f>データ!V6</f>
        <v>3022</v>
      </c>
      <c r="AM10" s="55"/>
      <c r="AN10" s="55"/>
      <c r="AO10" s="55"/>
      <c r="AP10" s="55"/>
      <c r="AQ10" s="55"/>
      <c r="AR10" s="55"/>
      <c r="AS10" s="55"/>
      <c r="AT10" s="54">
        <f>データ!W6</f>
        <v>0.01</v>
      </c>
      <c r="AU10" s="54"/>
      <c r="AV10" s="54"/>
      <c r="AW10" s="54"/>
      <c r="AX10" s="54"/>
      <c r="AY10" s="54"/>
      <c r="AZ10" s="54"/>
      <c r="BA10" s="54"/>
      <c r="BB10" s="54">
        <f>データ!X6</f>
        <v>302200</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GGA5ByU/9VOw7Iw4B+cm/PJ42HmUdKi+PjI0qXpFMNfG69GUDxYF/lgM0+uDw5pgfKQamuxNtjqfNntDnTf5Ag==" saltValue="HnSZ1V1PY2rclqVhNhcIb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452041</v>
      </c>
      <c r="D6" s="19">
        <f t="shared" si="3"/>
        <v>46</v>
      </c>
      <c r="E6" s="19">
        <f t="shared" si="3"/>
        <v>18</v>
      </c>
      <c r="F6" s="19">
        <f t="shared" si="3"/>
        <v>0</v>
      </c>
      <c r="G6" s="19">
        <f t="shared" si="3"/>
        <v>0</v>
      </c>
      <c r="H6" s="19" t="str">
        <f t="shared" si="3"/>
        <v>宮崎県　日南市</v>
      </c>
      <c r="I6" s="19" t="str">
        <f t="shared" si="3"/>
        <v>法適用</v>
      </c>
      <c r="J6" s="19" t="str">
        <f t="shared" si="3"/>
        <v>下水道事業</v>
      </c>
      <c r="K6" s="19" t="str">
        <f t="shared" si="3"/>
        <v>特定地域生活排水処理</v>
      </c>
      <c r="L6" s="19" t="str">
        <f t="shared" si="3"/>
        <v>K3</v>
      </c>
      <c r="M6" s="19" t="str">
        <f t="shared" si="3"/>
        <v>非設置</v>
      </c>
      <c r="N6" s="20" t="str">
        <f t="shared" si="3"/>
        <v>-</v>
      </c>
      <c r="O6" s="20">
        <f t="shared" si="3"/>
        <v>46.72</v>
      </c>
      <c r="P6" s="20">
        <f t="shared" si="3"/>
        <v>6.1</v>
      </c>
      <c r="Q6" s="20">
        <f t="shared" si="3"/>
        <v>100</v>
      </c>
      <c r="R6" s="20">
        <f t="shared" si="3"/>
        <v>3553</v>
      </c>
      <c r="S6" s="20">
        <f t="shared" si="3"/>
        <v>49989</v>
      </c>
      <c r="T6" s="20">
        <f t="shared" si="3"/>
        <v>535.49</v>
      </c>
      <c r="U6" s="20">
        <f t="shared" si="3"/>
        <v>93.35</v>
      </c>
      <c r="V6" s="20">
        <f t="shared" si="3"/>
        <v>3022</v>
      </c>
      <c r="W6" s="20">
        <f t="shared" si="3"/>
        <v>0.01</v>
      </c>
      <c r="X6" s="20">
        <f t="shared" si="3"/>
        <v>302200</v>
      </c>
      <c r="Y6" s="21" t="str">
        <f>IF(Y7="",NA(),Y7)</f>
        <v>-</v>
      </c>
      <c r="Z6" s="21" t="str">
        <f t="shared" ref="Z6:AH6" si="4">IF(Z7="",NA(),Z7)</f>
        <v>-</v>
      </c>
      <c r="AA6" s="21" t="str">
        <f t="shared" si="4"/>
        <v>-</v>
      </c>
      <c r="AB6" s="21" t="str">
        <f t="shared" si="4"/>
        <v>-</v>
      </c>
      <c r="AC6" s="21">
        <f t="shared" si="4"/>
        <v>100.97</v>
      </c>
      <c r="AD6" s="21" t="str">
        <f t="shared" si="4"/>
        <v>-</v>
      </c>
      <c r="AE6" s="21" t="str">
        <f t="shared" si="4"/>
        <v>-</v>
      </c>
      <c r="AF6" s="21" t="str">
        <f t="shared" si="4"/>
        <v>-</v>
      </c>
      <c r="AG6" s="21" t="str">
        <f t="shared" si="4"/>
        <v>-</v>
      </c>
      <c r="AH6" s="21">
        <f t="shared" si="4"/>
        <v>101.83</v>
      </c>
      <c r="AI6" s="20" t="str">
        <f>IF(AI7="","",IF(AI7="-","【-】","【"&amp;SUBSTITUTE(TEXT(AI7,"#,##0.00"),"-","△")&amp;"】"))</f>
        <v>【100.42】</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44.51</v>
      </c>
      <c r="AT6" s="20" t="str">
        <f>IF(AT7="","",IF(AT7="-","【-】","【"&amp;SUBSTITUTE(TEXT(AT7,"#,##0.00"),"-","△")&amp;"】"))</f>
        <v>【82.66】</v>
      </c>
      <c r="AU6" s="21" t="str">
        <f>IF(AU7="",NA(),AU7)</f>
        <v>-</v>
      </c>
      <c r="AV6" s="21" t="str">
        <f t="shared" ref="AV6:BD6" si="6">IF(AV7="",NA(),AV7)</f>
        <v>-</v>
      </c>
      <c r="AW6" s="21" t="str">
        <f t="shared" si="6"/>
        <v>-</v>
      </c>
      <c r="AX6" s="21" t="str">
        <f t="shared" si="6"/>
        <v>-</v>
      </c>
      <c r="AY6" s="21">
        <f t="shared" si="6"/>
        <v>168.15</v>
      </c>
      <c r="AZ6" s="21" t="str">
        <f t="shared" si="6"/>
        <v>-</v>
      </c>
      <c r="BA6" s="21" t="str">
        <f t="shared" si="6"/>
        <v>-</v>
      </c>
      <c r="BB6" s="21" t="str">
        <f t="shared" si="6"/>
        <v>-</v>
      </c>
      <c r="BC6" s="21" t="str">
        <f t="shared" si="6"/>
        <v>-</v>
      </c>
      <c r="BD6" s="21">
        <f t="shared" si="6"/>
        <v>150.30000000000001</v>
      </c>
      <c r="BE6" s="20" t="str">
        <f>IF(BE7="","",IF(BE7="-","【-】","【"&amp;SUBSTITUTE(TEXT(BE7,"#,##0.00"),"-","△")&amp;"】"))</f>
        <v>【140.15】</v>
      </c>
      <c r="BF6" s="21" t="str">
        <f>IF(BF7="",NA(),BF7)</f>
        <v>-</v>
      </c>
      <c r="BG6" s="21" t="str">
        <f t="shared" ref="BG6:BO6" si="7">IF(BG7="",NA(),BG7)</f>
        <v>-</v>
      </c>
      <c r="BH6" s="21" t="str">
        <f t="shared" si="7"/>
        <v>-</v>
      </c>
      <c r="BI6" s="21" t="str">
        <f t="shared" si="7"/>
        <v>-</v>
      </c>
      <c r="BJ6" s="21">
        <f t="shared" si="7"/>
        <v>1231.1099999999999</v>
      </c>
      <c r="BK6" s="21" t="str">
        <f t="shared" si="7"/>
        <v>-</v>
      </c>
      <c r="BL6" s="21" t="str">
        <f t="shared" si="7"/>
        <v>-</v>
      </c>
      <c r="BM6" s="21" t="str">
        <f t="shared" si="7"/>
        <v>-</v>
      </c>
      <c r="BN6" s="21" t="str">
        <f t="shared" si="7"/>
        <v>-</v>
      </c>
      <c r="BO6" s="21">
        <f t="shared" si="7"/>
        <v>397.03</v>
      </c>
      <c r="BP6" s="20" t="str">
        <f>IF(BP7="","",IF(BP7="-","【-】","【"&amp;SUBSTITUTE(TEXT(BP7,"#,##0.00"),"-","△")&amp;"】"))</f>
        <v>【307.39】</v>
      </c>
      <c r="BQ6" s="21" t="str">
        <f>IF(BQ7="",NA(),BQ7)</f>
        <v>-</v>
      </c>
      <c r="BR6" s="21" t="str">
        <f t="shared" ref="BR6:BZ6" si="8">IF(BR7="",NA(),BR7)</f>
        <v>-</v>
      </c>
      <c r="BS6" s="21" t="str">
        <f t="shared" si="8"/>
        <v>-</v>
      </c>
      <c r="BT6" s="21" t="str">
        <f t="shared" si="8"/>
        <v>-</v>
      </c>
      <c r="BU6" s="21">
        <f t="shared" si="8"/>
        <v>73.099999999999994</v>
      </c>
      <c r="BV6" s="21" t="str">
        <f t="shared" si="8"/>
        <v>-</v>
      </c>
      <c r="BW6" s="21" t="str">
        <f t="shared" si="8"/>
        <v>-</v>
      </c>
      <c r="BX6" s="21" t="str">
        <f t="shared" si="8"/>
        <v>-</v>
      </c>
      <c r="BY6" s="21" t="str">
        <f t="shared" si="8"/>
        <v>-</v>
      </c>
      <c r="BZ6" s="21">
        <f t="shared" si="8"/>
        <v>46.58</v>
      </c>
      <c r="CA6" s="20" t="str">
        <f>IF(CA7="","",IF(CA7="-","【-】","【"&amp;SUBSTITUTE(TEXT(CA7,"#,##0.00"),"-","△")&amp;"】"))</f>
        <v>【57.03】</v>
      </c>
      <c r="CB6" s="21" t="str">
        <f>IF(CB7="",NA(),CB7)</f>
        <v>-</v>
      </c>
      <c r="CC6" s="21" t="str">
        <f t="shared" ref="CC6:CK6" si="9">IF(CC7="",NA(),CC7)</f>
        <v>-</v>
      </c>
      <c r="CD6" s="21" t="str">
        <f t="shared" si="9"/>
        <v>-</v>
      </c>
      <c r="CE6" s="21" t="str">
        <f t="shared" si="9"/>
        <v>-</v>
      </c>
      <c r="CF6" s="21">
        <f t="shared" si="9"/>
        <v>224.24</v>
      </c>
      <c r="CG6" s="21" t="str">
        <f t="shared" si="9"/>
        <v>-</v>
      </c>
      <c r="CH6" s="21" t="str">
        <f t="shared" si="9"/>
        <v>-</v>
      </c>
      <c r="CI6" s="21" t="str">
        <f t="shared" si="9"/>
        <v>-</v>
      </c>
      <c r="CJ6" s="21" t="str">
        <f t="shared" si="9"/>
        <v>-</v>
      </c>
      <c r="CK6" s="21">
        <f t="shared" si="9"/>
        <v>311.73</v>
      </c>
      <c r="CL6" s="20" t="str">
        <f>IF(CL7="","",IF(CL7="-","【-】","【"&amp;SUBSTITUTE(TEXT(CL7,"#,##0.00"),"-","△")&amp;"】"))</f>
        <v>【294.83】</v>
      </c>
      <c r="CM6" s="21" t="str">
        <f>IF(CM7="",NA(),CM7)</f>
        <v>-</v>
      </c>
      <c r="CN6" s="21" t="str">
        <f t="shared" ref="CN6:CV6" si="10">IF(CN7="",NA(),CN7)</f>
        <v>-</v>
      </c>
      <c r="CO6" s="21" t="str">
        <f t="shared" si="10"/>
        <v>-</v>
      </c>
      <c r="CP6" s="21" t="str">
        <f t="shared" si="10"/>
        <v>-</v>
      </c>
      <c r="CQ6" s="21">
        <f t="shared" si="10"/>
        <v>0.1</v>
      </c>
      <c r="CR6" s="21" t="str">
        <f t="shared" si="10"/>
        <v>-</v>
      </c>
      <c r="CS6" s="21" t="str">
        <f t="shared" si="10"/>
        <v>-</v>
      </c>
      <c r="CT6" s="21" t="str">
        <f t="shared" si="10"/>
        <v>-</v>
      </c>
      <c r="CU6" s="21" t="str">
        <f t="shared" si="10"/>
        <v>-</v>
      </c>
      <c r="CV6" s="21">
        <f t="shared" si="10"/>
        <v>56.76</v>
      </c>
      <c r="CW6" s="20" t="str">
        <f>IF(CW7="","",IF(CW7="-","【-】","【"&amp;SUBSTITUTE(TEXT(CW7,"#,##0.00"),"-","△")&amp;"】"))</f>
        <v>【84.27】</v>
      </c>
      <c r="CX6" s="21" t="str">
        <f>IF(CX7="",NA(),CX7)</f>
        <v>-</v>
      </c>
      <c r="CY6" s="21" t="str">
        <f t="shared" ref="CY6:DG6" si="11">IF(CY7="",NA(),CY7)</f>
        <v>-</v>
      </c>
      <c r="CZ6" s="21" t="str">
        <f t="shared" si="11"/>
        <v>-</v>
      </c>
      <c r="DA6" s="21" t="str">
        <f t="shared" si="11"/>
        <v>-</v>
      </c>
      <c r="DB6" s="21">
        <f t="shared" si="11"/>
        <v>100</v>
      </c>
      <c r="DC6" s="21" t="str">
        <f t="shared" si="11"/>
        <v>-</v>
      </c>
      <c r="DD6" s="21" t="str">
        <f t="shared" si="11"/>
        <v>-</v>
      </c>
      <c r="DE6" s="21" t="str">
        <f t="shared" si="11"/>
        <v>-</v>
      </c>
      <c r="DF6" s="21" t="str">
        <f t="shared" si="11"/>
        <v>-</v>
      </c>
      <c r="DG6" s="21">
        <f t="shared" si="11"/>
        <v>66.88</v>
      </c>
      <c r="DH6" s="20" t="str">
        <f>IF(DH7="","",IF(DH7="-","【-】","【"&amp;SUBSTITUTE(TEXT(DH7,"#,##0.00"),"-","△")&amp;"】"))</f>
        <v>【86.02】</v>
      </c>
      <c r="DI6" s="21" t="str">
        <f>IF(DI7="",NA(),DI7)</f>
        <v>-</v>
      </c>
      <c r="DJ6" s="21" t="str">
        <f t="shared" ref="DJ6:DR6" si="12">IF(DJ7="",NA(),DJ7)</f>
        <v>-</v>
      </c>
      <c r="DK6" s="21" t="str">
        <f t="shared" si="12"/>
        <v>-</v>
      </c>
      <c r="DL6" s="21" t="str">
        <f t="shared" si="12"/>
        <v>-</v>
      </c>
      <c r="DM6" s="21">
        <f t="shared" si="12"/>
        <v>3.41</v>
      </c>
      <c r="DN6" s="21" t="str">
        <f t="shared" si="12"/>
        <v>-</v>
      </c>
      <c r="DO6" s="21" t="str">
        <f t="shared" si="12"/>
        <v>-</v>
      </c>
      <c r="DP6" s="21" t="str">
        <f t="shared" si="12"/>
        <v>-</v>
      </c>
      <c r="DQ6" s="21" t="str">
        <f t="shared" si="12"/>
        <v>-</v>
      </c>
      <c r="DR6" s="21">
        <f t="shared" si="12"/>
        <v>16.75</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2022</v>
      </c>
      <c r="C7" s="23">
        <v>452041</v>
      </c>
      <c r="D7" s="23">
        <v>46</v>
      </c>
      <c r="E7" s="23">
        <v>18</v>
      </c>
      <c r="F7" s="23">
        <v>0</v>
      </c>
      <c r="G7" s="23">
        <v>0</v>
      </c>
      <c r="H7" s="23" t="s">
        <v>96</v>
      </c>
      <c r="I7" s="23" t="s">
        <v>97</v>
      </c>
      <c r="J7" s="23" t="s">
        <v>98</v>
      </c>
      <c r="K7" s="23" t="s">
        <v>99</v>
      </c>
      <c r="L7" s="23" t="s">
        <v>100</v>
      </c>
      <c r="M7" s="23" t="s">
        <v>101</v>
      </c>
      <c r="N7" s="24" t="s">
        <v>102</v>
      </c>
      <c r="O7" s="24">
        <v>46.72</v>
      </c>
      <c r="P7" s="24">
        <v>6.1</v>
      </c>
      <c r="Q7" s="24">
        <v>100</v>
      </c>
      <c r="R7" s="24">
        <v>3553</v>
      </c>
      <c r="S7" s="24">
        <v>49989</v>
      </c>
      <c r="T7" s="24">
        <v>535.49</v>
      </c>
      <c r="U7" s="24">
        <v>93.35</v>
      </c>
      <c r="V7" s="24">
        <v>3022</v>
      </c>
      <c r="W7" s="24">
        <v>0.01</v>
      </c>
      <c r="X7" s="24">
        <v>302200</v>
      </c>
      <c r="Y7" s="24" t="s">
        <v>102</v>
      </c>
      <c r="Z7" s="24" t="s">
        <v>102</v>
      </c>
      <c r="AA7" s="24" t="s">
        <v>102</v>
      </c>
      <c r="AB7" s="24" t="s">
        <v>102</v>
      </c>
      <c r="AC7" s="24">
        <v>100.97</v>
      </c>
      <c r="AD7" s="24" t="s">
        <v>102</v>
      </c>
      <c r="AE7" s="24" t="s">
        <v>102</v>
      </c>
      <c r="AF7" s="24" t="s">
        <v>102</v>
      </c>
      <c r="AG7" s="24" t="s">
        <v>102</v>
      </c>
      <c r="AH7" s="24">
        <v>101.83</v>
      </c>
      <c r="AI7" s="24">
        <v>100.42</v>
      </c>
      <c r="AJ7" s="24" t="s">
        <v>102</v>
      </c>
      <c r="AK7" s="24" t="s">
        <v>102</v>
      </c>
      <c r="AL7" s="24" t="s">
        <v>102</v>
      </c>
      <c r="AM7" s="24" t="s">
        <v>102</v>
      </c>
      <c r="AN7" s="24">
        <v>0</v>
      </c>
      <c r="AO7" s="24" t="s">
        <v>102</v>
      </c>
      <c r="AP7" s="24" t="s">
        <v>102</v>
      </c>
      <c r="AQ7" s="24" t="s">
        <v>102</v>
      </c>
      <c r="AR7" s="24" t="s">
        <v>102</v>
      </c>
      <c r="AS7" s="24">
        <v>44.51</v>
      </c>
      <c r="AT7" s="24">
        <v>82.66</v>
      </c>
      <c r="AU7" s="24" t="s">
        <v>102</v>
      </c>
      <c r="AV7" s="24" t="s">
        <v>102</v>
      </c>
      <c r="AW7" s="24" t="s">
        <v>102</v>
      </c>
      <c r="AX7" s="24" t="s">
        <v>102</v>
      </c>
      <c r="AY7" s="24">
        <v>168.15</v>
      </c>
      <c r="AZ7" s="24" t="s">
        <v>102</v>
      </c>
      <c r="BA7" s="24" t="s">
        <v>102</v>
      </c>
      <c r="BB7" s="24" t="s">
        <v>102</v>
      </c>
      <c r="BC7" s="24" t="s">
        <v>102</v>
      </c>
      <c r="BD7" s="24">
        <v>150.30000000000001</v>
      </c>
      <c r="BE7" s="24">
        <v>140.15</v>
      </c>
      <c r="BF7" s="24" t="s">
        <v>102</v>
      </c>
      <c r="BG7" s="24" t="s">
        <v>102</v>
      </c>
      <c r="BH7" s="24" t="s">
        <v>102</v>
      </c>
      <c r="BI7" s="24" t="s">
        <v>102</v>
      </c>
      <c r="BJ7" s="24">
        <v>1231.1099999999999</v>
      </c>
      <c r="BK7" s="24" t="s">
        <v>102</v>
      </c>
      <c r="BL7" s="24" t="s">
        <v>102</v>
      </c>
      <c r="BM7" s="24" t="s">
        <v>102</v>
      </c>
      <c r="BN7" s="24" t="s">
        <v>102</v>
      </c>
      <c r="BO7" s="24">
        <v>397.03</v>
      </c>
      <c r="BP7" s="24">
        <v>307.39</v>
      </c>
      <c r="BQ7" s="24" t="s">
        <v>102</v>
      </c>
      <c r="BR7" s="24" t="s">
        <v>102</v>
      </c>
      <c r="BS7" s="24" t="s">
        <v>102</v>
      </c>
      <c r="BT7" s="24" t="s">
        <v>102</v>
      </c>
      <c r="BU7" s="24">
        <v>73.099999999999994</v>
      </c>
      <c r="BV7" s="24" t="s">
        <v>102</v>
      </c>
      <c r="BW7" s="24" t="s">
        <v>102</v>
      </c>
      <c r="BX7" s="24" t="s">
        <v>102</v>
      </c>
      <c r="BY7" s="24" t="s">
        <v>102</v>
      </c>
      <c r="BZ7" s="24">
        <v>46.58</v>
      </c>
      <c r="CA7" s="24">
        <v>57.03</v>
      </c>
      <c r="CB7" s="24" t="s">
        <v>102</v>
      </c>
      <c r="CC7" s="24" t="s">
        <v>102</v>
      </c>
      <c r="CD7" s="24" t="s">
        <v>102</v>
      </c>
      <c r="CE7" s="24" t="s">
        <v>102</v>
      </c>
      <c r="CF7" s="24">
        <v>224.24</v>
      </c>
      <c r="CG7" s="24" t="s">
        <v>102</v>
      </c>
      <c r="CH7" s="24" t="s">
        <v>102</v>
      </c>
      <c r="CI7" s="24" t="s">
        <v>102</v>
      </c>
      <c r="CJ7" s="24" t="s">
        <v>102</v>
      </c>
      <c r="CK7" s="24">
        <v>311.73</v>
      </c>
      <c r="CL7" s="24">
        <v>294.83</v>
      </c>
      <c r="CM7" s="24" t="s">
        <v>102</v>
      </c>
      <c r="CN7" s="24" t="s">
        <v>102</v>
      </c>
      <c r="CO7" s="24" t="s">
        <v>102</v>
      </c>
      <c r="CP7" s="24" t="s">
        <v>102</v>
      </c>
      <c r="CQ7" s="24">
        <v>0.1</v>
      </c>
      <c r="CR7" s="24" t="s">
        <v>102</v>
      </c>
      <c r="CS7" s="24" t="s">
        <v>102</v>
      </c>
      <c r="CT7" s="24" t="s">
        <v>102</v>
      </c>
      <c r="CU7" s="24" t="s">
        <v>102</v>
      </c>
      <c r="CV7" s="24">
        <v>56.76</v>
      </c>
      <c r="CW7" s="24">
        <v>84.27</v>
      </c>
      <c r="CX7" s="24" t="s">
        <v>102</v>
      </c>
      <c r="CY7" s="24" t="s">
        <v>102</v>
      </c>
      <c r="CZ7" s="24" t="s">
        <v>102</v>
      </c>
      <c r="DA7" s="24" t="s">
        <v>102</v>
      </c>
      <c r="DB7" s="24">
        <v>100</v>
      </c>
      <c r="DC7" s="24" t="s">
        <v>102</v>
      </c>
      <c r="DD7" s="24" t="s">
        <v>102</v>
      </c>
      <c r="DE7" s="24" t="s">
        <v>102</v>
      </c>
      <c r="DF7" s="24" t="s">
        <v>102</v>
      </c>
      <c r="DG7" s="24">
        <v>66.88</v>
      </c>
      <c r="DH7" s="24">
        <v>86.02</v>
      </c>
      <c r="DI7" s="24" t="s">
        <v>102</v>
      </c>
      <c r="DJ7" s="24" t="s">
        <v>102</v>
      </c>
      <c r="DK7" s="24" t="s">
        <v>102</v>
      </c>
      <c r="DL7" s="24" t="s">
        <v>102</v>
      </c>
      <c r="DM7" s="24">
        <v>3.41</v>
      </c>
      <c r="DN7" s="24" t="s">
        <v>102</v>
      </c>
      <c r="DO7" s="24" t="s">
        <v>102</v>
      </c>
      <c r="DP7" s="24" t="s">
        <v>102</v>
      </c>
      <c r="DQ7" s="24" t="s">
        <v>102</v>
      </c>
      <c r="DR7" s="24">
        <v>16.75</v>
      </c>
      <c r="DS7" s="24">
        <v>22.91</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2024-01-29T02:37:39Z</cp:lastPrinted>
  <dcterms:created xsi:type="dcterms:W3CDTF">2023-12-12T01:08:22Z</dcterms:created>
  <dcterms:modified xsi:type="dcterms:W3CDTF">2024-01-29T02:37:39Z</dcterms:modified>
  <cp:category/>
</cp:coreProperties>
</file>