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1簡易水道事業\"/>
    </mc:Choice>
  </mc:AlternateContent>
  <xr:revisionPtr revIDLastSave="0" documentId="13_ncr:1_{A021A4DE-FE68-45A3-8904-E0813D8979C1}" xr6:coauthVersionLast="47" xr6:coauthVersionMax="47" xr10:uidLastSave="{00000000-0000-0000-0000-000000000000}"/>
  <workbookProtection workbookAlgorithmName="SHA-512" workbookHashValue="OAXYfMqcW5hKwSfQH65UW0WCYerfVI+z9TI8hG/+P8H9YxnS2/3e3qaWS4Olby+jiXbt+zwnyD/njINS8Ym0IA==" workbookSaltValue="nQemwB5WfVUSiz39/yrY7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O6" i="5"/>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BB10" i="4"/>
  <c r="AL10" i="4"/>
  <c r="P10" i="4"/>
  <c r="I10" i="4"/>
  <c r="BB8" i="4"/>
  <c r="AD8" i="4"/>
  <c r="P8" i="4"/>
  <c r="I8" i="4"/>
  <c r="B6" i="4"/>
</calcChain>
</file>

<file path=xl/sharedStrings.xml><?xml version="1.0" encoding="utf-8"?>
<sst xmlns="http://schemas.openxmlformats.org/spreadsheetml/2006/main" count="233" uniqueCount="115">
  <si>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</si>
  <si>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</si>
  <si>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</si>
  <si>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</si>
  <si>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</si>
  <si>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</si>
  <si>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</si>
  <si>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</si>
  <si>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</si>
  <si>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</si>
  <si>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</si>
  <si>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</si>
  <si>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</si>
  <si>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</si>
  <si>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</si>
  <si>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</si>
  <si>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</si>
  <si>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</si>
  <si>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</si>
  <si>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</si>
  <si>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</si>
  <si>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</si>
  <si>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</si>
  <si>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</si>
  <si>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</si>
  <si>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</si>
  <si>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</si>
  <si>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</si>
  <si>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</si>
  <si>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</si>
  <si>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</si>
  <si>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</si>
  <si>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</si>
  <si>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</si>
  <si>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</si>
  <si>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</si>
  <si>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</si>
  <si>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</si>
  <si>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</si>
  <si>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</si>
  <si>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</si>
  <si>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</si>
  <si>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</si>
  <si>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</si>
  <si>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</si>
  <si>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</si>
  <si>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</si>
  <si>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</si>
  <si>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</si>
  <si>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</si>
  <si>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</si>
  <si>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</si>
  <si>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</si>
  <si>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</si>
  <si>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</si>
  <si>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</si>
  <si>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</si>
  <si>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</si>
  <si>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</si>
  <si>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</si>
  <si>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</si>
  <si>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</si>
  <si>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</si>
  <si>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</si>
  <si>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</si>
  <si>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</si>
  <si>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</si>
  <si>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</si>
  <si>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</si>
  <si>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</si>
  <si>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</si>
  <si>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</si>
  <si>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</si>
  <si>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</si>
  <si>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</si>
  <si>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</si>
  <si>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</si>
  <si>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</si>
  <si>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</si>
  <si>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</si>
  <si>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</si>
  <si>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</si>
  <si>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</si>
  <si>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</si>
  <si>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</si>
  <si>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</si>
  <si>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</si>
  <si>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</si>
  <si>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</si>
  <si>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</si>
  <si>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</si>
  <si>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</si>
  <si>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</si>
  <si>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</si>
  <si>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</si>
  <si>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</si>
  <si>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</si>
  <si>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</si>
  <si>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</si>
  <si>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</si>
  <si>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</si>
  <si>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</si>
  <si>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</si>
  <si>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</si>
  <si>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</si>
  <si>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</si>
  <si>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</si>
  <si>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</si>
  <si>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</si>
  <si>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</si>
  <si>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</si>
  <si>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</si>
  <si>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簡易水道事業は、離島である大島簡易水道のみです。
また、給水人口は、0人、給水収益も年間約23.3万円とわずかであり、一般会計の繰入に依存した経営状況です。
したがって、今後は、数年後に簡易水道事業から小規模飲料水供給施設等へ事業を移管する予定です。
</t>
    <rPh sb="0" eb="2">
      <t>カンイ</t>
    </rPh>
    <rPh sb="2" eb="4">
      <t>スイドウ</t>
    </rPh>
    <rPh sb="4" eb="6">
      <t>ジギョウ</t>
    </rPh>
    <rPh sb="8" eb="10">
      <t>リトウ</t>
    </rPh>
    <rPh sb="13" eb="15">
      <t>オオシマ</t>
    </rPh>
    <rPh sb="15" eb="17">
      <t>カンイ</t>
    </rPh>
    <rPh sb="17" eb="19">
      <t>スイドウ</t>
    </rPh>
    <rPh sb="28" eb="30">
      <t>キュウスイ</t>
    </rPh>
    <rPh sb="30" eb="32">
      <t>ジンコウ</t>
    </rPh>
    <rPh sb="35" eb="36">
      <t>ニン</t>
    </rPh>
    <rPh sb="37" eb="39">
      <t>キュウスイ</t>
    </rPh>
    <rPh sb="39" eb="41">
      <t>シュウエキ</t>
    </rPh>
    <rPh sb="42" eb="44">
      <t>ネンカン</t>
    </rPh>
    <rPh sb="44" eb="45">
      <t>ヤク</t>
    </rPh>
    <rPh sb="49" eb="51">
      <t>マンエン</t>
    </rPh>
    <rPh sb="59" eb="61">
      <t>イッパン</t>
    </rPh>
    <rPh sb="61" eb="63">
      <t>カイケイ</t>
    </rPh>
    <rPh sb="64" eb="66">
      <t>クリイレ</t>
    </rPh>
    <rPh sb="67" eb="69">
      <t>イゾン</t>
    </rPh>
    <rPh sb="71" eb="73">
      <t>ケイエイ</t>
    </rPh>
    <rPh sb="73" eb="75">
      <t>ジョウキョウ</t>
    </rPh>
    <rPh sb="85" eb="87">
      <t>コンゴ</t>
    </rPh>
    <rPh sb="89" eb="92">
      <t>スウネンゴ</t>
    </rPh>
    <rPh sb="93" eb="95">
      <t>カンイ</t>
    </rPh>
    <rPh sb="95" eb="97">
      <t>スイドウ</t>
    </rPh>
    <rPh sb="97" eb="99">
      <t>ジギョウ</t>
    </rPh>
    <rPh sb="101" eb="104">
      <t>ショウキボ</t>
    </rPh>
    <rPh sb="104" eb="107">
      <t>インリョウスイ</t>
    </rPh>
    <rPh sb="107" eb="109">
      <t>キョウキュウ</t>
    </rPh>
    <rPh sb="109" eb="111">
      <t>シセツ</t>
    </rPh>
    <rPh sb="111" eb="112">
      <t>トウ</t>
    </rPh>
    <rPh sb="113" eb="115">
      <t>ジギョウ</t>
    </rPh>
    <rPh sb="116" eb="118">
      <t>イカン</t>
    </rPh>
    <rPh sb="120" eb="122">
      <t>ヨテイ</t>
    </rPh>
    <phoneticPr fontId="4"/>
  </si>
  <si>
    <t xml:space="preserve">簡易水道事業は、大島簡易水道を除くすべての簡易水道を平成29年4月に上水道事業に統合いたしました。
よって、現在は、離島である大島簡易水道事業のみとなっています。
給水人口は、0人、給水収益も年間約23.3万円とわずかであり、経営状況は、厳しいものとなっています。
①収益的収支比率は、約107.6％です。数字的には良好に見えますが、給水収益はわずかであることから、一般会計繰入金に依存した経営となっています。
④企業債残高対給水収益比率は約28,283.3%です。給水収益23.3万円に対して、企業債残高が6,590万円となっています。
⑤料金回収率は、3.8%です。さらに減少いたしました。令和4年に料金改定を行ったことで、供給単価も上昇しましたが、それ以上に、物価高騰などにより給水原価が上がったことが原因です。
⑥給水原価は、約13,237.6円となっています。物価高騰やエネルギー価格の上昇により、水を供給するためのコストが高くなっているためです。今後も高い水準で推移するものと見込んでいます。
⑦施設利用率は、約7.4％です。適切な施設規模ではない状況ではありますが、離島であり、今後人口の増を見込める状態ではないため低い水準で推移すると予想されます。
⑧有収率は、約21.9%です。この原因は、給水量が少ないため、定期的にドレンにより、排水を行う必要があることから、このような状況になっていると予想されます。
</t>
    <rPh sb="0" eb="2">
      <t>カンイ</t>
    </rPh>
    <rPh sb="2" eb="4">
      <t>スイドウ</t>
    </rPh>
    <rPh sb="4" eb="6">
      <t>ジギョウ</t>
    </rPh>
    <rPh sb="8" eb="10">
      <t>オオシマ</t>
    </rPh>
    <rPh sb="10" eb="12">
      <t>カンイ</t>
    </rPh>
    <rPh sb="12" eb="14">
      <t>スイドウ</t>
    </rPh>
    <rPh sb="15" eb="16">
      <t>ノゾ</t>
    </rPh>
    <rPh sb="21" eb="23">
      <t>カンイ</t>
    </rPh>
    <rPh sb="23" eb="25">
      <t>スイドウ</t>
    </rPh>
    <rPh sb="26" eb="28">
      <t>ヘイセイ</t>
    </rPh>
    <rPh sb="30" eb="31">
      <t>ネン</t>
    </rPh>
    <rPh sb="32" eb="33">
      <t>ガツ</t>
    </rPh>
    <rPh sb="34" eb="35">
      <t>ウエ</t>
    </rPh>
    <rPh sb="35" eb="37">
      <t>スイドウ</t>
    </rPh>
    <rPh sb="37" eb="39">
      <t>ジギョウ</t>
    </rPh>
    <rPh sb="40" eb="42">
      <t>トウゴウ</t>
    </rPh>
    <rPh sb="54" eb="56">
      <t>ゲンザイ</t>
    </rPh>
    <rPh sb="58" eb="60">
      <t>リトウ</t>
    </rPh>
    <rPh sb="63" eb="65">
      <t>オオシマ</t>
    </rPh>
    <rPh sb="65" eb="67">
      <t>カンイ</t>
    </rPh>
    <rPh sb="67" eb="69">
      <t>スイドウ</t>
    </rPh>
    <rPh sb="69" eb="71">
      <t>ジギョウ</t>
    </rPh>
    <rPh sb="82" eb="84">
      <t>キュウスイ</t>
    </rPh>
    <rPh sb="84" eb="86">
      <t>ジンコウ</t>
    </rPh>
    <rPh sb="89" eb="90">
      <t>ニン</t>
    </rPh>
    <rPh sb="91" eb="93">
      <t>キュウスイ</t>
    </rPh>
    <rPh sb="93" eb="95">
      <t>シュウエキ</t>
    </rPh>
    <rPh sb="96" eb="98">
      <t>ネンカン</t>
    </rPh>
    <rPh sb="98" eb="99">
      <t>ヤク</t>
    </rPh>
    <rPh sb="103" eb="105">
      <t>マンエン</t>
    </rPh>
    <rPh sb="113" eb="115">
      <t>ケイエイ</t>
    </rPh>
    <rPh sb="115" eb="117">
      <t>ジョウキョウ</t>
    </rPh>
    <rPh sb="119" eb="120">
      <t>キビ</t>
    </rPh>
    <rPh sb="134" eb="137">
      <t>シュウエキテキ</t>
    </rPh>
    <rPh sb="137" eb="139">
      <t>シュウシ</t>
    </rPh>
    <rPh sb="139" eb="141">
      <t>ヒリツ</t>
    </rPh>
    <rPh sb="143" eb="144">
      <t>ヤク</t>
    </rPh>
    <rPh sb="153" eb="156">
      <t>スウジテキ</t>
    </rPh>
    <rPh sb="158" eb="160">
      <t>リョウコウ</t>
    </rPh>
    <rPh sb="161" eb="162">
      <t>ミ</t>
    </rPh>
    <rPh sb="167" eb="169">
      <t>キュウスイ</t>
    </rPh>
    <rPh sb="169" eb="171">
      <t>シュウエキ</t>
    </rPh>
    <rPh sb="183" eb="185">
      <t>イッパン</t>
    </rPh>
    <rPh sb="185" eb="187">
      <t>カイケイ</t>
    </rPh>
    <rPh sb="187" eb="189">
      <t>クリイレ</t>
    </rPh>
    <rPh sb="189" eb="190">
      <t>キン</t>
    </rPh>
    <rPh sb="191" eb="193">
      <t>イゾン</t>
    </rPh>
    <rPh sb="195" eb="197">
      <t>ケイエイ</t>
    </rPh>
    <rPh sb="207" eb="209">
      <t>キギョウ</t>
    </rPh>
    <rPh sb="209" eb="210">
      <t>サイ</t>
    </rPh>
    <rPh sb="210" eb="212">
      <t>ザンダカ</t>
    </rPh>
    <rPh sb="212" eb="213">
      <t>タイ</t>
    </rPh>
    <rPh sb="213" eb="215">
      <t>キュウスイ</t>
    </rPh>
    <rPh sb="215" eb="217">
      <t>シュウエキ</t>
    </rPh>
    <rPh sb="217" eb="219">
      <t>ヒリツ</t>
    </rPh>
    <rPh sb="220" eb="221">
      <t>ヤク</t>
    </rPh>
    <rPh sb="233" eb="235">
      <t>キュウスイ</t>
    </rPh>
    <rPh sb="235" eb="237">
      <t>シュウエキ</t>
    </rPh>
    <rPh sb="241" eb="243">
      <t>マンエン</t>
    </rPh>
    <rPh sb="244" eb="245">
      <t>タイ</t>
    </rPh>
    <rPh sb="248" eb="250">
      <t>キギョウ</t>
    </rPh>
    <rPh sb="250" eb="251">
      <t>サイ</t>
    </rPh>
    <rPh sb="251" eb="253">
      <t>ザンダカ</t>
    </rPh>
    <rPh sb="259" eb="261">
      <t>マンエン</t>
    </rPh>
    <rPh sb="271" eb="273">
      <t>リョウキン</t>
    </rPh>
    <rPh sb="273" eb="275">
      <t>カイシュウ</t>
    </rPh>
    <rPh sb="275" eb="276">
      <t>リツ</t>
    </rPh>
    <rPh sb="288" eb="290">
      <t>ゲンショウ</t>
    </rPh>
    <rPh sb="297" eb="299">
      <t>レイワ</t>
    </rPh>
    <rPh sb="300" eb="301">
      <t>ネン</t>
    </rPh>
    <rPh sb="302" eb="304">
      <t>リョウキン</t>
    </rPh>
    <rPh sb="304" eb="306">
      <t>カイテイ</t>
    </rPh>
    <rPh sb="307" eb="308">
      <t>オコナ</t>
    </rPh>
    <rPh sb="314" eb="316">
      <t>キョウキュウ</t>
    </rPh>
    <rPh sb="316" eb="318">
      <t>タンカ</t>
    </rPh>
    <rPh sb="319" eb="321">
      <t>ジョウショウ</t>
    </rPh>
    <rPh sb="329" eb="331">
      <t>イジョウ</t>
    </rPh>
    <rPh sb="333" eb="335">
      <t>ブッカ</t>
    </rPh>
    <rPh sb="335" eb="337">
      <t>コウトウ</t>
    </rPh>
    <rPh sb="342" eb="344">
      <t>キュウスイ</t>
    </rPh>
    <rPh sb="347" eb="348">
      <t>ア</t>
    </rPh>
    <rPh sb="354" eb="356">
      <t>ゲンイン</t>
    </rPh>
    <rPh sb="361" eb="363">
      <t>キュウスイ</t>
    </rPh>
    <rPh sb="363" eb="365">
      <t>ゲンカ</t>
    </rPh>
    <rPh sb="367" eb="368">
      <t>ヤク</t>
    </rPh>
    <rPh sb="376" eb="377">
      <t>エン</t>
    </rPh>
    <rPh sb="385" eb="387">
      <t>ブッカ</t>
    </rPh>
    <rPh sb="387" eb="389">
      <t>コウトウ</t>
    </rPh>
    <rPh sb="395" eb="397">
      <t>カカク</t>
    </rPh>
    <rPh sb="398" eb="400">
      <t>ジョウショウ</t>
    </rPh>
    <rPh sb="404" eb="405">
      <t>ミズ</t>
    </rPh>
    <rPh sb="406" eb="408">
      <t>キョウキュウ</t>
    </rPh>
    <rPh sb="417" eb="418">
      <t>タカ</t>
    </rPh>
    <rPh sb="429" eb="431">
      <t>コンゴ</t>
    </rPh>
    <rPh sb="432" eb="433">
      <t>タカ</t>
    </rPh>
    <rPh sb="434" eb="436">
      <t>スイジュン</t>
    </rPh>
    <rPh sb="437" eb="439">
      <t>スイイ</t>
    </rPh>
    <rPh sb="444" eb="446">
      <t>ミコ</t>
    </rPh>
    <rPh sb="454" eb="456">
      <t>シセツ</t>
    </rPh>
    <rPh sb="456" eb="458">
      <t>リヨウ</t>
    </rPh>
    <rPh sb="458" eb="459">
      <t>リツ</t>
    </rPh>
    <rPh sb="461" eb="462">
      <t>ヤク</t>
    </rPh>
    <rPh sb="469" eb="471">
      <t>テキセツ</t>
    </rPh>
    <rPh sb="472" eb="474">
      <t>シセツ</t>
    </rPh>
    <rPh sb="474" eb="476">
      <t>キボ</t>
    </rPh>
    <rPh sb="480" eb="482">
      <t>ジョウキョウ</t>
    </rPh>
    <rPh sb="490" eb="492">
      <t>リトウ</t>
    </rPh>
    <rPh sb="496" eb="498">
      <t>コンゴ</t>
    </rPh>
    <rPh sb="498" eb="500">
      <t>ジンコウ</t>
    </rPh>
    <rPh sb="501" eb="502">
      <t>ゾウ</t>
    </rPh>
    <rPh sb="503" eb="505">
      <t>ミコ</t>
    </rPh>
    <rPh sb="507" eb="509">
      <t>ジョウタイ</t>
    </rPh>
    <rPh sb="515" eb="516">
      <t>ヒク</t>
    </rPh>
    <rPh sb="517" eb="519">
      <t>スイジュン</t>
    </rPh>
    <rPh sb="520" eb="522">
      <t>スイイ</t>
    </rPh>
    <rPh sb="525" eb="527">
      <t>ヨソウ</t>
    </rPh>
    <rPh sb="534" eb="537">
      <t>ユウシュウリツ</t>
    </rPh>
    <rPh sb="539" eb="540">
      <t>ヤク</t>
    </rPh>
    <rPh sb="550" eb="552">
      <t>ゲンイン</t>
    </rPh>
    <rPh sb="555" eb="557">
      <t>スイリョウ</t>
    </rPh>
    <rPh sb="558" eb="559">
      <t>スク</t>
    </rPh>
    <rPh sb="564" eb="567">
      <t>テイキテキ</t>
    </rPh>
    <rPh sb="575" eb="577">
      <t>ハイスイ</t>
    </rPh>
    <rPh sb="578" eb="579">
      <t>オコナ</t>
    </rPh>
    <rPh sb="580" eb="582">
      <t>ヒツヨウ</t>
    </rPh>
    <rPh sb="595" eb="597">
      <t>ジョウキョウ</t>
    </rPh>
    <rPh sb="604" eb="606">
      <t>ヨソウ</t>
    </rPh>
    <phoneticPr fontId="4"/>
  </si>
  <si>
    <t>③管路更新率は0％です。平成29年度に大島以外の簡易水道事業を上水道事業へ経営統合して以来、管路の更新を行っておりません。大島は、離島であり、管理を低減するために、市町合併後の平成27～29年度にかけて、地すべり及び漏水対策として管路をポリエチレン管【露出配管】に更新しています。</t>
    <rPh sb="1" eb="3">
      <t>カンロ</t>
    </rPh>
    <rPh sb="3" eb="5">
      <t>コウシン</t>
    </rPh>
    <rPh sb="5" eb="6">
      <t>リツ</t>
    </rPh>
    <rPh sb="12" eb="14">
      <t>ヘイセイ</t>
    </rPh>
    <rPh sb="16" eb="18">
      <t>ネンド</t>
    </rPh>
    <rPh sb="19" eb="21">
      <t>オオシマ</t>
    </rPh>
    <rPh sb="21" eb="23">
      <t>イガイ</t>
    </rPh>
    <rPh sb="24" eb="26">
      <t>カンイ</t>
    </rPh>
    <rPh sb="26" eb="28">
      <t>スイドウ</t>
    </rPh>
    <rPh sb="28" eb="30">
      <t>ジギョウ</t>
    </rPh>
    <rPh sb="31" eb="32">
      <t>ウエ</t>
    </rPh>
    <rPh sb="32" eb="34">
      <t>スイドウ</t>
    </rPh>
    <rPh sb="34" eb="36">
      <t>ジギョウ</t>
    </rPh>
    <rPh sb="37" eb="39">
      <t>ケイエイ</t>
    </rPh>
    <rPh sb="39" eb="41">
      <t>トウゴウ</t>
    </rPh>
    <rPh sb="43" eb="45">
      <t>イライ</t>
    </rPh>
    <rPh sb="46" eb="48">
      <t>カンロ</t>
    </rPh>
    <rPh sb="49" eb="51">
      <t>コウシン</t>
    </rPh>
    <rPh sb="52" eb="53">
      <t>オコナ</t>
    </rPh>
    <rPh sb="61" eb="63">
      <t>オオシマ</t>
    </rPh>
    <rPh sb="65" eb="67">
      <t>リトウ</t>
    </rPh>
    <rPh sb="71" eb="73">
      <t>カンリ</t>
    </rPh>
    <rPh sb="74" eb="76">
      <t>テイゲン</t>
    </rPh>
    <rPh sb="82" eb="83">
      <t>シ</t>
    </rPh>
    <rPh sb="83" eb="84">
      <t>チョウ</t>
    </rPh>
    <rPh sb="84" eb="86">
      <t>ガッペイ</t>
    </rPh>
    <rPh sb="86" eb="87">
      <t>ゴ</t>
    </rPh>
    <rPh sb="88" eb="90">
      <t>ヘイセイ</t>
    </rPh>
    <rPh sb="95" eb="97">
      <t>ネンド</t>
    </rPh>
    <rPh sb="126" eb="128">
      <t>ロシュツ</t>
    </rPh>
    <rPh sb="128" eb="130">
      <t>ハイカン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</si>
</sst>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C-4DA7-BB6B-AEDC0004BF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69C-4DA7-BB6B-AEDC0004BF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4.9800000000000004</c:v>
                </c:pt>
                <c:pt idx="1">
                  <c:v>12.13</c:v>
                </c:pt>
                <c:pt idx="2">
                  <c:v>5.33</c:v>
                </c:pt>
                <c:pt idx="3">
                  <c:v>5.24</c:v>
                </c:pt>
                <c:pt idx="4">
                  <c:v>7.42</c:v>
                </c:pt>
              </c:numCache>
            </c:numRef>
          </c:val>
          <c:extLst>
            <c:ext xmlns:c16="http://schemas.microsoft.com/office/drawing/2014/chart" uri="{C3380CC4-5D6E-409C-BE32-E72D297353CC}">
              <c16:uniqueId val="{00000000-FF3D-49C8-9DC9-110425529AF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FF3D-49C8-9DC9-110425529AF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29.39</c:v>
                </c:pt>
                <c:pt idx="1">
                  <c:v>12.88</c:v>
                </c:pt>
                <c:pt idx="2">
                  <c:v>27.21</c:v>
                </c:pt>
                <c:pt idx="3">
                  <c:v>27.75</c:v>
                </c:pt>
                <c:pt idx="4">
                  <c:v>21.91</c:v>
                </c:pt>
              </c:numCache>
            </c:numRef>
          </c:val>
          <c:extLst>
            <c:ext xmlns:c16="http://schemas.microsoft.com/office/drawing/2014/chart" uri="{C3380CC4-5D6E-409C-BE32-E72D297353CC}">
              <c16:uniqueId val="{00000000-8E08-4620-A06A-F2C30923539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8E08-4620-A06A-F2C30923539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98.83</c:v>
                </c:pt>
                <c:pt idx="1">
                  <c:v>111.01</c:v>
                </c:pt>
                <c:pt idx="2">
                  <c:v>116.67</c:v>
                </c:pt>
                <c:pt idx="3">
                  <c:v>116.66</c:v>
                </c:pt>
                <c:pt idx="4">
                  <c:v>107.54</c:v>
                </c:pt>
              </c:numCache>
            </c:numRef>
          </c:val>
          <c:extLst>
            <c:ext xmlns:c16="http://schemas.microsoft.com/office/drawing/2014/chart" uri="{C3380CC4-5D6E-409C-BE32-E72D297353CC}">
              <c16:uniqueId val="{00000000-9D16-47A2-9C91-D8A3BAADCA4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D16-47A2-9C91-D8A3BAADCA4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74-4DAD-BC17-DC8EA0640FB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4-4DAD-BC17-DC8EA0640FB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62-46DC-B1E3-185A31E8A95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62-46DC-B1E3-185A31E8A95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1-4DD9-B5C3-D3332B868F4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1-4DD9-B5C3-D3332B868F4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E-4DA1-A3AA-E5E7F42103F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E-4DA1-A3AA-E5E7F42103F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1978.02</c:v>
                </c:pt>
                <c:pt idx="1">
                  <c:v>1911.54</c:v>
                </c:pt>
                <c:pt idx="2">
                  <c:v>1823.91</c:v>
                </c:pt>
                <c:pt idx="3">
                  <c:v>35041.120000000003</c:v>
                </c:pt>
                <c:pt idx="4">
                  <c:v>28283.26</c:v>
                </c:pt>
              </c:numCache>
            </c:numRef>
          </c:val>
          <c:extLst>
            <c:ext xmlns:c16="http://schemas.microsoft.com/office/drawing/2014/chart" uri="{C3380CC4-5D6E-409C-BE32-E72D297353CC}">
              <c16:uniqueId val="{00000000-6AF5-44AE-BA19-A58E1A0ED15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6AF5-44AE-BA19-A58E1A0ED15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5.48</c:v>
                </c:pt>
                <c:pt idx="1">
                  <c:v>9.92</c:v>
                </c:pt>
                <c:pt idx="2">
                  <c:v>9.02</c:v>
                </c:pt>
                <c:pt idx="3">
                  <c:v>7.26</c:v>
                </c:pt>
                <c:pt idx="4">
                  <c:v>3.8</c:v>
                </c:pt>
              </c:numCache>
            </c:numRef>
          </c:val>
          <c:extLst>
            <c:ext xmlns:c16="http://schemas.microsoft.com/office/drawing/2014/chart" uri="{C3380CC4-5D6E-409C-BE32-E72D297353CC}">
              <c16:uniqueId val="{00000000-AA7E-49FE-83B5-D8489980FD0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AA7E-49FE-83B5-D8489980FD0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7964.03</c:v>
                </c:pt>
                <c:pt idx="1">
                  <c:v>4114.3500000000004</c:v>
                </c:pt>
                <c:pt idx="2">
                  <c:v>4939.47</c:v>
                </c:pt>
                <c:pt idx="3">
                  <c:v>6553.14</c:v>
                </c:pt>
                <c:pt idx="4">
                  <c:v>13237.58</c:v>
                </c:pt>
              </c:numCache>
            </c:numRef>
          </c:val>
          <c:extLst>
            <c:ext xmlns:c16="http://schemas.microsoft.com/office/drawing/2014/chart" uri="{C3380CC4-5D6E-409C-BE32-E72D297353CC}">
              <c16:uniqueId val="{00000000-BEC6-4A84-8B04-E46FE6F17E9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BEC6-4A84-8B04-E46FE6F17E9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activeCellId="1" sqref="BL16:BZ44 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宮崎県　日南市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80" t="s">
        <v>9</v>
      </c>
      <c r="BM7" s="81"/>
      <c r="BN7" s="81"/>
      <c r="BO7" s="81"/>
      <c r="BP7" s="81"/>
      <c r="BQ7" s="81"/>
      <c r="BR7" s="81"/>
      <c r="BS7" s="81"/>
      <c r="BT7" s="81"/>
      <c r="BU7" s="81"/>
      <c r="BV7" s="81"/>
      <c r="BW7" s="81"/>
      <c r="BX7" s="81"/>
      <c r="BY7" s="82"/>
    </row>
    <row r="8" spans="1:78" ht="18.75" customHeight="1" x14ac:dyDescent="0.2">
      <c r="A8" s="2"/>
      <c r="B8" s="77" t="str">
        <f>データ!$I$6</f>
        <v>法非適用</v>
      </c>
      <c r="C8" s="77"/>
      <c r="D8" s="77"/>
      <c r="E8" s="77"/>
      <c r="F8" s="77"/>
      <c r="G8" s="77"/>
      <c r="H8" s="77"/>
      <c r="I8" s="77" t="str">
        <f>データ!$J$6</f>
        <v>水道事業</v>
      </c>
      <c r="J8" s="77"/>
      <c r="K8" s="77"/>
      <c r="L8" s="77"/>
      <c r="M8" s="77"/>
      <c r="N8" s="77"/>
      <c r="O8" s="77"/>
      <c r="P8" s="77" t="str">
        <f>データ!$K$6</f>
        <v>簡易水道事業</v>
      </c>
      <c r="Q8" s="77"/>
      <c r="R8" s="77"/>
      <c r="S8" s="77"/>
      <c r="T8" s="77"/>
      <c r="U8" s="77"/>
      <c r="V8" s="77"/>
      <c r="W8" s="77" t="str">
        <f>データ!$L$6</f>
        <v>D4</v>
      </c>
      <c r="X8" s="77"/>
      <c r="Y8" s="77"/>
      <c r="Z8" s="77"/>
      <c r="AA8" s="77"/>
      <c r="AB8" s="77"/>
      <c r="AC8" s="77"/>
      <c r="AD8" s="77" t="str">
        <f>データ!$M$6</f>
        <v>非設置</v>
      </c>
      <c r="AE8" s="77"/>
      <c r="AF8" s="77"/>
      <c r="AG8" s="77"/>
      <c r="AH8" s="77"/>
      <c r="AI8" s="77"/>
      <c r="AJ8" s="77"/>
      <c r="AK8" s="2"/>
      <c r="AL8" s="72">
        <f>データ!$R$6</f>
        <v>49989</v>
      </c>
      <c r="AM8" s="72"/>
      <c r="AN8" s="72"/>
      <c r="AO8" s="72"/>
      <c r="AP8" s="72"/>
      <c r="AQ8" s="72"/>
      <c r="AR8" s="72"/>
      <c r="AS8" s="72"/>
      <c r="AT8" s="36">
        <f>データ!$S$6</f>
        <v>535.49</v>
      </c>
      <c r="AU8" s="36"/>
      <c r="AV8" s="36"/>
      <c r="AW8" s="36"/>
      <c r="AX8" s="36"/>
      <c r="AY8" s="36"/>
      <c r="AZ8" s="36"/>
      <c r="BA8" s="36"/>
      <c r="BB8" s="36">
        <f>データ!$T$6</f>
        <v>93.35</v>
      </c>
      <c r="BC8" s="36"/>
      <c r="BD8" s="36"/>
      <c r="BE8" s="36"/>
      <c r="BF8" s="36"/>
      <c r="BG8" s="36"/>
      <c r="BH8" s="36"/>
      <c r="BI8" s="36"/>
      <c r="BJ8" s="3"/>
      <c r="BK8" s="3"/>
      <c r="BL8" s="73" t="s">
        <v>10</v>
      </c>
      <c r="BM8" s="74"/>
      <c r="BN8" s="75" t="s">
        <v>11</v>
      </c>
      <c r="BO8" s="75"/>
      <c r="BP8" s="75"/>
      <c r="BQ8" s="75"/>
      <c r="BR8" s="75"/>
      <c r="BS8" s="75"/>
      <c r="BT8" s="75"/>
      <c r="BU8" s="75"/>
      <c r="BV8" s="75"/>
      <c r="BW8" s="75"/>
      <c r="BX8" s="75"/>
      <c r="BY8" s="76"/>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0</v>
      </c>
      <c r="Q10" s="36"/>
      <c r="R10" s="36"/>
      <c r="S10" s="36"/>
      <c r="T10" s="36"/>
      <c r="U10" s="36"/>
      <c r="V10" s="36"/>
      <c r="W10" s="72">
        <f>データ!$Q$6</f>
        <v>3531</v>
      </c>
      <c r="X10" s="72"/>
      <c r="Y10" s="72"/>
      <c r="Z10" s="72"/>
      <c r="AA10" s="72"/>
      <c r="AB10" s="72"/>
      <c r="AC10" s="72"/>
      <c r="AD10" s="2"/>
      <c r="AE10" s="2"/>
      <c r="AF10" s="2"/>
      <c r="AG10" s="2"/>
      <c r="AH10" s="2"/>
      <c r="AI10" s="2"/>
      <c r="AJ10" s="2"/>
      <c r="AK10" s="2"/>
      <c r="AL10" s="72">
        <f>データ!$U$6</f>
        <v>0</v>
      </c>
      <c r="AM10" s="72"/>
      <c r="AN10" s="72"/>
      <c r="AO10" s="72"/>
      <c r="AP10" s="72"/>
      <c r="AQ10" s="72"/>
      <c r="AR10" s="72"/>
      <c r="AS10" s="72"/>
      <c r="AT10" s="36">
        <f>データ!$V$6</f>
        <v>0.36</v>
      </c>
      <c r="AU10" s="36"/>
      <c r="AV10" s="36"/>
      <c r="AW10" s="36"/>
      <c r="AX10" s="36"/>
      <c r="AY10" s="36"/>
      <c r="AZ10" s="36"/>
      <c r="BA10" s="36"/>
      <c r="BB10" s="36">
        <f>データ!$W$6</f>
        <v>0</v>
      </c>
      <c r="BC10" s="36"/>
      <c r="BD10" s="36"/>
      <c r="BE10" s="36"/>
      <c r="BF10" s="36"/>
      <c r="BG10" s="36"/>
      <c r="BH10" s="36"/>
      <c r="BI10" s="36"/>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30" t="s">
        <v>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113</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114</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JyvudRX0OKyI3sZ1eogVEiACGpBlN8Ryb2laOh1kW+ns5ir4xhR6dv4yU3gI0GjnorfFxE8CKxtYV/LLG8p2EQ==" saltValue="vjit3Bti7l9cTNXBVHgn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84" t="s">
        <v>51</v>
      </c>
      <c r="I3" s="85"/>
      <c r="J3" s="85"/>
      <c r="K3" s="85"/>
      <c r="L3" s="85"/>
      <c r="M3" s="85"/>
      <c r="N3" s="85"/>
      <c r="O3" s="85"/>
      <c r="P3" s="85"/>
      <c r="Q3" s="85"/>
      <c r="R3" s="85"/>
      <c r="S3" s="85"/>
      <c r="T3" s="85"/>
      <c r="U3" s="85"/>
      <c r="V3" s="85"/>
      <c r="W3" s="86"/>
      <c r="X3" s="90" t="s">
        <v>52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2022</v>
      </c>
      <c r="C6" s="20">
        <f t="shared" ref="C6:W6" si="3">C7</f>
        <v>452041</v>
      </c>
      <c r="D6" s="20">
        <f t="shared" si="3"/>
        <v>47</v>
      </c>
      <c r="E6" s="20">
        <f t="shared" si="3"/>
        <v>1</v>
      </c>
      <c r="F6" s="20">
        <f t="shared" si="3"/>
        <v>0</v>
      </c>
      <c r="G6" s="20">
        <f t="shared" si="3"/>
        <v>0</v>
      </c>
      <c r="H6" s="20" t="str">
        <f t="shared" si="3"/>
        <v>宮崎県　日南市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v>
      </c>
      <c r="Q6" s="21">
        <f t="shared" si="3"/>
        <v>3531</v>
      </c>
      <c r="R6" s="21">
        <f t="shared" si="3"/>
        <v>49989</v>
      </c>
      <c r="S6" s="21">
        <f t="shared" si="3"/>
        <v>535.49</v>
      </c>
      <c r="T6" s="21">
        <f t="shared" si="3"/>
        <v>93.35</v>
      </c>
      <c r="U6" s="21">
        <f t="shared" si="3"/>
        <v>0</v>
      </c>
      <c r="V6" s="21">
        <f t="shared" si="3"/>
        <v>0.36</v>
      </c>
      <c r="W6" s="21">
        <f t="shared" si="3"/>
        <v>0</v>
      </c>
      <c r="X6" s="22">
        <f>IF(X7="",NA(),X7)</f>
        <v>98.83</v>
      </c>
      <c r="Y6" s="22">
        <f t="shared" ref="Y6:AG6" si="4">IF(Y7="",NA(),Y7)</f>
        <v>111.01</v>
      </c>
      <c r="Z6" s="22">
        <f t="shared" si="4"/>
        <v>116.67</v>
      </c>
      <c r="AA6" s="22">
        <f t="shared" si="4"/>
        <v>116.66</v>
      </c>
      <c r="AB6" s="22">
        <f t="shared" si="4"/>
        <v>107.54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1978.02</v>
      </c>
      <c r="BF6" s="22">
        <f t="shared" ref="BF6:BN6" si="7">IF(BF7="",NA(),BF7)</f>
        <v>1911.54</v>
      </c>
      <c r="BG6" s="22">
        <f t="shared" si="7"/>
        <v>1823.91</v>
      </c>
      <c r="BH6" s="22">
        <f t="shared" si="7"/>
        <v>35041.120000000003</v>
      </c>
      <c r="BI6" s="22">
        <f t="shared" si="7"/>
        <v>28283.26</v>
      </c>
      <c r="BJ6" s="22">
        <f t="shared" si="7"/>
        <v>1274.21</v>
      </c>
      <c r="BK6" s="22">
        <f t="shared" si="7"/>
        <v>1183.92</v>
      </c>
      <c r="BL6" s="22">
        <f t="shared" si="7"/>
        <v>1128.72</v>
      </c>
      <c r="BM6" s="22">
        <f t="shared" si="7"/>
        <v>1125.25</v>
      </c>
      <c r="BN6" s="22">
        <f t="shared" si="7"/>
        <v>1157.05</v>
      </c>
      <c r="BO6" s="21" t="str">
        <f>IF(BO7="","",IF(BO7="-","【-】","【"&amp;SUBSTITUTE(TEXT(BO7,"#,##0.00"),"-","△")&amp;"】"))</f>
        <v>【982.48】</v>
      </c>
      <c r="BP6" s="22">
        <f>IF(BP7="",NA(),BP7)</f>
        <v>5.48</v>
      </c>
      <c r="BQ6" s="22">
        <f t="shared" ref="BQ6:BY6" si="8">IF(BQ7="",NA(),BQ7)</f>
        <v>9.92</v>
      </c>
      <c r="BR6" s="22">
        <f t="shared" si="8"/>
        <v>9.02</v>
      </c>
      <c r="BS6" s="22">
        <f t="shared" si="8"/>
        <v>7.26</v>
      </c>
      <c r="BT6" s="22">
        <f t="shared" si="8"/>
        <v>3.8</v>
      </c>
      <c r="BU6" s="22">
        <f t="shared" si="8"/>
        <v>41.25</v>
      </c>
      <c r="BV6" s="22">
        <f t="shared" si="8"/>
        <v>42.5</v>
      </c>
      <c r="BW6" s="22">
        <f t="shared" si="8"/>
        <v>41.84</v>
      </c>
      <c r="BX6" s="22">
        <f t="shared" si="8"/>
        <v>41.44</v>
      </c>
      <c r="BY6" s="22">
        <f t="shared" si="8"/>
        <v>37.65</v>
      </c>
      <c r="BZ6" s="21" t="str">
        <f>IF(BZ7="","",IF(BZ7="-","【-】","【"&amp;SUBSTITUTE(TEXT(BZ7,"#,##0.00"),"-","△")&amp;"】"))</f>
        <v>【50.61】</v>
      </c>
      <c r="CA6" s="22">
        <f>IF(CA7="",NA(),CA7)</f>
        <v>7964.03</v>
      </c>
      <c r="CB6" s="22">
        <f t="shared" ref="CB6:CJ6" si="9">IF(CB7="",NA(),CB7)</f>
        <v>4114.3500000000004</v>
      </c>
      <c r="CC6" s="22">
        <f t="shared" si="9"/>
        <v>4939.47</v>
      </c>
      <c r="CD6" s="22">
        <f t="shared" si="9"/>
        <v>6553.14</v>
      </c>
      <c r="CE6" s="22">
        <f t="shared" si="9"/>
        <v>13237.58</v>
      </c>
      <c r="CF6" s="22">
        <f t="shared" si="9"/>
        <v>383.25</v>
      </c>
      <c r="CG6" s="22">
        <f t="shared" si="9"/>
        <v>377.72</v>
      </c>
      <c r="CH6" s="22">
        <f t="shared" si="9"/>
        <v>390.47</v>
      </c>
      <c r="CI6" s="22">
        <f t="shared" si="9"/>
        <v>403.61</v>
      </c>
      <c r="CJ6" s="22">
        <f t="shared" si="9"/>
        <v>442.82</v>
      </c>
      <c r="CK6" s="21" t="str">
        <f>IF(CK7="","",IF(CK7="-","【-】","【"&amp;SUBSTITUTE(TEXT(CK7,"#,##0.00"),"-","△")&amp;"】"))</f>
        <v>【320.83】</v>
      </c>
      <c r="CL6" s="22">
        <f>IF(CL7="",NA(),CL7)</f>
        <v>4.9800000000000004</v>
      </c>
      <c r="CM6" s="22">
        <f t="shared" ref="CM6:CU6" si="10">IF(CM7="",NA(),CM7)</f>
        <v>12.13</v>
      </c>
      <c r="CN6" s="22">
        <f t="shared" si="10"/>
        <v>5.33</v>
      </c>
      <c r="CO6" s="22">
        <f t="shared" si="10"/>
        <v>5.24</v>
      </c>
      <c r="CP6" s="22">
        <f t="shared" si="10"/>
        <v>7.42</v>
      </c>
      <c r="CQ6" s="22">
        <f t="shared" si="10"/>
        <v>48.26</v>
      </c>
      <c r="CR6" s="22">
        <f t="shared" si="10"/>
        <v>48.01</v>
      </c>
      <c r="CS6" s="22">
        <f t="shared" si="10"/>
        <v>49.08</v>
      </c>
      <c r="CT6" s="22">
        <f t="shared" si="10"/>
        <v>51.46</v>
      </c>
      <c r="CU6" s="22">
        <f t="shared" si="10"/>
        <v>51.84</v>
      </c>
      <c r="CV6" s="21" t="str">
        <f>IF(CV7="","",IF(CV7="-","【-】","【"&amp;SUBSTITUTE(TEXT(CV7,"#,##0.00"),"-","△")&amp;"】"))</f>
        <v>【56.15】</v>
      </c>
      <c r="CW6" s="22">
        <f>IF(CW7="",NA(),CW7)</f>
        <v>29.39</v>
      </c>
      <c r="CX6" s="22">
        <f t="shared" ref="CX6:DF6" si="11">IF(CX7="",NA(),CX7)</f>
        <v>12.88</v>
      </c>
      <c r="CY6" s="22">
        <f t="shared" si="11"/>
        <v>27.21</v>
      </c>
      <c r="CZ6" s="22">
        <f t="shared" si="11"/>
        <v>27.75</v>
      </c>
      <c r="DA6" s="22">
        <f t="shared" si="11"/>
        <v>21.91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452041</v>
      </c>
      <c r="D7" s="24">
        <v>47</v>
      </c>
      <c r="E7" s="24">
        <v>1</v>
      </c>
      <c r="F7" s="24">
        <v>0</v>
      </c>
      <c r="G7" s="24">
        <v>0</v>
      </c>
      <c r="H7" s="24" t="s">
        <v>94</v>
      </c>
      <c r="I7" s="24" t="s">
        <v>95</v>
      </c>
      <c r="J7" s="24" t="s">
        <v>96</v>
      </c>
      <c r="K7" s="24" t="s">
        <v>97</v>
      </c>
      <c r="L7" s="24" t="s">
        <v>98</v>
      </c>
      <c r="M7" s="24" t="s">
        <v>99</v>
      </c>
      <c r="N7" s="25" t="s">
        <v>100</v>
      </c>
      <c r="O7" s="25" t="s">
        <v>101</v>
      </c>
      <c r="P7" s="25">
        <v>0</v>
      </c>
      <c r="Q7" s="25">
        <v>3531</v>
      </c>
      <c r="R7" s="25">
        <v>49989</v>
      </c>
      <c r="S7" s="25">
        <v>535.49</v>
      </c>
      <c r="T7" s="25">
        <v>93.35</v>
      </c>
      <c r="U7" s="25">
        <v>0</v>
      </c>
      <c r="V7" s="25">
        <v>0.36</v>
      </c>
      <c r="W7" s="25">
        <v>0</v>
      </c>
      <c r="X7" s="25">
        <v>98.83</v>
      </c>
      <c r="Y7" s="25">
        <v>111.01</v>
      </c>
      <c r="Z7" s="25">
        <v>116.67</v>
      </c>
      <c r="AA7" s="25">
        <v>116.66</v>
      </c>
      <c r="AB7" s="25">
        <v>107.54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1978.02</v>
      </c>
      <c r="BF7" s="25">
        <v>1911.54</v>
      </c>
      <c r="BG7" s="25">
        <v>1823.91</v>
      </c>
      <c r="BH7" s="25">
        <v>35041.120000000003</v>
      </c>
      <c r="BI7" s="25">
        <v>28283.26</v>
      </c>
      <c r="BJ7" s="25">
        <v>1274.21</v>
      </c>
      <c r="BK7" s="25">
        <v>1183.92</v>
      </c>
      <c r="BL7" s="25">
        <v>1128.72</v>
      </c>
      <c r="BM7" s="25">
        <v>1125.25</v>
      </c>
      <c r="BN7" s="25">
        <v>1157.05</v>
      </c>
      <c r="BO7" s="25">
        <v>982.48</v>
      </c>
      <c r="BP7" s="25">
        <v>5.48</v>
      </c>
      <c r="BQ7" s="25">
        <v>9.92</v>
      </c>
      <c r="BR7" s="25">
        <v>9.02</v>
      </c>
      <c r="BS7" s="25">
        <v>7.26</v>
      </c>
      <c r="BT7" s="25">
        <v>3.8</v>
      </c>
      <c r="BU7" s="25">
        <v>41.25</v>
      </c>
      <c r="BV7" s="25">
        <v>42.5</v>
      </c>
      <c r="BW7" s="25">
        <v>41.84</v>
      </c>
      <c r="BX7" s="25">
        <v>41.44</v>
      </c>
      <c r="BY7" s="25">
        <v>37.65</v>
      </c>
      <c r="BZ7" s="25">
        <v>50.61</v>
      </c>
      <c r="CA7" s="25">
        <v>7964.03</v>
      </c>
      <c r="CB7" s="25">
        <v>4114.3500000000004</v>
      </c>
      <c r="CC7" s="25">
        <v>4939.47</v>
      </c>
      <c r="CD7" s="25">
        <v>6553.14</v>
      </c>
      <c r="CE7" s="25">
        <v>13237.58</v>
      </c>
      <c r="CF7" s="25">
        <v>383.25</v>
      </c>
      <c r="CG7" s="25">
        <v>377.72</v>
      </c>
      <c r="CH7" s="25">
        <v>390.47</v>
      </c>
      <c r="CI7" s="25">
        <v>403.61</v>
      </c>
      <c r="CJ7" s="25">
        <v>442.82</v>
      </c>
      <c r="CK7" s="25">
        <v>320.83</v>
      </c>
      <c r="CL7" s="25">
        <v>4.9800000000000004</v>
      </c>
      <c r="CM7" s="25">
        <v>12.13</v>
      </c>
      <c r="CN7" s="25">
        <v>5.33</v>
      </c>
      <c r="CO7" s="25">
        <v>5.24</v>
      </c>
      <c r="CP7" s="25">
        <v>7.42</v>
      </c>
      <c r="CQ7" s="25">
        <v>48.26</v>
      </c>
      <c r="CR7" s="25">
        <v>48.01</v>
      </c>
      <c r="CS7" s="25">
        <v>49.08</v>
      </c>
      <c r="CT7" s="25">
        <v>51.46</v>
      </c>
      <c r="CU7" s="25">
        <v>51.84</v>
      </c>
      <c r="CV7" s="25">
        <v>56.15</v>
      </c>
      <c r="CW7" s="25">
        <v>29.39</v>
      </c>
      <c r="CX7" s="25">
        <v>12.88</v>
      </c>
      <c r="CY7" s="25">
        <v>27.21</v>
      </c>
      <c r="CZ7" s="25">
        <v>27.75</v>
      </c>
      <c r="DA7" s="25">
        <v>21.91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107</v>
      </c>
    </row>
    <row r="12" spans="1:144" x14ac:dyDescent="0.2">
      <c r="B12">
        <v>1</v>
      </c>
      <c r="C12">
        <v>1</v>
      </c>
      <c r="D12">
        <v>2</v>
      </c>
      <c r="E12">
        <v>3</v>
      </c>
      <c r="F12">
        <v>4</v>
      </c>
      <c r="G12" t="s">
        <v>108</v>
      </c>
    </row>
    <row r="13" spans="1:144" x14ac:dyDescent="0.2">
      <c r="B13" t="s">
        <v>109</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益元 佑輔</cp:lastModifiedBy>
  <cp:lastPrinted>2024-01-31T01:50:48Z</cp:lastPrinted>
  <dcterms:created xsi:type="dcterms:W3CDTF">2023-12-05T01:07:44Z</dcterms:created>
  <dcterms:modified xsi:type="dcterms:W3CDTF">2024-02-14T06:27:13Z</dcterms:modified>
  <cp:category/>
</cp:coreProperties>
</file>