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7ホームページ掲載\02法非適用\【法非適】簡水\"/>
    </mc:Choice>
  </mc:AlternateContent>
  <xr:revisionPtr revIDLastSave="0" documentId="13_ncr:1_{4FE22447-13F9-4EC9-AE55-2D39A9FE6060}" xr6:coauthVersionLast="47" xr6:coauthVersionMax="47" xr10:uidLastSave="{00000000-0000-0000-0000-000000000000}"/>
  <workbookProtection workbookAlgorithmName="SHA-512" workbookHashValue="SVEuG49bIZNnwVexsItN+ehteLayZY5Zk+H0aWh+pk6xKODu4qb1JMqT3UqFiN+ng/aN2NQegJ4o4Etlvnj0Rw==" workbookSaltValue="PKEFz92MRJn1eI/40eeTO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<sst xmlns="http://schemas.openxmlformats.org/spreadsheetml/2006/main" count="233" uniqueCount="117">
  <si>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</si>
  <si>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</si>
  <si>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</si>
  <si>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</si>
  <si>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</si>
  <si>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</si>
  <si>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</si>
  <si>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</si>
  <si>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</si>
  <si>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</si>
  <si>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</si>
  <si>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</si>
  <si>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</si>
  <si>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</si>
  <si>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</si>
  <si>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</si>
  <si>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</si>
  <si>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</si>
  <si>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</si>
  <si>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</si>
  <si>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</si>
  <si>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</si>
  <si>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</si>
  <si>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</si>
  <si>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</si>
  <si>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</si>
  <si>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</si>
  <si>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</si>
  <si>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</si>
  <si>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</si>
  <si>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</si>
  <si>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</si>
  <si>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</si>
  <si>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</si>
  <si>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</si>
  <si>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</si>
  <si>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</si>
  <si>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</si>
  <si>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</si>
  <si>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</si>
  <si>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</si>
  <si>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</si>
  <si>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</si>
  <si>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</si>
  <si>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</si>
  <si>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</si>
  <si>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</si>
  <si>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</si>
  <si>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</si>
  <si>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</si>
  <si>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</si>
  <si>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</si>
  <si>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</si>
  <si>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</si>
  <si>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</si>
  <si>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</si>
  <si>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</si>
  <si>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</si>
  <si>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</si>
  <si>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</si>
  <si>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</si>
  <si>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</si>
  <si>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</si>
  <si>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</si>
  <si>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</si>
  <si>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</si>
  <si>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</si>
  <si>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</si>
  <si>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</si>
  <si>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</si>
  <si>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</si>
  <si>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</si>
  <si>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</si>
  <si>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</si>
  <si>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</si>
  <si>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</si>
  <si>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</si>
  <si>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</si>
  <si>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</si>
  <si>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</si>
  <si>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</si>
  <si>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</si>
  <si>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</si>
  <si>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</si>
  <si>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</si>
  <si>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</si>
  <si>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</si>
  <si>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</si>
  <si>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</si>
  <si>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</si>
  <si>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</si>
  <si>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</si>
  <si>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</si>
  <si>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</si>
  <si>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</si>
  <si>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</si>
  <si>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</si>
  <si>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</si>
  <si>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</si>
  <si>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</si>
  <si>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</si>
  <si>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</si>
  <si>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</si>
  <si>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</si>
  <si>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</si>
  <si>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</si>
  <si>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</si>
  <si>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</si>
  <si>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</si>
  <si>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</si>
  <si>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</si>
  <si>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</si>
  <si>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</si>
  <si>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</si>
  <si>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浄配水施設、管路については平成23年度から平成29年度にかけての大規模更新実施により耐用年数、耐震性については大幅に向上させたものの、民間から引き継いでいる旧水道組合運営施設については現状不明な部分が多く維持管理に支障をきたす可能性もあるため今後とも調査を進めたい。
</t>
    <rPh sb="1" eb="4">
      <t>ジョウハイスイ</t>
    </rPh>
    <rPh sb="4" eb="6">
      <t>シセツ</t>
    </rPh>
    <rPh sb="7" eb="9">
      <t>カンロ</t>
    </rPh>
    <rPh sb="14" eb="16">
      <t>ヘイセイ</t>
    </rPh>
    <rPh sb="18" eb="20">
      <t>ネンド</t>
    </rPh>
    <rPh sb="22" eb="24">
      <t>ヘイセイ</t>
    </rPh>
    <rPh sb="26" eb="28">
      <t>ネンド</t>
    </rPh>
    <rPh sb="33" eb="36">
      <t>ダイキボ</t>
    </rPh>
    <rPh sb="36" eb="38">
      <t>コウシン</t>
    </rPh>
    <rPh sb="38" eb="40">
      <t>ジッシ</t>
    </rPh>
    <rPh sb="43" eb="47">
      <t>タイヨウネンスウ</t>
    </rPh>
    <rPh sb="48" eb="51">
      <t>タイシンセイ</t>
    </rPh>
    <rPh sb="56" eb="58">
      <t>オオハバ</t>
    </rPh>
    <rPh sb="59" eb="61">
      <t>コウジョウ</t>
    </rPh>
    <rPh sb="68" eb="70">
      <t>ミンカン</t>
    </rPh>
    <rPh sb="72" eb="73">
      <t>ヒ</t>
    </rPh>
    <rPh sb="74" eb="75">
      <t>ツ</t>
    </rPh>
    <rPh sb="93" eb="95">
      <t>ゲンジョウ</t>
    </rPh>
    <rPh sb="95" eb="97">
      <t>フメイ</t>
    </rPh>
    <rPh sb="98" eb="100">
      <t>ブブン</t>
    </rPh>
    <rPh sb="101" eb="102">
      <t>オオ</t>
    </rPh>
    <rPh sb="103" eb="107">
      <t>イジカンリ</t>
    </rPh>
    <rPh sb="108" eb="110">
      <t>シショウ</t>
    </rPh>
    <rPh sb="114" eb="117">
      <t>カノウセイ</t>
    </rPh>
    <rPh sb="122" eb="124">
      <t>コンゴ</t>
    </rPh>
    <rPh sb="126" eb="128">
      <t>チョウサ</t>
    </rPh>
    <rPh sb="129" eb="130">
      <t>スス</t>
    </rPh>
    <phoneticPr fontId="4"/>
  </si>
  <si>
    <r>
      <t xml:space="preserve"> ①収益的収支比率について
　平成29年度以降、収益的収支比率は類似団体平均を下回っており横ばいに推移している。これは平成23年度以降実施した施設更新等に際し借り入れた簡易水道事業起債額償還が開始されたことに起因する。令和５年度が元利金償還のピークとなり徐々に比率は改善される予定であったが、令和３年度から公営企業会計の適用に伴う起債を行い、浄配水施設新設が令和６年度から予定されており起債計画もあることから、償還金残高は上昇する見込みである。
　②、③は該当数値なしのため略
④企業債残高対給水収益比率について
　類似団体平均1,157.05％に対し1,891.28％と６割程度高い状況にある。新規の起債予定、給水人口の減少により水準の自然回復は難しい状況にある。令和７年度までに既存の経営戦略を見直し水道料金の改定等も議論を開始する予定である。
　⑤料金回収率について
　類似団体平均37.65％に対し14.08％と極めて低い状態にあるが、安定した給水と水質を維持する上で安易な経費縮減は難しいものの自主財源確保も重要な課題であり今後経営戦略の改定を以て水道料金の改定について議論する予定である。
　⑥給水原価について
　類似団体平均442.82円に対して1,081.77円と倍以上になっている。起債元利償還金が主な原因となり高騰している状況にあるが、今後とも維持管理費の見直しを随時実施し、原価高騰の抑制に努めたい。
　⑦施設利用率について
　台風災害による大規模漏水が発生し配水量が大幅に上昇したため施設利用率も上昇した。今後、災害時の漏水対策について検討する。</t>
    </r>
    <r>
      <rPr>
        <u/>
        <sz val="8"/>
        <color theme="1"/>
        <rFont val="ＭＳ ゴシック"/>
        <family val="3"/>
        <charset val="128"/>
      </rPr>
      <t xml:space="preserve">
</t>
    </r>
    <r>
      <rPr>
        <sz val="8"/>
        <color theme="1"/>
        <rFont val="ＭＳ ゴシック"/>
        <family val="3"/>
        <charset val="128"/>
      </rPr>
      <t xml:space="preserve">
　⑧有収率について
　上記と同様の理由で大幅に有収率も低下した。
</t>
    </r>
    <rPh sb="671" eb="673">
      <t>コンゴ</t>
    </rPh>
    <rPh sb="674" eb="677">
      <t>サイガイジ</t>
    </rPh>
    <rPh sb="678" eb="682">
      <t>ロウスイタイサク</t>
    </rPh>
    <rPh sb="686" eb="688">
      <t>ケントウ</t>
    </rPh>
    <phoneticPr fontId="4"/>
  </si>
  <si>
    <t xml:space="preserve">　本村は緩速ろ過方式での浄水方法を選択し配水も自然流下を主で行っていることからランニングコストを最小限に抑えているものの、地方債元利償還金が経営を大きく圧迫している。また料金収入による自主財源の確立が難しく一般会計からの繰入金に依存しているため水道料金の改定による財源確保及び令和６年度から運用を開始する地方公営企業会計により経営の「見える化」を図り、簡易水道事業運営費用の見直しを行いたい。
</t>
    <rPh sb="1" eb="3">
      <t>ホンソン</t>
    </rPh>
    <rPh sb="4" eb="6">
      <t>カンソク</t>
    </rPh>
    <rPh sb="7" eb="8">
      <t>カ</t>
    </rPh>
    <rPh sb="8" eb="10">
      <t>ホウシキ</t>
    </rPh>
    <rPh sb="12" eb="16">
      <t>ジョウスイホウホウ</t>
    </rPh>
    <rPh sb="17" eb="19">
      <t>センタク</t>
    </rPh>
    <rPh sb="20" eb="22">
      <t>ハイスイ</t>
    </rPh>
    <rPh sb="23" eb="27">
      <t>シゼンリュウカ</t>
    </rPh>
    <rPh sb="28" eb="29">
      <t>シュ</t>
    </rPh>
    <rPh sb="30" eb="31">
      <t>オコナ</t>
    </rPh>
    <rPh sb="48" eb="51">
      <t>サイショウゲン</t>
    </rPh>
    <rPh sb="52" eb="53">
      <t>オサ</t>
    </rPh>
    <rPh sb="61" eb="64">
      <t>チホウサイ</t>
    </rPh>
    <rPh sb="64" eb="69">
      <t>ガンリショウカンキン</t>
    </rPh>
    <rPh sb="70" eb="72">
      <t>ケイエイ</t>
    </rPh>
    <rPh sb="73" eb="74">
      <t>オオ</t>
    </rPh>
    <rPh sb="76" eb="78">
      <t>アッパク</t>
    </rPh>
    <rPh sb="85" eb="89">
      <t>リョウキンシュウニュウ</t>
    </rPh>
    <rPh sb="92" eb="96">
      <t>ジシュザイゲン</t>
    </rPh>
    <rPh sb="97" eb="99">
      <t>カクリツ</t>
    </rPh>
    <rPh sb="100" eb="101">
      <t>ムズカ</t>
    </rPh>
    <rPh sb="103" eb="107">
      <t>イッパンカイケイ</t>
    </rPh>
    <rPh sb="110" eb="113">
      <t>クリイレキン</t>
    </rPh>
    <rPh sb="114" eb="116">
      <t>イゾン</t>
    </rPh>
    <rPh sb="122" eb="126">
      <t>スイドウリョウキン</t>
    </rPh>
    <rPh sb="127" eb="129">
      <t>カイテイ</t>
    </rPh>
    <rPh sb="132" eb="136">
      <t>ザイゲンカクホ</t>
    </rPh>
    <rPh sb="136" eb="137">
      <t>オヨ</t>
    </rPh>
    <rPh sb="138" eb="140">
      <t>レイワ</t>
    </rPh>
    <rPh sb="141" eb="143">
      <t>ネンド</t>
    </rPh>
    <rPh sb="145" eb="147">
      <t>ウンヨウ</t>
    </rPh>
    <rPh sb="148" eb="150">
      <t>カイシ</t>
    </rPh>
    <rPh sb="152" eb="154">
      <t>チホウ</t>
    </rPh>
    <rPh sb="154" eb="156">
      <t>コウエイ</t>
    </rPh>
    <rPh sb="156" eb="158">
      <t>キギョウ</t>
    </rPh>
    <rPh sb="158" eb="160">
      <t>カイケイ</t>
    </rPh>
    <rPh sb="163" eb="165">
      <t>ケイエイ</t>
    </rPh>
    <rPh sb="167" eb="168">
      <t>ミ</t>
    </rPh>
    <rPh sb="170" eb="171">
      <t>カ</t>
    </rPh>
    <rPh sb="173" eb="174">
      <t>ハカ</t>
    </rPh>
    <rPh sb="176" eb="180">
      <t>カンイスイドウ</t>
    </rPh>
    <rPh sb="180" eb="182">
      <t>ジギョウ</t>
    </rPh>
    <rPh sb="182" eb="186">
      <t>ウンエイヒヨウ</t>
    </rPh>
    <rPh sb="187" eb="189">
      <t>ミナオ</t>
    </rPh>
    <rPh sb="191" eb="1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</si>
</sst>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u/>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B-40AE-84AC-0C6C92EA39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DFB-40AE-84AC-0C6C92EA39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96.96</c:v>
                </c:pt>
                <c:pt idx="1">
                  <c:v>99.73</c:v>
                </c:pt>
                <c:pt idx="2">
                  <c:v>99.62</c:v>
                </c:pt>
                <c:pt idx="3">
                  <c:v>97.59</c:v>
                </c:pt>
                <c:pt idx="4">
                  <c:v>127.81</c:v>
                </c:pt>
              </c:numCache>
            </c:numRef>
          </c:val>
          <c:extLst>
            <c:ext xmlns:c16="http://schemas.microsoft.com/office/drawing/2014/chart" uri="{C3380CC4-5D6E-409C-BE32-E72D297353CC}">
              <c16:uniqueId val="{00000000-4190-4835-B06D-90AE9BD769F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4190-4835-B06D-90AE9BD769F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88.55</c:v>
                </c:pt>
                <c:pt idx="1">
                  <c:v>86.02</c:v>
                </c:pt>
                <c:pt idx="2">
                  <c:v>86.6</c:v>
                </c:pt>
                <c:pt idx="3">
                  <c:v>88.7</c:v>
                </c:pt>
                <c:pt idx="4">
                  <c:v>66.63</c:v>
                </c:pt>
              </c:numCache>
            </c:numRef>
          </c:val>
          <c:extLst>
            <c:ext xmlns:c16="http://schemas.microsoft.com/office/drawing/2014/chart" uri="{C3380CC4-5D6E-409C-BE32-E72D297353CC}">
              <c16:uniqueId val="{00000000-7014-4605-A13F-20F7B87A41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7014-4605-A13F-20F7B87A41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40.51</c:v>
                </c:pt>
                <c:pt idx="1">
                  <c:v>42.7</c:v>
                </c:pt>
                <c:pt idx="2">
                  <c:v>39.08</c:v>
                </c:pt>
                <c:pt idx="3">
                  <c:v>42.94</c:v>
                </c:pt>
                <c:pt idx="4">
                  <c:v>47.48</c:v>
                </c:pt>
              </c:numCache>
            </c:numRef>
          </c:val>
          <c:extLst>
            <c:ext xmlns:c16="http://schemas.microsoft.com/office/drawing/2014/chart" uri="{C3380CC4-5D6E-409C-BE32-E72D297353CC}">
              <c16:uniqueId val="{00000000-C4FD-4588-94E6-CC8479044D3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C4FD-4588-94E6-CC8479044D3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4-4B47-893E-205BB95456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4-4B47-893E-205BB95456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38-450D-BE6B-E881B20E380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8-450D-BE6B-E881B20E380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A-4473-9DE1-395A275842D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A-4473-9DE1-395A275842D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F6-4FAC-82E9-C3773ACCDBF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6-4FAC-82E9-C3773ACCDBF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3146.6</c:v>
                </c:pt>
                <c:pt idx="1">
                  <c:v>2842.25</c:v>
                </c:pt>
                <c:pt idx="2">
                  <c:v>2479.8200000000002</c:v>
                </c:pt>
                <c:pt idx="3">
                  <c:v>2112.0700000000002</c:v>
                </c:pt>
                <c:pt idx="4">
                  <c:v>1891.28</c:v>
                </c:pt>
              </c:numCache>
            </c:numRef>
          </c:val>
          <c:extLst>
            <c:ext xmlns:c16="http://schemas.microsoft.com/office/drawing/2014/chart" uri="{C3380CC4-5D6E-409C-BE32-E72D297353CC}">
              <c16:uniqueId val="{00000000-FA71-408E-B48E-7117A2A3B6C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FA71-408E-B48E-7117A2A3B6C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24.6</c:v>
                </c:pt>
                <c:pt idx="1">
                  <c:v>24.18</c:v>
                </c:pt>
                <c:pt idx="2">
                  <c:v>23.95</c:v>
                </c:pt>
                <c:pt idx="3">
                  <c:v>16.48</c:v>
                </c:pt>
                <c:pt idx="4">
                  <c:v>14.08</c:v>
                </c:pt>
              </c:numCache>
            </c:numRef>
          </c:val>
          <c:extLst>
            <c:ext xmlns:c16="http://schemas.microsoft.com/office/drawing/2014/chart" uri="{C3380CC4-5D6E-409C-BE32-E72D297353CC}">
              <c16:uniqueId val="{00000000-41FC-44F7-9915-BE9BF7ED5F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41FC-44F7-9915-BE9BF7ED5F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609.41999999999996</c:v>
                </c:pt>
                <c:pt idx="1">
                  <c:v>621.82000000000005</c:v>
                </c:pt>
                <c:pt idx="2">
                  <c:v>643.96</c:v>
                </c:pt>
                <c:pt idx="3">
                  <c:v>918.88</c:v>
                </c:pt>
                <c:pt idx="4">
                  <c:v>1081.77</c:v>
                </c:pt>
              </c:numCache>
            </c:numRef>
          </c:val>
          <c:extLst>
            <c:ext xmlns:c16="http://schemas.microsoft.com/office/drawing/2014/chart" uri="{C3380CC4-5D6E-409C-BE32-E72D297353CC}">
              <c16:uniqueId val="{00000000-3191-48C1-9B91-F4C917E43AC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3191-48C1-9B91-F4C917E43AC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5" zoomScale="115" zoomScaleNormal="11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宮崎県　西米良村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1073</v>
      </c>
      <c r="AM8" s="66"/>
      <c r="AN8" s="66"/>
      <c r="AO8" s="66"/>
      <c r="AP8" s="66"/>
      <c r="AQ8" s="66"/>
      <c r="AR8" s="66"/>
      <c r="AS8" s="66"/>
      <c r="AT8" s="36">
        <f>データ!$S$6</f>
        <v>271.51</v>
      </c>
      <c r="AU8" s="36"/>
      <c r="AV8" s="36"/>
      <c r="AW8" s="36"/>
      <c r="AX8" s="36"/>
      <c r="AY8" s="36"/>
      <c r="AZ8" s="36"/>
      <c r="BA8" s="36"/>
      <c r="BB8" s="36">
        <f>データ!$T$6</f>
        <v>3.95</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68.98</v>
      </c>
      <c r="Q10" s="36"/>
      <c r="R10" s="36"/>
      <c r="S10" s="36"/>
      <c r="T10" s="36"/>
      <c r="U10" s="36"/>
      <c r="V10" s="36"/>
      <c r="W10" s="66">
        <f>データ!$Q$6</f>
        <v>2497</v>
      </c>
      <c r="X10" s="66"/>
      <c r="Y10" s="66"/>
      <c r="Z10" s="66"/>
      <c r="AA10" s="66"/>
      <c r="AB10" s="66"/>
      <c r="AC10" s="66"/>
      <c r="AD10" s="2"/>
      <c r="AE10" s="2"/>
      <c r="AF10" s="2"/>
      <c r="AG10" s="2"/>
      <c r="AH10" s="2"/>
      <c r="AI10" s="2"/>
      <c r="AJ10" s="2"/>
      <c r="AK10" s="2"/>
      <c r="AL10" s="66">
        <f>データ!$U$6</f>
        <v>716</v>
      </c>
      <c r="AM10" s="66"/>
      <c r="AN10" s="66"/>
      <c r="AO10" s="66"/>
      <c r="AP10" s="66"/>
      <c r="AQ10" s="66"/>
      <c r="AR10" s="66"/>
      <c r="AS10" s="66"/>
      <c r="AT10" s="36">
        <f>データ!$V$6</f>
        <v>1.25</v>
      </c>
      <c r="AU10" s="36"/>
      <c r="AV10" s="36"/>
      <c r="AW10" s="36"/>
      <c r="AX10" s="36"/>
      <c r="AY10" s="36"/>
      <c r="AZ10" s="36"/>
      <c r="BA10" s="36"/>
      <c r="BB10" s="36">
        <f>データ!$W$6</f>
        <v>572.79999999999995</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114</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yWP+L7HQmfUA+Iejh00YqEktjnKXLFqDD8WqE8/v/6FG2rvL0pL+hY2HElQ5UNb2jEvrgWl4SGsnwop1qf0dRQ==" saltValue="8BUVYnWgN99sSB8U/Xew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454036</v>
      </c>
      <c r="D6" s="20">
        <f t="shared" si="3"/>
        <v>47</v>
      </c>
      <c r="E6" s="20">
        <f t="shared" si="3"/>
        <v>1</v>
      </c>
      <c r="F6" s="20">
        <f t="shared" si="3"/>
        <v>0</v>
      </c>
      <c r="G6" s="20">
        <f t="shared" si="3"/>
        <v>0</v>
      </c>
      <c r="H6" s="20" t="str">
        <f t="shared" si="3"/>
        <v>宮崎県　西米良村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68.98</v>
      </c>
      <c r="Q6" s="21">
        <f t="shared" si="3"/>
        <v>2497</v>
      </c>
      <c r="R6" s="21">
        <f t="shared" si="3"/>
        <v>1073</v>
      </c>
      <c r="S6" s="21">
        <f t="shared" si="3"/>
        <v>271.51</v>
      </c>
      <c r="T6" s="21">
        <f t="shared" si="3"/>
        <v>3.95</v>
      </c>
      <c r="U6" s="21">
        <f t="shared" si="3"/>
        <v>716</v>
      </c>
      <c r="V6" s="21">
        <f t="shared" si="3"/>
        <v>1.25</v>
      </c>
      <c r="W6" s="21">
        <f t="shared" si="3"/>
        <v>572.79999999999995</v>
      </c>
      <c r="X6" s="22">
        <f>IF(X7="",NA(),X7)</f>
        <v>40.51</v>
      </c>
      <c r="Y6" s="22">
        <f t="shared" ref="Y6:AG6" si="4">IF(Y7="",NA(),Y7)</f>
        <v>42.7</v>
      </c>
      <c r="Z6" s="22">
        <f t="shared" si="4"/>
        <v>39.08</v>
      </c>
      <c r="AA6" s="22">
        <f t="shared" si="4"/>
        <v>42.94</v>
      </c>
      <c r="AB6" s="22">
        <f t="shared" si="4"/>
        <v>47.48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3146.6</v>
      </c>
      <c r="BF6" s="22">
        <f t="shared" ref="BF6:BN6" si="7">IF(BF7="",NA(),BF7)</f>
        <v>2842.25</v>
      </c>
      <c r="BG6" s="22">
        <f t="shared" si="7"/>
        <v>2479.8200000000002</v>
      </c>
      <c r="BH6" s="22">
        <f t="shared" si="7"/>
        <v>2112.0700000000002</v>
      </c>
      <c r="BI6" s="22">
        <f t="shared" si="7"/>
        <v>1891.28</v>
      </c>
      <c r="BJ6" s="22">
        <f t="shared" si="7"/>
        <v>1274.21</v>
      </c>
      <c r="BK6" s="22">
        <f t="shared" si="7"/>
        <v>1183.92</v>
      </c>
      <c r="BL6" s="22">
        <f t="shared" si="7"/>
        <v>1128.72</v>
      </c>
      <c r="BM6" s="22">
        <f t="shared" si="7"/>
        <v>1125.25</v>
      </c>
      <c r="BN6" s="22">
        <f t="shared" si="7"/>
        <v>1157.05</v>
      </c>
      <c r="BO6" s="21" t="str">
        <f>IF(BO7="","",IF(BO7="-","【-】","【"&amp;SUBSTITUTE(TEXT(BO7,"#,##0.00"),"-","△")&amp;"】"))</f>
        <v>【982.48】</v>
      </c>
      <c r="BP6" s="22">
        <f>IF(BP7="",NA(),BP7)</f>
        <v>24.6</v>
      </c>
      <c r="BQ6" s="22">
        <f t="shared" ref="BQ6:BY6" si="8">IF(BQ7="",NA(),BQ7)</f>
        <v>24.18</v>
      </c>
      <c r="BR6" s="22">
        <f t="shared" si="8"/>
        <v>23.95</v>
      </c>
      <c r="BS6" s="22">
        <f t="shared" si="8"/>
        <v>16.48</v>
      </c>
      <c r="BT6" s="22">
        <f t="shared" si="8"/>
        <v>14.08</v>
      </c>
      <c r="BU6" s="22">
        <f t="shared" si="8"/>
        <v>41.25</v>
      </c>
      <c r="BV6" s="22">
        <f t="shared" si="8"/>
        <v>42.5</v>
      </c>
      <c r="BW6" s="22">
        <f t="shared" si="8"/>
        <v>41.84</v>
      </c>
      <c r="BX6" s="22">
        <f t="shared" si="8"/>
        <v>41.44</v>
      </c>
      <c r="BY6" s="22">
        <f t="shared" si="8"/>
        <v>37.65</v>
      </c>
      <c r="BZ6" s="21" t="str">
        <f>IF(BZ7="","",IF(BZ7="-","【-】","【"&amp;SUBSTITUTE(TEXT(BZ7,"#,##0.00"),"-","△")&amp;"】"))</f>
        <v>【50.61】</v>
      </c>
      <c r="CA6" s="22">
        <f>IF(CA7="",NA(),CA7)</f>
        <v>609.41999999999996</v>
      </c>
      <c r="CB6" s="22">
        <f t="shared" ref="CB6:CJ6" si="9">IF(CB7="",NA(),CB7)</f>
        <v>621.82000000000005</v>
      </c>
      <c r="CC6" s="22">
        <f t="shared" si="9"/>
        <v>643.96</v>
      </c>
      <c r="CD6" s="22">
        <f t="shared" si="9"/>
        <v>918.88</v>
      </c>
      <c r="CE6" s="22">
        <f t="shared" si="9"/>
        <v>1081.77</v>
      </c>
      <c r="CF6" s="22">
        <f t="shared" si="9"/>
        <v>383.25</v>
      </c>
      <c r="CG6" s="22">
        <f t="shared" si="9"/>
        <v>377.72</v>
      </c>
      <c r="CH6" s="22">
        <f t="shared" si="9"/>
        <v>390.47</v>
      </c>
      <c r="CI6" s="22">
        <f t="shared" si="9"/>
        <v>403.61</v>
      </c>
      <c r="CJ6" s="22">
        <f t="shared" si="9"/>
        <v>442.82</v>
      </c>
      <c r="CK6" s="21" t="str">
        <f>IF(CK7="","",IF(CK7="-","【-】","【"&amp;SUBSTITUTE(TEXT(CK7,"#,##0.00"),"-","△")&amp;"】"))</f>
        <v>【320.83】</v>
      </c>
      <c r="CL6" s="22">
        <f>IF(CL7="",NA(),CL7)</f>
        <v>96.96</v>
      </c>
      <c r="CM6" s="22">
        <f t="shared" ref="CM6:CU6" si="10">IF(CM7="",NA(),CM7)</f>
        <v>99.73</v>
      </c>
      <c r="CN6" s="22">
        <f t="shared" si="10"/>
        <v>99.62</v>
      </c>
      <c r="CO6" s="22">
        <f t="shared" si="10"/>
        <v>97.59</v>
      </c>
      <c r="CP6" s="22">
        <f t="shared" si="10"/>
        <v>127.81</v>
      </c>
      <c r="CQ6" s="22">
        <f t="shared" si="10"/>
        <v>48.26</v>
      </c>
      <c r="CR6" s="22">
        <f t="shared" si="10"/>
        <v>48.01</v>
      </c>
      <c r="CS6" s="22">
        <f t="shared" si="10"/>
        <v>49.08</v>
      </c>
      <c r="CT6" s="22">
        <f t="shared" si="10"/>
        <v>51.46</v>
      </c>
      <c r="CU6" s="22">
        <f t="shared" si="10"/>
        <v>51.84</v>
      </c>
      <c r="CV6" s="21" t="str">
        <f>IF(CV7="","",IF(CV7="-","【-】","【"&amp;SUBSTITUTE(TEXT(CV7,"#,##0.00"),"-","△")&amp;"】"))</f>
        <v>【56.15】</v>
      </c>
      <c r="CW6" s="22">
        <f>IF(CW7="",NA(),CW7)</f>
        <v>88.55</v>
      </c>
      <c r="CX6" s="22">
        <f t="shared" ref="CX6:DF6" si="11">IF(CX7="",NA(),CX7)</f>
        <v>86.02</v>
      </c>
      <c r="CY6" s="22">
        <f t="shared" si="11"/>
        <v>86.6</v>
      </c>
      <c r="CZ6" s="22">
        <f t="shared" si="11"/>
        <v>88.7</v>
      </c>
      <c r="DA6" s="22">
        <f t="shared" si="11"/>
        <v>66.63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454036</v>
      </c>
      <c r="D7" s="24">
        <v>47</v>
      </c>
      <c r="E7" s="24">
        <v>1</v>
      </c>
      <c r="F7" s="24">
        <v>0</v>
      </c>
      <c r="G7" s="24">
        <v>0</v>
      </c>
      <c r="H7" s="24" t="s">
        <v>95</v>
      </c>
      <c r="I7" s="24" t="s">
        <v>96</v>
      </c>
      <c r="J7" s="24" t="s">
        <v>97</v>
      </c>
      <c r="K7" s="24" t="s">
        <v>98</v>
      </c>
      <c r="L7" s="24" t="s">
        <v>99</v>
      </c>
      <c r="M7" s="24" t="s">
        <v>100</v>
      </c>
      <c r="N7" s="25" t="s">
        <v>101</v>
      </c>
      <c r="O7" s="25" t="s">
        <v>102</v>
      </c>
      <c r="P7" s="25">
        <v>68.98</v>
      </c>
      <c r="Q7" s="25">
        <v>2497</v>
      </c>
      <c r="R7" s="25">
        <v>1073</v>
      </c>
      <c r="S7" s="25">
        <v>271.51</v>
      </c>
      <c r="T7" s="25">
        <v>3.95</v>
      </c>
      <c r="U7" s="25">
        <v>716</v>
      </c>
      <c r="V7" s="25">
        <v>1.25</v>
      </c>
      <c r="W7" s="25">
        <v>572.79999999999995</v>
      </c>
      <c r="X7" s="25">
        <v>40.51</v>
      </c>
      <c r="Y7" s="25">
        <v>42.7</v>
      </c>
      <c r="Z7" s="25">
        <v>39.08</v>
      </c>
      <c r="AA7" s="25">
        <v>42.94</v>
      </c>
      <c r="AB7" s="25">
        <v>47.48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3146.6</v>
      </c>
      <c r="BF7" s="25">
        <v>2842.25</v>
      </c>
      <c r="BG7" s="25">
        <v>2479.8200000000002</v>
      </c>
      <c r="BH7" s="25">
        <v>2112.0700000000002</v>
      </c>
      <c r="BI7" s="25">
        <v>1891.28</v>
      </c>
      <c r="BJ7" s="25">
        <v>1274.21</v>
      </c>
      <c r="BK7" s="25">
        <v>1183.92</v>
      </c>
      <c r="BL7" s="25">
        <v>1128.72</v>
      </c>
      <c r="BM7" s="25">
        <v>1125.25</v>
      </c>
      <c r="BN7" s="25">
        <v>1157.05</v>
      </c>
      <c r="BO7" s="25">
        <v>982.48</v>
      </c>
      <c r="BP7" s="25">
        <v>24.6</v>
      </c>
      <c r="BQ7" s="25">
        <v>24.18</v>
      </c>
      <c r="BR7" s="25">
        <v>23.95</v>
      </c>
      <c r="BS7" s="25">
        <v>16.48</v>
      </c>
      <c r="BT7" s="25">
        <v>14.08</v>
      </c>
      <c r="BU7" s="25">
        <v>41.25</v>
      </c>
      <c r="BV7" s="25">
        <v>42.5</v>
      </c>
      <c r="BW7" s="25">
        <v>41.84</v>
      </c>
      <c r="BX7" s="25">
        <v>41.44</v>
      </c>
      <c r="BY7" s="25">
        <v>37.65</v>
      </c>
      <c r="BZ7" s="25">
        <v>50.61</v>
      </c>
      <c r="CA7" s="25">
        <v>609.41999999999996</v>
      </c>
      <c r="CB7" s="25">
        <v>621.82000000000005</v>
      </c>
      <c r="CC7" s="25">
        <v>643.96</v>
      </c>
      <c r="CD7" s="25">
        <v>918.88</v>
      </c>
      <c r="CE7" s="25">
        <v>1081.77</v>
      </c>
      <c r="CF7" s="25">
        <v>383.25</v>
      </c>
      <c r="CG7" s="25">
        <v>377.72</v>
      </c>
      <c r="CH7" s="25">
        <v>390.47</v>
      </c>
      <c r="CI7" s="25">
        <v>403.61</v>
      </c>
      <c r="CJ7" s="25">
        <v>442.82</v>
      </c>
      <c r="CK7" s="25">
        <v>320.83</v>
      </c>
      <c r="CL7" s="25">
        <v>96.96</v>
      </c>
      <c r="CM7" s="25">
        <v>99.73</v>
      </c>
      <c r="CN7" s="25">
        <v>99.62</v>
      </c>
      <c r="CO7" s="25">
        <v>97.59</v>
      </c>
      <c r="CP7" s="25">
        <v>127.81</v>
      </c>
      <c r="CQ7" s="25">
        <v>48.26</v>
      </c>
      <c r="CR7" s="25">
        <v>48.01</v>
      </c>
      <c r="CS7" s="25">
        <v>49.08</v>
      </c>
      <c r="CT7" s="25">
        <v>51.46</v>
      </c>
      <c r="CU7" s="25">
        <v>51.84</v>
      </c>
      <c r="CV7" s="25">
        <v>56.15</v>
      </c>
      <c r="CW7" s="25">
        <v>88.55</v>
      </c>
      <c r="CX7" s="25">
        <v>86.02</v>
      </c>
      <c r="CY7" s="25">
        <v>86.6</v>
      </c>
      <c r="CZ7" s="25">
        <v>88.7</v>
      </c>
      <c r="DA7" s="25">
        <v>66.63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cp:lastPrinted>2024-01-31T07:57:31Z</cp:lastPrinted>
  <dcterms:created xsi:type="dcterms:W3CDTF">2023-12-05T01:07:45Z</dcterms:created>
  <dcterms:modified xsi:type="dcterms:W3CDTF">2024-02-28T23:40:15Z</dcterms:modified>
  <cp:category/>
</cp:coreProperties>
</file>