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210.15\10 課\007 環境水道課\※上水道\水道管理係長\001調査・報告モノ\経営比較分析\R4経営比較分析表\簡水【経営比較分析表】2022_454214_47_010\"/>
    </mc:Choice>
  </mc:AlternateContent>
  <workbookProtection workbookAlgorithmName="SHA-512" workbookHashValue="hRei9BBIL5XPxuo42RiZGLIW3mTYsdMQLlXeEdWigcGuRw9m9+VukqxpY7NwArmJ3JEPnbTXdyRcz9e447JtRg==" workbookSaltValue="AFZ16/Zk+gKBnWBKJmAI0w==" workbookSpinCount="100000" lockStructure="1"/>
  <bookViews>
    <workbookView xWindow="0" yWindow="0" windowWidth="15360" windowHeight="7635"/>
  </bookViews>
  <sheets>
    <sheet name="法非適用_水道事業" sheetId="4" r:id="rId1"/>
    <sheet name="データ" sheetId="5" state="hidden" r:id="rId2"/>
  </sheet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<sst xmlns="http://schemas.openxmlformats.org/spreadsheetml/2006/main" count="233" uniqueCount="117">
  <si>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</si>
  <si>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</si>
  <si>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</si>
  <si>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</si>
  <si>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</si>
  <si>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</si>
  <si>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</si>
  <si>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</si>
  <si>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</si>
  <si>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</si>
  <si>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</si>
  <si>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</si>
  <si>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</si>
  <si>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</si>
  <si>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</si>
  <si>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</si>
  <si>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</si>
  <si>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</si>
  <si>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</si>
  <si>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</si>
  <si>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</si>
  <si>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</si>
  <si>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</si>
  <si>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</si>
  <si>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</si>
  <si>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</si>
  <si>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</si>
  <si>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</si>
  <si>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</si>
  <si>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</si>
  <si>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</si>
  <si>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</si>
  <si>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</si>
  <si>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</si>
  <si>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</si>
  <si>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</si>
  <si>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</si>
  <si>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</si>
  <si>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</si>
  <si>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</si>
  <si>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</si>
  <si>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</si>
  <si>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</si>
  <si>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</si>
  <si>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</si>
  <si>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</si>
  <si>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</si>
  <si>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</si>
  <si>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</si>
  <si>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</si>
  <si>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</si>
  <si>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</si>
  <si>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</si>
  <si>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</si>
  <si>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</si>
  <si>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</si>
  <si>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</si>
  <si>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</si>
  <si>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</si>
  <si>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</si>
  <si>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</si>
  <si>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</si>
  <si>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</si>
  <si>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</si>
  <si>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</si>
  <si>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</si>
  <si>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</si>
  <si>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</si>
  <si>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</si>
  <si>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</si>
  <si>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</si>
  <si>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</si>
  <si>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</si>
  <si>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</si>
  <si>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</si>
  <si>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</si>
  <si>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</si>
  <si>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</si>
  <si>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</si>
  <si>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</si>
  <si>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</si>
  <si>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</si>
  <si>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</si>
  <si>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</si>
  <si>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</si>
  <si>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</si>
  <si>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</si>
  <si>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</si>
  <si>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</si>
  <si>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</si>
  <si>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</si>
  <si>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</si>
  <si>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</si>
  <si>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</si>
  <si>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</si>
  <si>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</si>
  <si>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門川町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</si>
  <si>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</si>
  <si>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</si>
  <si>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</si>
  <si>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</si>
  <si>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</si>
  <si>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</si>
  <si>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</si>
  <si>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</si>
  <si>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</si>
  <si>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</si>
  <si>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</si>
  <si>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</si>
  <si>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</si>
  <si>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</si>
  <si>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</si>
  <si>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</si>
  <si>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</si>
  <si>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門川町の簡易水道の老朽化状況としては、耐用年数を経過した管路はありませんが、今後は資産台帳に基づき老朽管更新計画を検討する必要があると考えられます。
 </t>
    <rPh sb="38" eb="40">
      <t>コンゴ</t>
    </rPh>
    <phoneticPr fontId="4"/>
  </si>
  <si>
    <t>経営状況については、収益で費用を十分に賄えないため一般会計からの繰入金に依存している状況です。給水人口や給水量が減少傾向であることから、今後さらに給水収益が減少することが予想されます。
今後も安定した水の供給のために、令和2年度に策定した門川町簡易水道事業経営戦略に基づき、計画的な事業運営と財源の確保を図り安定経営を目指します。
なお、地方公営企業法の適用については令和6年4月1日開始予定です。</t>
    <rPh sb="0" eb="2">
      <t>ケイエイ</t>
    </rPh>
    <rPh sb="2" eb="4">
      <t>ジョウキョウ</t>
    </rPh>
    <rPh sb="10" eb="12">
      <t>シュウエキ</t>
    </rPh>
    <rPh sb="13" eb="15">
      <t>ヒヨウ</t>
    </rPh>
    <rPh sb="16" eb="18">
      <t>ジュウブン</t>
    </rPh>
    <rPh sb="19" eb="20">
      <t>マカナ</t>
    </rPh>
    <rPh sb="25" eb="27">
      <t>イッパン</t>
    </rPh>
    <rPh sb="27" eb="29">
      <t>カイケイ</t>
    </rPh>
    <rPh sb="32" eb="34">
      <t>クリイレ</t>
    </rPh>
    <rPh sb="34" eb="35">
      <t>キン</t>
    </rPh>
    <rPh sb="36" eb="38">
      <t>イゾン</t>
    </rPh>
    <rPh sb="42" eb="44">
      <t>ジョウキョウ</t>
    </rPh>
    <rPh sb="47" eb="49">
      <t>キュウスイ</t>
    </rPh>
    <rPh sb="49" eb="51">
      <t>ジンコウ</t>
    </rPh>
    <rPh sb="52" eb="54">
      <t>キュウスイ</t>
    </rPh>
    <rPh sb="54" eb="55">
      <t>リョウ</t>
    </rPh>
    <rPh sb="56" eb="58">
      <t>ゲンショウ</t>
    </rPh>
    <rPh sb="58" eb="60">
      <t>ケイコウ</t>
    </rPh>
    <rPh sb="68" eb="70">
      <t>コンゴ</t>
    </rPh>
    <rPh sb="73" eb="75">
      <t>キュウスイ</t>
    </rPh>
    <rPh sb="75" eb="77">
      <t>シュウエキ</t>
    </rPh>
    <rPh sb="78" eb="80">
      <t>ゲンショウ</t>
    </rPh>
    <rPh sb="85" eb="87">
      <t>ヨソウ</t>
    </rPh>
    <rPh sb="93" eb="95">
      <t>コンゴ</t>
    </rPh>
    <rPh sb="96" eb="98">
      <t>アンテイ</t>
    </rPh>
    <rPh sb="100" eb="101">
      <t>ミズ</t>
    </rPh>
    <rPh sb="102" eb="104">
      <t>キョウキュウ</t>
    </rPh>
    <rPh sb="109" eb="111">
      <t>レイワ</t>
    </rPh>
    <rPh sb="113" eb="114">
      <t>ド</t>
    </rPh>
    <rPh sb="115" eb="117">
      <t>サクテイ</t>
    </rPh>
    <rPh sb="119" eb="122">
      <t>カドガワチョウ</t>
    </rPh>
    <rPh sb="122" eb="124">
      <t>カンイ</t>
    </rPh>
    <rPh sb="124" eb="126">
      <t>スイドウ</t>
    </rPh>
    <rPh sb="126" eb="128">
      <t>ジギョウ</t>
    </rPh>
    <rPh sb="133" eb="134">
      <t>モト</t>
    </rPh>
    <rPh sb="137" eb="140">
      <t>ケイカクテキ</t>
    </rPh>
    <rPh sb="141" eb="143">
      <t>ジギョウ</t>
    </rPh>
    <rPh sb="143" eb="145">
      <t>ウンエイ</t>
    </rPh>
    <rPh sb="146" eb="148">
      <t>ザイゲン</t>
    </rPh>
    <rPh sb="149" eb="151">
      <t>カクホ</t>
    </rPh>
    <rPh sb="152" eb="153">
      <t>ハカ</t>
    </rPh>
    <rPh sb="154" eb="156">
      <t>アンテイ</t>
    </rPh>
    <rPh sb="156" eb="158">
      <t>ケイエイ</t>
    </rPh>
    <rPh sb="159" eb="161">
      <t>メザ</t>
    </rPh>
    <rPh sb="169" eb="171">
      <t>チホウ</t>
    </rPh>
    <rPh sb="171" eb="173">
      <t>コウエイ</t>
    </rPh>
    <rPh sb="173" eb="175">
      <t>キギョウ</t>
    </rPh>
    <rPh sb="175" eb="176">
      <t>ホウ</t>
    </rPh>
    <rPh sb="177" eb="179">
      <t>テキヨウ</t>
    </rPh>
    <rPh sb="184" eb="186">
      <t>レイワ</t>
    </rPh>
    <rPh sb="191" eb="192">
      <t>ニチ</t>
    </rPh>
    <rPh sb="192" eb="194">
      <t>カイシ</t>
    </rPh>
    <rPh sb="194" eb="196">
      <t>ヨテイ</t>
    </rPh>
    <phoneticPr fontId="4"/>
  </si>
  <si>
    <t>簡易水道料金は、町内の公平性を確保するため上水道事業と同一料金となっておりますが、給水費用の全てを水道料金に転嫁することは困難であるため、収支不足分を一般会計からの繰入金で補てんしている状況です。
「収益的収支比率」は平均値を超えていますが、収益の大半を一般会計からの繰入金で賄っている状況であり、経営の健全性が確保出来ているとはいえません。
「企業債残高対給水収益比率」については、現在は起債残高がありませんが、今後の老朽管更新計画を作成し適切な投資を行えるよう検討する必要があり、今後起債が増える可能性があります。
「料金回収率」が減少した理由は、令和４年度に新型コロナウイルス経済対策による基本料金減免を５カ月間実施したことで、料金収納額が減少したためです。また、「給水原価」が増加した理由も同様です。
「施設利用率」は、配水量の減少により平均値を下回っているため、施設規模の見直しなど経営の効率性について改善する必要があります。
「有収率」について、当該値は類似団体の平均値より高いですが、今後は漏水調査等の対策を講じ、効率をさらに高める必要があると考えられます。
　以上のことから、今後の簡易水道事業としては、施設利用率に表れているとおり、給水人口減を見込んだ施設規模の見直しが必要になってくると考えられます。</t>
    <rPh sb="8" eb="10">
      <t>チョウナイ</t>
    </rPh>
    <rPh sb="109" eb="112">
      <t>ヘイキンチ</t>
    </rPh>
    <rPh sb="113" eb="114">
      <t>コ</t>
    </rPh>
    <rPh sb="127" eb="129">
      <t>イッパンカ</t>
    </rPh>
    <rPh sb="129" eb="131">
      <t>イケイ</t>
    </rPh>
    <rPh sb="134" eb="137">
      <t>クリイレキン</t>
    </rPh>
    <rPh sb="307" eb="309">
      <t>ゲツカン</t>
    </rPh>
    <rPh sb="496" eb="498">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</si>
</sst>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46-4720-ABA7-4EE4F1670B9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5046-4720-ABA7-4EE4F1670B9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20.420000000000002</c:v>
                </c:pt>
                <c:pt idx="1">
                  <c:v>16.920000000000002</c:v>
                </c:pt>
                <c:pt idx="2">
                  <c:v>16.54</c:v>
                </c:pt>
                <c:pt idx="3">
                  <c:v>15.29</c:v>
                </c:pt>
                <c:pt idx="4">
                  <c:v>15.48</c:v>
                </c:pt>
              </c:numCache>
            </c:numRef>
          </c:val>
          <c:extLst>
            <c:ext xmlns:c16="http://schemas.microsoft.com/office/drawing/2014/chart" uri="{C3380CC4-5D6E-409C-BE32-E72D297353CC}">
              <c16:uniqueId val="{00000000-4EAA-41AF-9C3F-A2F0287F0D5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4EAA-41AF-9C3F-A2F0287F0D5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94</c:v>
                </c:pt>
                <c:pt idx="1">
                  <c:v>94</c:v>
                </c:pt>
                <c:pt idx="2">
                  <c:v>94</c:v>
                </c:pt>
                <c:pt idx="3">
                  <c:v>94</c:v>
                </c:pt>
                <c:pt idx="4">
                  <c:v>94</c:v>
                </c:pt>
              </c:numCache>
            </c:numRef>
          </c:val>
          <c:extLst>
            <c:ext xmlns:c16="http://schemas.microsoft.com/office/drawing/2014/chart" uri="{C3380CC4-5D6E-409C-BE32-E72D297353CC}">
              <c16:uniqueId val="{00000000-3E7B-47F7-8106-9D7C41CC2EA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3E7B-47F7-8106-9D7C41CC2EA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93.94</c:v>
                </c:pt>
                <c:pt idx="1">
                  <c:v>120.46</c:v>
                </c:pt>
                <c:pt idx="2">
                  <c:v>89.13</c:v>
                </c:pt>
                <c:pt idx="3">
                  <c:v>103.5</c:v>
                </c:pt>
                <c:pt idx="4">
                  <c:v>94.77</c:v>
                </c:pt>
              </c:numCache>
            </c:numRef>
          </c:val>
          <c:extLst>
            <c:ext xmlns:c16="http://schemas.microsoft.com/office/drawing/2014/chart" uri="{C3380CC4-5D6E-409C-BE32-E72D297353CC}">
              <c16:uniqueId val="{00000000-AC31-4A96-B057-61A1E35CB96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AC31-4A96-B057-61A1E35CB96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E7-4204-A79B-77B66FC8ECE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E7-4204-A79B-77B66FC8ECE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B5-41A3-9748-9C9658A24CB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B5-41A3-9748-9C9658A24CB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FD-4E16-BC20-6DBB3BF2991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FD-4E16-BC20-6DBB3BF2991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98-4211-90B6-2DDB7083411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98-4211-90B6-2DDB7083411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4D-44C9-B33D-0B9F9E3140C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C04D-44C9-B33D-0B9F9E3140C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41.66</c:v>
                </c:pt>
                <c:pt idx="1">
                  <c:v>49.77</c:v>
                </c:pt>
                <c:pt idx="2">
                  <c:v>27.63</c:v>
                </c:pt>
                <c:pt idx="3">
                  <c:v>35.51</c:v>
                </c:pt>
                <c:pt idx="4">
                  <c:v>26.67</c:v>
                </c:pt>
              </c:numCache>
            </c:numRef>
          </c:val>
          <c:extLst>
            <c:ext xmlns:c16="http://schemas.microsoft.com/office/drawing/2014/chart" uri="{C3380CC4-5D6E-409C-BE32-E72D297353CC}">
              <c16:uniqueId val="{00000000-87F5-429A-93AA-CB261AEA1B2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87F5-429A-93AA-CB261AEA1B2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316.58999999999997</c:v>
                </c:pt>
                <c:pt idx="1">
                  <c:v>305.2</c:v>
                </c:pt>
                <c:pt idx="2">
                  <c:v>442.63</c:v>
                </c:pt>
                <c:pt idx="3">
                  <c:v>463.48</c:v>
                </c:pt>
                <c:pt idx="4">
                  <c:v>488.43</c:v>
                </c:pt>
              </c:numCache>
            </c:numRef>
          </c:val>
          <c:extLst>
            <c:ext xmlns:c16="http://schemas.microsoft.com/office/drawing/2014/chart" uri="{C3380CC4-5D6E-409C-BE32-E72D297353CC}">
              <c16:uniqueId val="{00000000-1D85-4BB9-83C2-043BF6209177}"/>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1D85-4BB9-83C2-043BF6209177}"/>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0" zoomScale="85" zoomScaleNormal="85" workbookViewId="0">
      <selection activeCell="BK41" sqref="BK4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宮崎県　門川町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17385</v>
      </c>
      <c r="AM8" s="37"/>
      <c r="AN8" s="37"/>
      <c r="AO8" s="37"/>
      <c r="AP8" s="37"/>
      <c r="AQ8" s="37"/>
      <c r="AR8" s="37"/>
      <c r="AS8" s="37"/>
      <c r="AT8" s="38">
        <f>データ!$S$6</f>
        <v>120.4</v>
      </c>
      <c r="AU8" s="38"/>
      <c r="AV8" s="38"/>
      <c r="AW8" s="38"/>
      <c r="AX8" s="38"/>
      <c r="AY8" s="38"/>
      <c r="AZ8" s="38"/>
      <c r="BA8" s="38"/>
      <c r="BB8" s="38">
        <f>データ!$T$6</f>
        <v>144.38999999999999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1.33</v>
      </c>
      <c r="Q10" s="38"/>
      <c r="R10" s="38"/>
      <c r="S10" s="38"/>
      <c r="T10" s="38"/>
      <c r="U10" s="38"/>
      <c r="V10" s="38"/>
      <c r="W10" s="37">
        <f>データ!$Q$6</f>
        <v>2640</v>
      </c>
      <c r="X10" s="37"/>
      <c r="Y10" s="37"/>
      <c r="Z10" s="37"/>
      <c r="AA10" s="37"/>
      <c r="AB10" s="37"/>
      <c r="AC10" s="37"/>
      <c r="AD10" s="2"/>
      <c r="AE10" s="2"/>
      <c r="AF10" s="2"/>
      <c r="AG10" s="2"/>
      <c r="AH10" s="2"/>
      <c r="AI10" s="2"/>
      <c r="AJ10" s="2"/>
      <c r="AK10" s="2"/>
      <c r="AL10" s="37">
        <f>データ!$U$6</f>
        <v>230</v>
      </c>
      <c r="AM10" s="37"/>
      <c r="AN10" s="37"/>
      <c r="AO10" s="37"/>
      <c r="AP10" s="37"/>
      <c r="AQ10" s="37"/>
      <c r="AR10" s="37"/>
      <c r="AS10" s="37"/>
      <c r="AT10" s="38">
        <f>データ!$V$6</f>
        <v>1.32</v>
      </c>
      <c r="AU10" s="38"/>
      <c r="AV10" s="38"/>
      <c r="AW10" s="38"/>
      <c r="AX10" s="38"/>
      <c r="AY10" s="38"/>
      <c r="AZ10" s="38"/>
      <c r="BA10" s="38"/>
      <c r="BB10" s="38">
        <f>データ!$W$6</f>
        <v>174.24</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116</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114</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115</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41</v>
      </c>
      <c r="O85" s="13" t="str">
        <f>データ!EN6</f>
        <v>【0.52】</v>
      </c>
    </row>
  </sheetData>
  <sheetProtection algorithmName="SHA-512" hashValue="ESIWDD3LUSzo+oNbbebgCXirAG8EZL3KiubJhs/i57App7/YCoG6zMCq368cLV+4yTk7iELeR8gQQ3ZzWcaoFg==" saltValue="MswraYIaWw/npODtdWbJB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454214</v>
      </c>
      <c r="D6" s="20">
        <f t="shared" si="3"/>
        <v>47</v>
      </c>
      <c r="E6" s="20">
        <f t="shared" si="3"/>
        <v>1</v>
      </c>
      <c r="F6" s="20">
        <f t="shared" si="3"/>
        <v>0</v>
      </c>
      <c r="G6" s="20">
        <f t="shared" si="3"/>
        <v>0</v>
      </c>
      <c r="H6" s="20" t="str">
        <f t="shared" si="3"/>
        <v>宮崎県　門川町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1.33</v>
      </c>
      <c r="Q6" s="21">
        <f t="shared" si="3"/>
        <v>2640</v>
      </c>
      <c r="R6" s="21">
        <f t="shared" si="3"/>
        <v>17385</v>
      </c>
      <c r="S6" s="21">
        <f t="shared" si="3"/>
        <v>120.4</v>
      </c>
      <c r="T6" s="21">
        <f t="shared" si="3"/>
        <v>144.38999999999999</v>
      </c>
      <c r="U6" s="21">
        <f t="shared" si="3"/>
        <v>230</v>
      </c>
      <c r="V6" s="21">
        <f t="shared" si="3"/>
        <v>1.32</v>
      </c>
      <c r="W6" s="21">
        <f t="shared" si="3"/>
        <v>174.24</v>
      </c>
      <c r="X6" s="22">
        <f>IF(X7="",NA(),X7)</f>
        <v>93.94</v>
      </c>
      <c r="Y6" s="22">
        <f t="shared" ref="Y6:AG6" si="4">IF(Y7="",NA(),Y7)</f>
        <v>120.46</v>
      </c>
      <c r="Z6" s="22">
        <f t="shared" si="4"/>
        <v>89.13</v>
      </c>
      <c r="AA6" s="22">
        <f t="shared" si="4"/>
        <v>103.5</v>
      </c>
      <c r="AB6" s="22">
        <f t="shared" si="4"/>
        <v>94.77</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1">
        <f>IF(BE7="",NA(),BE7)</f>
        <v>0</v>
      </c>
      <c r="BF6" s="21">
        <f t="shared" ref="BF6:BN6" si="7">IF(BF7="",NA(),BF7)</f>
        <v>0</v>
      </c>
      <c r="BG6" s="21">
        <f t="shared" si="7"/>
        <v>0</v>
      </c>
      <c r="BH6" s="21">
        <f t="shared" si="7"/>
        <v>0</v>
      </c>
      <c r="BI6" s="21">
        <f t="shared" si="7"/>
        <v>0</v>
      </c>
      <c r="BJ6" s="22">
        <f t="shared" si="7"/>
        <v>1274.21</v>
      </c>
      <c r="BK6" s="22">
        <f t="shared" si="7"/>
        <v>1183.92</v>
      </c>
      <c r="BL6" s="22">
        <f t="shared" si="7"/>
        <v>1128.72</v>
      </c>
      <c r="BM6" s="22">
        <f t="shared" si="7"/>
        <v>1125.25</v>
      </c>
      <c r="BN6" s="22">
        <f t="shared" si="7"/>
        <v>1157.05</v>
      </c>
      <c r="BO6" s="21" t="str">
        <f>IF(BO7="","",IF(BO7="-","【-】","【"&amp;SUBSTITUTE(TEXT(BO7,"#,##0.00"),"-","△")&amp;"】"))</f>
        <v>【982.48】</v>
      </c>
      <c r="BP6" s="22">
        <f>IF(BP7="",NA(),BP7)</f>
        <v>41.66</v>
      </c>
      <c r="BQ6" s="22">
        <f t="shared" ref="BQ6:BY6" si="8">IF(BQ7="",NA(),BQ7)</f>
        <v>49.77</v>
      </c>
      <c r="BR6" s="22">
        <f t="shared" si="8"/>
        <v>27.63</v>
      </c>
      <c r="BS6" s="22">
        <f t="shared" si="8"/>
        <v>35.51</v>
      </c>
      <c r="BT6" s="22">
        <f t="shared" si="8"/>
        <v>26.67</v>
      </c>
      <c r="BU6" s="22">
        <f t="shared" si="8"/>
        <v>41.25</v>
      </c>
      <c r="BV6" s="22">
        <f t="shared" si="8"/>
        <v>42.5</v>
      </c>
      <c r="BW6" s="22">
        <f t="shared" si="8"/>
        <v>41.84</v>
      </c>
      <c r="BX6" s="22">
        <f t="shared" si="8"/>
        <v>41.44</v>
      </c>
      <c r="BY6" s="22">
        <f t="shared" si="8"/>
        <v>37.65</v>
      </c>
      <c r="BZ6" s="21" t="str">
        <f>IF(BZ7="","",IF(BZ7="-","【-】","【"&amp;SUBSTITUTE(TEXT(BZ7,"#,##0.00"),"-","△")&amp;"】"))</f>
        <v>【50.61】</v>
      </c>
      <c r="CA6" s="22">
        <f>IF(CA7="",NA(),CA7)</f>
        <v>316.58999999999997</v>
      </c>
      <c r="CB6" s="22">
        <f t="shared" ref="CB6:CJ6" si="9">IF(CB7="",NA(),CB7)</f>
        <v>305.2</v>
      </c>
      <c r="CC6" s="22">
        <f t="shared" si="9"/>
        <v>442.63</v>
      </c>
      <c r="CD6" s="22">
        <f t="shared" si="9"/>
        <v>463.48</v>
      </c>
      <c r="CE6" s="22">
        <f t="shared" si="9"/>
        <v>488.43</v>
      </c>
      <c r="CF6" s="22">
        <f t="shared" si="9"/>
        <v>383.25</v>
      </c>
      <c r="CG6" s="22">
        <f t="shared" si="9"/>
        <v>377.72</v>
      </c>
      <c r="CH6" s="22">
        <f t="shared" si="9"/>
        <v>390.47</v>
      </c>
      <c r="CI6" s="22">
        <f t="shared" si="9"/>
        <v>403.61</v>
      </c>
      <c r="CJ6" s="22">
        <f t="shared" si="9"/>
        <v>442.82</v>
      </c>
      <c r="CK6" s="21" t="str">
        <f>IF(CK7="","",IF(CK7="-","【-】","【"&amp;SUBSTITUTE(TEXT(CK7,"#,##0.00"),"-","△")&amp;"】"))</f>
        <v>【320.83】</v>
      </c>
      <c r="CL6" s="22">
        <f>IF(CL7="",NA(),CL7)</f>
        <v>20.420000000000002</v>
      </c>
      <c r="CM6" s="22">
        <f t="shared" ref="CM6:CU6" si="10">IF(CM7="",NA(),CM7)</f>
        <v>16.920000000000002</v>
      </c>
      <c r="CN6" s="22">
        <f t="shared" si="10"/>
        <v>16.54</v>
      </c>
      <c r="CO6" s="22">
        <f t="shared" si="10"/>
        <v>15.29</v>
      </c>
      <c r="CP6" s="22">
        <f t="shared" si="10"/>
        <v>15.48</v>
      </c>
      <c r="CQ6" s="22">
        <f t="shared" si="10"/>
        <v>48.26</v>
      </c>
      <c r="CR6" s="22">
        <f t="shared" si="10"/>
        <v>48.01</v>
      </c>
      <c r="CS6" s="22">
        <f t="shared" si="10"/>
        <v>49.08</v>
      </c>
      <c r="CT6" s="22">
        <f t="shared" si="10"/>
        <v>51.46</v>
      </c>
      <c r="CU6" s="22">
        <f t="shared" si="10"/>
        <v>51.84</v>
      </c>
      <c r="CV6" s="21" t="str">
        <f>IF(CV7="","",IF(CV7="-","【-】","【"&amp;SUBSTITUTE(TEXT(CV7,"#,##0.00"),"-","△")&amp;"】"))</f>
        <v>【56.15】</v>
      </c>
      <c r="CW6" s="22">
        <f>IF(CW7="",NA(),CW7)</f>
        <v>94</v>
      </c>
      <c r="CX6" s="22">
        <f t="shared" ref="CX6:DF6" si="11">IF(CX7="",NA(),CX7)</f>
        <v>94</v>
      </c>
      <c r="CY6" s="22">
        <f t="shared" si="11"/>
        <v>94</v>
      </c>
      <c r="CZ6" s="22">
        <f t="shared" si="11"/>
        <v>94</v>
      </c>
      <c r="DA6" s="22">
        <f t="shared" si="11"/>
        <v>94</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15">
      <c r="A7" s="15"/>
      <c r="B7" s="24">
        <v>2022</v>
      </c>
      <c r="C7" s="24">
        <v>454214</v>
      </c>
      <c r="D7" s="24">
        <v>47</v>
      </c>
      <c r="E7" s="24">
        <v>1</v>
      </c>
      <c r="F7" s="24">
        <v>0</v>
      </c>
      <c r="G7" s="24">
        <v>0</v>
      </c>
      <c r="H7" s="24" t="s">
        <v>96</v>
      </c>
      <c r="I7" s="24" t="s">
        <v>97</v>
      </c>
      <c r="J7" s="24" t="s">
        <v>98</v>
      </c>
      <c r="K7" s="24" t="s">
        <v>99</v>
      </c>
      <c r="L7" s="24" t="s">
        <v>100</v>
      </c>
      <c r="M7" s="24" t="s">
        <v>101</v>
      </c>
      <c r="N7" s="25" t="s">
        <v>102</v>
      </c>
      <c r="O7" s="25" t="s">
        <v>103</v>
      </c>
      <c r="P7" s="25">
        <v>1.33</v>
      </c>
      <c r="Q7" s="25">
        <v>2640</v>
      </c>
      <c r="R7" s="25">
        <v>17385</v>
      </c>
      <c r="S7" s="25">
        <v>120.4</v>
      </c>
      <c r="T7" s="25">
        <v>144.38999999999999</v>
      </c>
      <c r="U7" s="25">
        <v>230</v>
      </c>
      <c r="V7" s="25">
        <v>1.32</v>
      </c>
      <c r="W7" s="25">
        <v>174.24</v>
      </c>
      <c r="X7" s="25">
        <v>93.94</v>
      </c>
      <c r="Y7" s="25">
        <v>120.46</v>
      </c>
      <c r="Z7" s="25">
        <v>89.13</v>
      </c>
      <c r="AA7" s="25">
        <v>103.5</v>
      </c>
      <c r="AB7" s="25">
        <v>94.77</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0</v>
      </c>
      <c r="BF7" s="25">
        <v>0</v>
      </c>
      <c r="BG7" s="25">
        <v>0</v>
      </c>
      <c r="BH7" s="25">
        <v>0</v>
      </c>
      <c r="BI7" s="25">
        <v>0</v>
      </c>
      <c r="BJ7" s="25">
        <v>1274.21</v>
      </c>
      <c r="BK7" s="25">
        <v>1183.92</v>
      </c>
      <c r="BL7" s="25">
        <v>1128.72</v>
      </c>
      <c r="BM7" s="25">
        <v>1125.25</v>
      </c>
      <c r="BN7" s="25">
        <v>1157.05</v>
      </c>
      <c r="BO7" s="25">
        <v>982.48</v>
      </c>
      <c r="BP7" s="25">
        <v>41.66</v>
      </c>
      <c r="BQ7" s="25">
        <v>49.77</v>
      </c>
      <c r="BR7" s="25">
        <v>27.63</v>
      </c>
      <c r="BS7" s="25">
        <v>35.51</v>
      </c>
      <c r="BT7" s="25">
        <v>26.67</v>
      </c>
      <c r="BU7" s="25">
        <v>41.25</v>
      </c>
      <c r="BV7" s="25">
        <v>42.5</v>
      </c>
      <c r="BW7" s="25">
        <v>41.84</v>
      </c>
      <c r="BX7" s="25">
        <v>41.44</v>
      </c>
      <c r="BY7" s="25">
        <v>37.65</v>
      </c>
      <c r="BZ7" s="25">
        <v>50.61</v>
      </c>
      <c r="CA7" s="25">
        <v>316.58999999999997</v>
      </c>
      <c r="CB7" s="25">
        <v>305.2</v>
      </c>
      <c r="CC7" s="25">
        <v>442.63</v>
      </c>
      <c r="CD7" s="25">
        <v>463.48</v>
      </c>
      <c r="CE7" s="25">
        <v>488.43</v>
      </c>
      <c r="CF7" s="25">
        <v>383.25</v>
      </c>
      <c r="CG7" s="25">
        <v>377.72</v>
      </c>
      <c r="CH7" s="25">
        <v>390.47</v>
      </c>
      <c r="CI7" s="25">
        <v>403.61</v>
      </c>
      <c r="CJ7" s="25">
        <v>442.82</v>
      </c>
      <c r="CK7" s="25">
        <v>320.83</v>
      </c>
      <c r="CL7" s="25">
        <v>20.420000000000002</v>
      </c>
      <c r="CM7" s="25">
        <v>16.920000000000002</v>
      </c>
      <c r="CN7" s="25">
        <v>16.54</v>
      </c>
      <c r="CO7" s="25">
        <v>15.29</v>
      </c>
      <c r="CP7" s="25">
        <v>15.48</v>
      </c>
      <c r="CQ7" s="25">
        <v>48.26</v>
      </c>
      <c r="CR7" s="25">
        <v>48.01</v>
      </c>
      <c r="CS7" s="25">
        <v>49.08</v>
      </c>
      <c r="CT7" s="25">
        <v>51.46</v>
      </c>
      <c r="CU7" s="25">
        <v>51.84</v>
      </c>
      <c r="CV7" s="25">
        <v>56.15</v>
      </c>
      <c r="CW7" s="25">
        <v>94</v>
      </c>
      <c r="CX7" s="25">
        <v>94</v>
      </c>
      <c r="CY7" s="25">
        <v>94</v>
      </c>
      <c r="CZ7" s="25">
        <v>94</v>
      </c>
      <c r="DA7" s="25">
        <v>94</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0.62</v>
      </c>
      <c r="EJ7" s="25">
        <v>0.39</v>
      </c>
      <c r="EK7" s="25">
        <v>0.61</v>
      </c>
      <c r="EL7" s="25">
        <v>0.4</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2023-12-05T01:07:47Z</dcterms:created>
  <dcterms:modified xsi:type="dcterms:W3CDTF">2024-02-14T08:29:33Z</dcterms:modified>
  <cp:category/>
</cp:coreProperties>
</file>