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1.9\共有\建設課のみ\04 施設管理G\水道事業関係\■ 調査・報告関係\令和5年度\0202〆_経営比較分析表\"/>
    </mc:Choice>
  </mc:AlternateContent>
  <workbookProtection workbookAlgorithmName="SHA-512" workbookHashValue="8I7UGQGGc10yTMnONjG+Tqv8eZ7oh1Jy+IBE25TBs1OgoIN9mfTNqXWFfwH2g2KP4L9qNpY0kbpY8mC0BhXCGw==" workbookSaltValue="nZlcTVGWOwIfWWiSLS0Abw=="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D8" i="4"/>
  <c r="P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<sst xmlns="http://schemas.openxmlformats.org/spreadsheetml/2006/main" count="233" uniqueCount="119">
  <si>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</si>
  <si>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</si>
  <si>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</si>
  <si>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</si>
  <si>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</si>
  <si>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</si>
  <si>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</si>
  <si>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</si>
  <si>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</si>
  <si>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</si>
  <si>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</si>
  <si>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</si>
  <si>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</si>
  <si>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</si>
  <si>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</si>
  <si>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</si>
  <si>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</si>
  <si>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</si>
  <si>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</si>
  <si>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</si>
  <si>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</si>
  <si>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</si>
  <si>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</si>
  <si>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</si>
  <si>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</si>
  <si>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</si>
  <si>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</si>
  <si>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</si>
  <si>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</si>
  <si>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</si>
  <si>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</si>
  <si>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</si>
  <si>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</si>
  <si>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</si>
  <si>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</si>
  <si>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</si>
  <si>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</si>
  <si>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</si>
  <si>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</si>
  <si>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</si>
  <si>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</si>
  <si>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</si>
  <si>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</si>
  <si>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</si>
  <si>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</si>
  <si>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</si>
  <si>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</si>
  <si>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</si>
  <si>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</si>
  <si>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</si>
  <si>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</si>
  <si>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</si>
  <si>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</si>
  <si>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</si>
  <si>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</si>
  <si>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</si>
  <si>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</si>
  <si>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</si>
  <si>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</si>
  <si>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</si>
  <si>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</si>
  <si>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</si>
  <si>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</si>
  <si>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</si>
  <si>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</si>
  <si>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</si>
  <si>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</si>
  <si>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</si>
  <si>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</si>
  <si>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</si>
  <si>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</si>
  <si>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</si>
  <si>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</si>
  <si>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</si>
  <si>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</si>
  <si>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</si>
  <si>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</si>
  <si>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</si>
  <si>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</si>
  <si>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</si>
  <si>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</si>
  <si>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</si>
  <si>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</si>
  <si>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</si>
  <si>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</si>
  <si>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</si>
  <si>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</si>
  <si>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</si>
  <si>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</si>
  <si>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</si>
  <si>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</si>
  <si>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</si>
  <si>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</si>
  <si>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</si>
  <si>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</si>
  <si>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</si>
  <si>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</si>
  <si>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</si>
  <si>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</si>
  <si>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</si>
  <si>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</si>
  <si>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</si>
  <si>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</si>
  <si>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</si>
  <si>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</si>
  <si>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</si>
  <si>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</si>
  <si>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</si>
  <si>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</si>
  <si>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</si>
  <si>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</si>
  <si>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</si>
  <si>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</si>
  <si>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</si>
  <si>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</si>
  <si>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</si>
  <si>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椎葉村は面積が広く急な山々に囲まれ集落も点在しているため、水道普及率も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また、令和５年度より公営企業会計へ移行することにより、アセットマネジメントの実施後経営戦略の策定を予定している。</t>
    <rPh sb="228" eb="230">
      <t>レイワ</t>
    </rPh>
    <rPh sb="231" eb="233">
      <t>ネンド</t>
    </rPh>
    <rPh sb="235" eb="237">
      <t>コウエイ</t>
    </rPh>
    <rPh sb="237" eb="239">
      <t>キギョウ</t>
    </rPh>
    <rPh sb="239" eb="241">
      <t>カイケイ</t>
    </rPh>
    <rPh sb="242" eb="244">
      <t>イコウ</t>
    </rPh>
    <rPh sb="263" eb="265">
      <t>ジッシ</t>
    </rPh>
    <rPh sb="265" eb="266">
      <t>ゴ</t>
    </rPh>
    <rPh sb="266" eb="268">
      <t>ケイエイ</t>
    </rPh>
    <rPh sb="268" eb="270">
      <t>センリャク</t>
    </rPh>
    <rPh sb="271" eb="273">
      <t>サクテイ</t>
    </rPh>
    <rPh sb="274" eb="276">
      <t>ヨテイ</t>
    </rPh>
    <phoneticPr fontId="16"/>
  </si>
  <si>
    <r>
      <t>①収益的収支比率
　１００％を上回っており、経営の健全性が確保されている。今後は水道料金収入の減少が予想される事に加え、公営企業移行による減価償却費の増加、上椎葉浄水場の電気設備更新のため総費用が増加する見込みである。
④企業債残高対給水収益比率
　平成25・26年度に岩屋戸地区水道施設の更新工事を行った。また、平成30年度・令和元年度に本郷地区飲料水供給施設整備事業を行った。平成9～11年に行った上椎葉地区水道更新事業の起債償還が令和11年まであり当分は現状のまま推移する見込みである。
⑤料金回収率
　令和２～３年度にかけ飲料水供給施設の給水区域拡張を行ったため減少傾向にあったが、今後数年は大きな工事の予定はないため、安定すると見込まれる。
⑥給水原価
　類似団体平均より多く推移している。令和４年度においては、大きな施設整備等がなく減少に転じたが、今後有収水量の減少により給水原価は増加すると予想される。
⑦施設利用率
　全国平均並の利用率であるが、今後料金収入の減少が予想されるため、将来的には施設のサイズダウンを検討し、経営の効率性について改善する必要がある。
⑧有収率
　給・配水管の漏水を発見次第修理しているが、令和４年度は台風災害、寒波による漏水等が原因で昨年より減少している。</t>
    </r>
    <r>
      <rPr>
        <sz val="8"/>
        <color theme="1"/>
        <rFont val="ＭＳ ゴシック"/>
        <family val="3"/>
        <charset val="128"/>
      </rPr>
      <t xml:space="preserve">また、設備の老朽化により突発的な漏水も発生しており、日頃からの維持修繕を行っていく。
</t>
    </r>
    <rPh sb="60" eb="62">
      <t>コウエイ</t>
    </rPh>
    <rPh sb="62" eb="64">
      <t>キギョウ</t>
    </rPh>
    <rPh sb="64" eb="66">
      <t>イコウ</t>
    </rPh>
    <rPh sb="69" eb="71">
      <t>ゲンカ</t>
    </rPh>
    <rPh sb="71" eb="74">
      <t>ショウキャクヒ</t>
    </rPh>
    <rPh sb="75" eb="77">
      <t>ゾウカ</t>
    </rPh>
    <rPh sb="157" eb="159">
      <t>ヘイセイ</t>
    </rPh>
    <rPh sb="161" eb="163">
      <t>ネンド</t>
    </rPh>
    <rPh sb="164" eb="166">
      <t>レイワ</t>
    </rPh>
    <rPh sb="166" eb="168">
      <t>ガンネン</t>
    </rPh>
    <rPh sb="168" eb="169">
      <t>ド</t>
    </rPh>
    <rPh sb="170" eb="172">
      <t>ホンゴウ</t>
    </rPh>
    <rPh sb="172" eb="174">
      <t>チク</t>
    </rPh>
    <rPh sb="174" eb="177">
      <t>インリョウスイ</t>
    </rPh>
    <rPh sb="177" eb="179">
      <t>キョウキュウ</t>
    </rPh>
    <rPh sb="179" eb="181">
      <t>シセツ</t>
    </rPh>
    <rPh sb="181" eb="183">
      <t>セイビ</t>
    </rPh>
    <rPh sb="183" eb="185">
      <t>ジギョウ</t>
    </rPh>
    <rPh sb="186" eb="187">
      <t>オコナ</t>
    </rPh>
    <rPh sb="218" eb="220">
      <t>レイワ</t>
    </rPh>
    <rPh sb="255" eb="257">
      <t>レイワ</t>
    </rPh>
    <rPh sb="260" eb="262">
      <t>ネンド</t>
    </rPh>
    <rPh sb="265" eb="268">
      <t>インリョウスイ</t>
    </rPh>
    <rPh sb="268" eb="270">
      <t>キョウキュウ</t>
    </rPh>
    <rPh sb="270" eb="272">
      <t>シセツ</t>
    </rPh>
    <rPh sb="273" eb="275">
      <t>キュウスイ</t>
    </rPh>
    <rPh sb="275" eb="277">
      <t>クイキ</t>
    </rPh>
    <rPh sb="277" eb="279">
      <t>カクチョウ</t>
    </rPh>
    <rPh sb="280" eb="281">
      <t>オコナ</t>
    </rPh>
    <rPh sb="285" eb="287">
      <t>ゲンショウ</t>
    </rPh>
    <rPh sb="287" eb="289">
      <t>ケイコウ</t>
    </rPh>
    <rPh sb="295" eb="297">
      <t>コンゴ</t>
    </rPh>
    <rPh sb="297" eb="299">
      <t>スウネン</t>
    </rPh>
    <rPh sb="300" eb="301">
      <t>オオ</t>
    </rPh>
    <rPh sb="303" eb="305">
      <t>コウジ</t>
    </rPh>
    <rPh sb="306" eb="308">
      <t>ヨテイ</t>
    </rPh>
    <rPh sb="314" eb="316">
      <t>アンテイ</t>
    </rPh>
    <rPh sb="319" eb="321">
      <t>ミコ</t>
    </rPh>
    <rPh sb="341" eb="342">
      <t>オオ</t>
    </rPh>
    <rPh sb="350" eb="352">
      <t>レイワ</t>
    </rPh>
    <rPh sb="353" eb="355">
      <t>ネンド</t>
    </rPh>
    <rPh sb="361" eb="362">
      <t>オオ</t>
    </rPh>
    <rPh sb="364" eb="366">
      <t>シセツ</t>
    </rPh>
    <rPh sb="366" eb="368">
      <t>セイビ</t>
    </rPh>
    <rPh sb="368" eb="369">
      <t>トウ</t>
    </rPh>
    <rPh sb="372" eb="374">
      <t>ゲンショウ</t>
    </rPh>
    <rPh sb="375" eb="376">
      <t>テン</t>
    </rPh>
    <rPh sb="417" eb="419">
      <t>ゼンコク</t>
    </rPh>
    <rPh sb="419" eb="421">
      <t>ヘイキン</t>
    </rPh>
    <rPh sb="421" eb="422">
      <t>ナミ</t>
    </rPh>
    <rPh sb="423" eb="426">
      <t>リヨウリツ</t>
    </rPh>
    <rPh sb="431" eb="433">
      <t>コンゴ</t>
    </rPh>
    <rPh sb="433" eb="435">
      <t>リョウキン</t>
    </rPh>
    <rPh sb="435" eb="437">
      <t>シュウニュウ</t>
    </rPh>
    <rPh sb="438" eb="440">
      <t>ゲンショウ</t>
    </rPh>
    <rPh sb="441" eb="443">
      <t>ヨソウ</t>
    </rPh>
    <rPh sb="506" eb="508">
      <t>シダイ</t>
    </rPh>
    <rPh sb="516" eb="518">
      <t>レイワ</t>
    </rPh>
    <rPh sb="522" eb="524">
      <t>タイフウ</t>
    </rPh>
    <rPh sb="524" eb="526">
      <t>サイガイ</t>
    </rPh>
    <rPh sb="527" eb="529">
      <t>カンパ</t>
    </rPh>
    <rPh sb="532" eb="534">
      <t>ロウスイ</t>
    </rPh>
    <rPh sb="534" eb="535">
      <t>トウ</t>
    </rPh>
    <rPh sb="536" eb="538">
      <t>ゲンイン</t>
    </rPh>
    <rPh sb="539" eb="541">
      <t>サクネン</t>
    </rPh>
    <rPh sb="543" eb="545">
      <t>ゲンショウ</t>
    </rPh>
    <rPh sb="553" eb="555">
      <t>セツビ</t>
    </rPh>
    <rPh sb="556" eb="559">
      <t>ロウキュウカ</t>
    </rPh>
    <rPh sb="562" eb="565">
      <t>トッパツテキ</t>
    </rPh>
    <rPh sb="566" eb="568">
      <t>ロウスイ</t>
    </rPh>
    <rPh sb="569" eb="571">
      <t>ハッセイ</t>
    </rPh>
    <rPh sb="576" eb="578">
      <t>ヒゴロ</t>
    </rPh>
    <rPh sb="581" eb="583">
      <t>イジ</t>
    </rPh>
    <rPh sb="583" eb="585">
      <t>シュウゼン</t>
    </rPh>
    <rPh sb="586" eb="587">
      <t>オコナ</t>
    </rPh>
    <phoneticPr fontId="16"/>
  </si>
  <si>
    <t>　椎葉村は１つの簡易水道（浄水場は２か所）と３つの飲料水供給施設を運営している。上椎葉地区水道施設は竣工から２３年経っ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</si>
</sst>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8" fillId="0" borderId="6"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55-4265-BDD6-405DF81FFFB2}"/>
            </c:ext>
          </c:extLst>
        </c:ser>
        <c:dLbls>
          <c:showLegendKey val="0"/>
          <c:showVal val="0"/>
          <c:showCatName val="0"/>
          <c:showSerName val="0"/>
          <c:showPercent val="0"/>
          <c:showBubbleSize val="0"/>
        </c:dLbls>
        <c:gapWidth val="150"/>
        <c:axId val="447280944"/>
        <c:axId val="2312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xmlns:c16r2="http://schemas.microsoft.com/office/drawing/2015/06/chart">
            <c:ext xmlns:c16="http://schemas.microsoft.com/office/drawing/2014/chart" uri="{C3380CC4-5D6E-409C-BE32-E72D297353CC}">
              <c16:uniqueId val="{00000001-BF55-4265-BDD6-405DF81FFFB2}"/>
            </c:ext>
          </c:extLst>
        </c:ser>
        <c:dLbls>
          <c:showLegendKey val="0"/>
          <c:showVal val="0"/>
          <c:showCatName val="0"/>
          <c:showSerName val="0"/>
          <c:showPercent val="0"/>
          <c:showBubbleSize val="0"/>
        </c:dLbls>
        <c:marker val="1"/>
        <c:smooth val="0"/>
        <c:axId val="447280944"/>
        <c:axId val="231290616"/>
      </c:lineChart>
      <c:dateAx>
        <c:axId val="447280944"/>
        <c:scaling>
          <c:orientation val="minMax"/>
        </c:scaling>
        <c:delete val="1"/>
        <c:axPos val="b"/>
        <c:numFmt formatCode="&quot;H&quot;yy" sourceLinked="1"/>
        <c:majorTickMark val="none"/>
        <c:minorTickMark val="none"/>
        <c:tickLblPos val="none"/>
        <c:crossAx val="231290616"/>
        <c:crosses val="autoZero"/>
        <c:auto val="1"/>
        <c:lblOffset val="100"/>
        <c:baseTimeUnit val="years"/>
      </c:dateAx>
      <c:valAx>
        <c:axId val="2312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57.74</c:v>
                </c:pt>
                <c:pt idx="1">
                  <c:v>51.63</c:v>
                </c:pt>
                <c:pt idx="2">
                  <c:v>48.28</c:v>
                </c:pt>
                <c:pt idx="3">
                  <c:v>48.04</c:v>
                </c:pt>
                <c:pt idx="4">
                  <c:v>52.54</c:v>
                </c:pt>
              </c:numCache>
            </c:numRef>
          </c:val>
          <c:extLst xmlns:c16r2="http://schemas.microsoft.com/office/drawing/2015/06/chart">
            <c:ext xmlns:c16="http://schemas.microsoft.com/office/drawing/2014/chart" uri="{C3380CC4-5D6E-409C-BE32-E72D297353CC}">
              <c16:uniqueId val="{00000000-C4F9-42E8-B2D1-1A81ADDA644F}"/>
            </c:ext>
          </c:extLst>
        </c:ser>
        <c:dLbls>
          <c:showLegendKey val="0"/>
          <c:showVal val="0"/>
          <c:showCatName val="0"/>
          <c:showSerName val="0"/>
          <c:showPercent val="0"/>
          <c:showBubbleSize val="0"/>
        </c:dLbls>
        <c:gapWidth val="150"/>
        <c:axId val="446892736"/>
        <c:axId val="44783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xmlns:c16r2="http://schemas.microsoft.com/office/drawing/2015/06/chart">
            <c:ext xmlns:c16="http://schemas.microsoft.com/office/drawing/2014/chart" uri="{C3380CC4-5D6E-409C-BE32-E72D297353CC}">
              <c16:uniqueId val="{00000001-C4F9-42E8-B2D1-1A81ADDA644F}"/>
            </c:ext>
          </c:extLst>
        </c:ser>
        <c:dLbls>
          <c:showLegendKey val="0"/>
          <c:showVal val="0"/>
          <c:showCatName val="0"/>
          <c:showSerName val="0"/>
          <c:showPercent val="0"/>
          <c:showBubbleSize val="0"/>
        </c:dLbls>
        <c:marker val="1"/>
        <c:smooth val="0"/>
        <c:axId val="446892736"/>
        <c:axId val="447835320"/>
      </c:lineChart>
      <c:dateAx>
        <c:axId val="446892736"/>
        <c:scaling>
          <c:orientation val="minMax"/>
        </c:scaling>
        <c:delete val="1"/>
        <c:axPos val="b"/>
        <c:numFmt formatCode="&quot;H&quot;yy" sourceLinked="1"/>
        <c:majorTickMark val="none"/>
        <c:minorTickMark val="none"/>
        <c:tickLblPos val="none"/>
        <c:crossAx val="447835320"/>
        <c:crosses val="autoZero"/>
        <c:auto val="1"/>
        <c:lblOffset val="100"/>
        <c:baseTimeUnit val="years"/>
      </c:dateAx>
      <c:valAx>
        <c:axId val="4478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68.92</c:v>
                </c:pt>
                <c:pt idx="1">
                  <c:v>77.739999999999995</c:v>
                </c:pt>
                <c:pt idx="2">
                  <c:v>79.27</c:v>
                </c:pt>
                <c:pt idx="3">
                  <c:v>76.569999999999993</c:v>
                </c:pt>
                <c:pt idx="4">
                  <c:v>74.86</c:v>
                </c:pt>
              </c:numCache>
            </c:numRef>
          </c:val>
          <c:extLst xmlns:c16r2="http://schemas.microsoft.com/office/drawing/2015/06/chart">
            <c:ext xmlns:c16="http://schemas.microsoft.com/office/drawing/2014/chart" uri="{C3380CC4-5D6E-409C-BE32-E72D297353CC}">
              <c16:uniqueId val="{00000000-A457-464F-8541-ADD5EAB293F6}"/>
            </c:ext>
          </c:extLst>
        </c:ser>
        <c:dLbls>
          <c:showLegendKey val="0"/>
          <c:showVal val="0"/>
          <c:showCatName val="0"/>
          <c:showSerName val="0"/>
          <c:showPercent val="0"/>
          <c:showBubbleSize val="0"/>
        </c:dLbls>
        <c:gapWidth val="150"/>
        <c:axId val="447934696"/>
        <c:axId val="44793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xmlns:c16r2="http://schemas.microsoft.com/office/drawing/2015/06/chart">
            <c:ext xmlns:c16="http://schemas.microsoft.com/office/drawing/2014/chart" uri="{C3380CC4-5D6E-409C-BE32-E72D297353CC}">
              <c16:uniqueId val="{00000001-A457-464F-8541-ADD5EAB293F6}"/>
            </c:ext>
          </c:extLst>
        </c:ser>
        <c:dLbls>
          <c:showLegendKey val="0"/>
          <c:showVal val="0"/>
          <c:showCatName val="0"/>
          <c:showSerName val="0"/>
          <c:showPercent val="0"/>
          <c:showBubbleSize val="0"/>
        </c:dLbls>
        <c:marker val="1"/>
        <c:smooth val="0"/>
        <c:axId val="447934696"/>
        <c:axId val="447935088"/>
      </c:lineChart>
      <c:dateAx>
        <c:axId val="447934696"/>
        <c:scaling>
          <c:orientation val="minMax"/>
        </c:scaling>
        <c:delete val="1"/>
        <c:axPos val="b"/>
        <c:numFmt formatCode="&quot;H&quot;yy" sourceLinked="1"/>
        <c:majorTickMark val="none"/>
        <c:minorTickMark val="none"/>
        <c:tickLblPos val="none"/>
        <c:crossAx val="447935088"/>
        <c:crosses val="autoZero"/>
        <c:auto val="1"/>
        <c:lblOffset val="100"/>
        <c:baseTimeUnit val="years"/>
      </c:dateAx>
      <c:valAx>
        <c:axId val="44793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145.75</c:v>
                </c:pt>
                <c:pt idx="1">
                  <c:v>125.12</c:v>
                </c:pt>
                <c:pt idx="2">
                  <c:v>87.92</c:v>
                </c:pt>
                <c:pt idx="3">
                  <c:v>100.91</c:v>
                </c:pt>
                <c:pt idx="4">
                  <c:v>103</c:v>
                </c:pt>
              </c:numCache>
            </c:numRef>
          </c:val>
          <c:extLst xmlns:c16r2="http://schemas.microsoft.com/office/drawing/2015/06/chart">
            <c:ext xmlns:c16="http://schemas.microsoft.com/office/drawing/2014/chart" uri="{C3380CC4-5D6E-409C-BE32-E72D297353CC}">
              <c16:uniqueId val="{00000000-7D31-48C2-B638-671D461F24AF}"/>
            </c:ext>
          </c:extLst>
        </c:ser>
        <c:dLbls>
          <c:showLegendKey val="0"/>
          <c:showVal val="0"/>
          <c:showCatName val="0"/>
          <c:showSerName val="0"/>
          <c:showPercent val="0"/>
          <c:showBubbleSize val="0"/>
        </c:dLbls>
        <c:gapWidth val="150"/>
        <c:axId val="447249680"/>
        <c:axId val="2313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xmlns:c16r2="http://schemas.microsoft.com/office/drawing/2015/06/chart">
            <c:ext xmlns:c16="http://schemas.microsoft.com/office/drawing/2014/chart" uri="{C3380CC4-5D6E-409C-BE32-E72D297353CC}">
              <c16:uniqueId val="{00000001-7D31-48C2-B638-671D461F24AF}"/>
            </c:ext>
          </c:extLst>
        </c:ser>
        <c:dLbls>
          <c:showLegendKey val="0"/>
          <c:showVal val="0"/>
          <c:showCatName val="0"/>
          <c:showSerName val="0"/>
          <c:showPercent val="0"/>
          <c:showBubbleSize val="0"/>
        </c:dLbls>
        <c:marker val="1"/>
        <c:smooth val="0"/>
        <c:axId val="447249680"/>
        <c:axId val="231301856"/>
      </c:lineChart>
      <c:dateAx>
        <c:axId val="447249680"/>
        <c:scaling>
          <c:orientation val="minMax"/>
        </c:scaling>
        <c:delete val="1"/>
        <c:axPos val="b"/>
        <c:numFmt formatCode="&quot;H&quot;yy" sourceLinked="1"/>
        <c:majorTickMark val="none"/>
        <c:minorTickMark val="none"/>
        <c:tickLblPos val="none"/>
        <c:crossAx val="231301856"/>
        <c:crosses val="autoZero"/>
        <c:auto val="1"/>
        <c:lblOffset val="100"/>
        <c:baseTimeUnit val="years"/>
      </c:dateAx>
      <c:valAx>
        <c:axId val="2313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4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1-4624-AD25-0DE890A18813}"/>
            </c:ext>
          </c:extLst>
        </c:ser>
        <c:dLbls>
          <c:showLegendKey val="0"/>
          <c:showVal val="0"/>
          <c:showCatName val="0"/>
          <c:showSerName val="0"/>
          <c:showPercent val="0"/>
          <c:showBubbleSize val="0"/>
        </c:dLbls>
        <c:gapWidth val="150"/>
        <c:axId val="165576792"/>
        <c:axId val="1655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1-4624-AD25-0DE890A18813}"/>
            </c:ext>
          </c:extLst>
        </c:ser>
        <c:dLbls>
          <c:showLegendKey val="0"/>
          <c:showVal val="0"/>
          <c:showCatName val="0"/>
          <c:showSerName val="0"/>
          <c:showPercent val="0"/>
          <c:showBubbleSize val="0"/>
        </c:dLbls>
        <c:marker val="1"/>
        <c:smooth val="0"/>
        <c:axId val="165576792"/>
        <c:axId val="165577184"/>
      </c:lineChart>
      <c:dateAx>
        <c:axId val="165576792"/>
        <c:scaling>
          <c:orientation val="minMax"/>
        </c:scaling>
        <c:delete val="1"/>
        <c:axPos val="b"/>
        <c:numFmt formatCode="&quot;H&quot;yy" sourceLinked="1"/>
        <c:majorTickMark val="none"/>
        <c:minorTickMark val="none"/>
        <c:tickLblPos val="none"/>
        <c:crossAx val="165577184"/>
        <c:crosses val="autoZero"/>
        <c:auto val="1"/>
        <c:lblOffset val="100"/>
        <c:baseTimeUnit val="years"/>
      </c:dateAx>
      <c:valAx>
        <c:axId val="1655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7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BD-4C0F-8C2D-5E6D49CBD4D3}"/>
            </c:ext>
          </c:extLst>
        </c:ser>
        <c:dLbls>
          <c:showLegendKey val="0"/>
          <c:showVal val="0"/>
          <c:showCatName val="0"/>
          <c:showSerName val="0"/>
          <c:showPercent val="0"/>
          <c:showBubbleSize val="0"/>
        </c:dLbls>
        <c:gapWidth val="150"/>
        <c:axId val="446889992"/>
        <c:axId val="44689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BD-4C0F-8C2D-5E6D49CBD4D3}"/>
            </c:ext>
          </c:extLst>
        </c:ser>
        <c:dLbls>
          <c:showLegendKey val="0"/>
          <c:showVal val="0"/>
          <c:showCatName val="0"/>
          <c:showSerName val="0"/>
          <c:showPercent val="0"/>
          <c:showBubbleSize val="0"/>
        </c:dLbls>
        <c:marker val="1"/>
        <c:smooth val="0"/>
        <c:axId val="446889992"/>
        <c:axId val="446890384"/>
      </c:lineChart>
      <c:dateAx>
        <c:axId val="446889992"/>
        <c:scaling>
          <c:orientation val="minMax"/>
        </c:scaling>
        <c:delete val="1"/>
        <c:axPos val="b"/>
        <c:numFmt formatCode="&quot;H&quot;yy" sourceLinked="1"/>
        <c:majorTickMark val="none"/>
        <c:minorTickMark val="none"/>
        <c:tickLblPos val="none"/>
        <c:crossAx val="446890384"/>
        <c:crosses val="autoZero"/>
        <c:auto val="1"/>
        <c:lblOffset val="100"/>
        <c:baseTimeUnit val="years"/>
      </c:dateAx>
      <c:valAx>
        <c:axId val="4468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F1-45DA-B941-87455649FA33}"/>
            </c:ext>
          </c:extLst>
        </c:ser>
        <c:dLbls>
          <c:showLegendKey val="0"/>
          <c:showVal val="0"/>
          <c:showCatName val="0"/>
          <c:showSerName val="0"/>
          <c:showPercent val="0"/>
          <c:showBubbleSize val="0"/>
        </c:dLbls>
        <c:gapWidth val="150"/>
        <c:axId val="447040608"/>
        <c:axId val="44704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1-45DA-B941-87455649FA33}"/>
            </c:ext>
          </c:extLst>
        </c:ser>
        <c:dLbls>
          <c:showLegendKey val="0"/>
          <c:showVal val="0"/>
          <c:showCatName val="0"/>
          <c:showSerName val="0"/>
          <c:showPercent val="0"/>
          <c:showBubbleSize val="0"/>
        </c:dLbls>
        <c:marker val="1"/>
        <c:smooth val="0"/>
        <c:axId val="447040608"/>
        <c:axId val="447041000"/>
      </c:lineChart>
      <c:dateAx>
        <c:axId val="447040608"/>
        <c:scaling>
          <c:orientation val="minMax"/>
        </c:scaling>
        <c:delete val="1"/>
        <c:axPos val="b"/>
        <c:numFmt formatCode="&quot;H&quot;yy" sourceLinked="1"/>
        <c:majorTickMark val="none"/>
        <c:minorTickMark val="none"/>
        <c:tickLblPos val="none"/>
        <c:crossAx val="447041000"/>
        <c:crosses val="autoZero"/>
        <c:auto val="1"/>
        <c:lblOffset val="100"/>
        <c:baseTimeUnit val="years"/>
      </c:dateAx>
      <c:valAx>
        <c:axId val="44704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12-4D0C-A7CF-2FAC61A5D4AB}"/>
            </c:ext>
          </c:extLst>
        </c:ser>
        <c:dLbls>
          <c:showLegendKey val="0"/>
          <c:showVal val="0"/>
          <c:showCatName val="0"/>
          <c:showSerName val="0"/>
          <c:showPercent val="0"/>
          <c:showBubbleSize val="0"/>
        </c:dLbls>
        <c:gapWidth val="150"/>
        <c:axId val="446892344"/>
        <c:axId val="44689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12-4D0C-A7CF-2FAC61A5D4AB}"/>
            </c:ext>
          </c:extLst>
        </c:ser>
        <c:dLbls>
          <c:showLegendKey val="0"/>
          <c:showVal val="0"/>
          <c:showCatName val="0"/>
          <c:showSerName val="0"/>
          <c:showPercent val="0"/>
          <c:showBubbleSize val="0"/>
        </c:dLbls>
        <c:marker val="1"/>
        <c:smooth val="0"/>
        <c:axId val="446892344"/>
        <c:axId val="446891952"/>
      </c:lineChart>
      <c:dateAx>
        <c:axId val="446892344"/>
        <c:scaling>
          <c:orientation val="minMax"/>
        </c:scaling>
        <c:delete val="1"/>
        <c:axPos val="b"/>
        <c:numFmt formatCode="&quot;H&quot;yy" sourceLinked="1"/>
        <c:majorTickMark val="none"/>
        <c:minorTickMark val="none"/>
        <c:tickLblPos val="none"/>
        <c:crossAx val="446891952"/>
        <c:crosses val="autoZero"/>
        <c:auto val="1"/>
        <c:lblOffset val="100"/>
        <c:baseTimeUnit val="years"/>
      </c:dateAx>
      <c:valAx>
        <c:axId val="44689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9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2404.92</c:v>
                </c:pt>
                <c:pt idx="1">
                  <c:v>2350.1799999999998</c:v>
                </c:pt>
                <c:pt idx="2">
                  <c:v>2165.06</c:v>
                </c:pt>
                <c:pt idx="3">
                  <c:v>2156.85</c:v>
                </c:pt>
                <c:pt idx="4">
                  <c:v>2084.29</c:v>
                </c:pt>
              </c:numCache>
            </c:numRef>
          </c:val>
          <c:extLst xmlns:c16r2="http://schemas.microsoft.com/office/drawing/2015/06/chart">
            <c:ext xmlns:c16="http://schemas.microsoft.com/office/drawing/2014/chart" uri="{C3380CC4-5D6E-409C-BE32-E72D297353CC}">
              <c16:uniqueId val="{00000000-D331-44C3-9F7F-014A4F076E3B}"/>
            </c:ext>
          </c:extLst>
        </c:ser>
        <c:dLbls>
          <c:showLegendKey val="0"/>
          <c:showVal val="0"/>
          <c:showCatName val="0"/>
          <c:showSerName val="0"/>
          <c:showPercent val="0"/>
          <c:showBubbleSize val="0"/>
        </c:dLbls>
        <c:gapWidth val="150"/>
        <c:axId val="447042568"/>
        <c:axId val="44704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xmlns:c16r2="http://schemas.microsoft.com/office/drawing/2015/06/chart">
            <c:ext xmlns:c16="http://schemas.microsoft.com/office/drawing/2014/chart" uri="{C3380CC4-5D6E-409C-BE32-E72D297353CC}">
              <c16:uniqueId val="{00000001-D331-44C3-9F7F-014A4F076E3B}"/>
            </c:ext>
          </c:extLst>
        </c:ser>
        <c:dLbls>
          <c:showLegendKey val="0"/>
          <c:showVal val="0"/>
          <c:showCatName val="0"/>
          <c:showSerName val="0"/>
          <c:showPercent val="0"/>
          <c:showBubbleSize val="0"/>
        </c:dLbls>
        <c:marker val="1"/>
        <c:smooth val="0"/>
        <c:axId val="447042568"/>
        <c:axId val="447042960"/>
      </c:lineChart>
      <c:dateAx>
        <c:axId val="447042568"/>
        <c:scaling>
          <c:orientation val="minMax"/>
        </c:scaling>
        <c:delete val="1"/>
        <c:axPos val="b"/>
        <c:numFmt formatCode="&quot;H&quot;yy" sourceLinked="1"/>
        <c:majorTickMark val="none"/>
        <c:minorTickMark val="none"/>
        <c:tickLblPos val="none"/>
        <c:crossAx val="447042960"/>
        <c:crosses val="autoZero"/>
        <c:auto val="1"/>
        <c:lblOffset val="100"/>
        <c:baseTimeUnit val="years"/>
      </c:dateAx>
      <c:valAx>
        <c:axId val="44704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39.06</c:v>
                </c:pt>
                <c:pt idx="1">
                  <c:v>31.21</c:v>
                </c:pt>
                <c:pt idx="2">
                  <c:v>32.630000000000003</c:v>
                </c:pt>
                <c:pt idx="3">
                  <c:v>29.1</c:v>
                </c:pt>
                <c:pt idx="4">
                  <c:v>33.590000000000003</c:v>
                </c:pt>
              </c:numCache>
            </c:numRef>
          </c:val>
          <c:extLst xmlns:c16r2="http://schemas.microsoft.com/office/drawing/2015/06/chart">
            <c:ext xmlns:c16="http://schemas.microsoft.com/office/drawing/2014/chart" uri="{C3380CC4-5D6E-409C-BE32-E72D297353CC}">
              <c16:uniqueId val="{00000000-4934-467A-9F1F-2B40EA0B176B}"/>
            </c:ext>
          </c:extLst>
        </c:ser>
        <c:dLbls>
          <c:showLegendKey val="0"/>
          <c:showVal val="0"/>
          <c:showCatName val="0"/>
          <c:showSerName val="0"/>
          <c:showPercent val="0"/>
          <c:showBubbleSize val="0"/>
        </c:dLbls>
        <c:gapWidth val="150"/>
        <c:axId val="447044136"/>
        <c:axId val="4478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xmlns:c16r2="http://schemas.microsoft.com/office/drawing/2015/06/chart">
            <c:ext xmlns:c16="http://schemas.microsoft.com/office/drawing/2014/chart" uri="{C3380CC4-5D6E-409C-BE32-E72D297353CC}">
              <c16:uniqueId val="{00000001-4934-467A-9F1F-2B40EA0B176B}"/>
            </c:ext>
          </c:extLst>
        </c:ser>
        <c:dLbls>
          <c:showLegendKey val="0"/>
          <c:showVal val="0"/>
          <c:showCatName val="0"/>
          <c:showSerName val="0"/>
          <c:showPercent val="0"/>
          <c:showBubbleSize val="0"/>
        </c:dLbls>
        <c:marker val="1"/>
        <c:smooth val="0"/>
        <c:axId val="447044136"/>
        <c:axId val="447832576"/>
      </c:lineChart>
      <c:dateAx>
        <c:axId val="447044136"/>
        <c:scaling>
          <c:orientation val="minMax"/>
        </c:scaling>
        <c:delete val="1"/>
        <c:axPos val="b"/>
        <c:numFmt formatCode="&quot;H&quot;yy" sourceLinked="1"/>
        <c:majorTickMark val="none"/>
        <c:minorTickMark val="none"/>
        <c:tickLblPos val="none"/>
        <c:crossAx val="447832576"/>
        <c:crosses val="autoZero"/>
        <c:auto val="1"/>
        <c:lblOffset val="100"/>
        <c:baseTimeUnit val="years"/>
      </c:dateAx>
      <c:valAx>
        <c:axId val="447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504.75</c:v>
                </c:pt>
                <c:pt idx="1">
                  <c:v>652.76</c:v>
                </c:pt>
                <c:pt idx="2">
                  <c:v>669.09</c:v>
                </c:pt>
                <c:pt idx="3">
                  <c:v>760.73</c:v>
                </c:pt>
                <c:pt idx="4">
                  <c:v>616.11</c:v>
                </c:pt>
              </c:numCache>
            </c:numRef>
          </c:val>
          <c:extLst xmlns:c16r2="http://schemas.microsoft.com/office/drawing/2015/06/chart">
            <c:ext xmlns:c16="http://schemas.microsoft.com/office/drawing/2014/chart" uri="{C3380CC4-5D6E-409C-BE32-E72D297353CC}">
              <c16:uniqueId val="{00000000-D855-4BE5-8564-A498B49C1F2B}"/>
            </c:ext>
          </c:extLst>
        </c:ser>
        <c:dLbls>
          <c:showLegendKey val="0"/>
          <c:showVal val="0"/>
          <c:showCatName val="0"/>
          <c:showSerName val="0"/>
          <c:showPercent val="0"/>
          <c:showBubbleSize val="0"/>
        </c:dLbls>
        <c:gapWidth val="150"/>
        <c:axId val="447833752"/>
        <c:axId val="4478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xmlns:c16r2="http://schemas.microsoft.com/office/drawing/2015/06/chart">
            <c:ext xmlns:c16="http://schemas.microsoft.com/office/drawing/2014/chart" uri="{C3380CC4-5D6E-409C-BE32-E72D297353CC}">
              <c16:uniqueId val="{00000001-D855-4BE5-8564-A498B49C1F2B}"/>
            </c:ext>
          </c:extLst>
        </c:ser>
        <c:dLbls>
          <c:showLegendKey val="0"/>
          <c:showVal val="0"/>
          <c:showCatName val="0"/>
          <c:showSerName val="0"/>
          <c:showPercent val="0"/>
          <c:showBubbleSize val="0"/>
        </c:dLbls>
        <c:marker val="1"/>
        <c:smooth val="0"/>
        <c:axId val="447833752"/>
        <c:axId val="447834144"/>
      </c:lineChart>
      <c:dateAx>
        <c:axId val="447833752"/>
        <c:scaling>
          <c:orientation val="minMax"/>
        </c:scaling>
        <c:delete val="1"/>
        <c:axPos val="b"/>
        <c:numFmt formatCode="&quot;H&quot;yy" sourceLinked="1"/>
        <c:majorTickMark val="none"/>
        <c:minorTickMark val="none"/>
        <c:tickLblPos val="none"/>
        <c:crossAx val="447834144"/>
        <c:crosses val="autoZero"/>
        <c:auto val="1"/>
        <c:lblOffset val="100"/>
        <c:baseTimeUnit val="years"/>
      </c:dateAx>
      <c:valAx>
        <c:axId val="4478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3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宮崎県　椎葉村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2586</v>
      </c>
      <c r="AM8" s="66"/>
      <c r="AN8" s="66"/>
      <c r="AO8" s="66"/>
      <c r="AP8" s="66"/>
      <c r="AQ8" s="66"/>
      <c r="AR8" s="66"/>
      <c r="AS8" s="66"/>
      <c r="AT8" s="36">
        <f>データ!$S$6</f>
        <v>537.29</v>
      </c>
      <c r="AU8" s="36"/>
      <c r="AV8" s="36"/>
      <c r="AW8" s="36"/>
      <c r="AX8" s="36"/>
      <c r="AY8" s="36"/>
      <c r="AZ8" s="36"/>
      <c r="BA8" s="36"/>
      <c r="BB8" s="36">
        <f>データ!$T$6</f>
        <v>4.8099999999999996</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31.19</v>
      </c>
      <c r="Q10" s="36"/>
      <c r="R10" s="36"/>
      <c r="S10" s="36"/>
      <c r="T10" s="36"/>
      <c r="U10" s="36"/>
      <c r="V10" s="36"/>
      <c r="W10" s="66">
        <f>データ!$Q$6</f>
        <v>2959</v>
      </c>
      <c r="X10" s="66"/>
      <c r="Y10" s="66"/>
      <c r="Z10" s="66"/>
      <c r="AA10" s="66"/>
      <c r="AB10" s="66"/>
      <c r="AC10" s="66"/>
      <c r="AD10" s="2"/>
      <c r="AE10" s="2"/>
      <c r="AF10" s="2"/>
      <c r="AG10" s="2"/>
      <c r="AH10" s="2"/>
      <c r="AI10" s="2"/>
      <c r="AJ10" s="2"/>
      <c r="AK10" s="2"/>
      <c r="AL10" s="66">
        <f>データ!$U$6</f>
        <v>738</v>
      </c>
      <c r="AM10" s="66"/>
      <c r="AN10" s="66"/>
      <c r="AO10" s="66"/>
      <c r="AP10" s="66"/>
      <c r="AQ10" s="66"/>
      <c r="AR10" s="66"/>
      <c r="AS10" s="66"/>
      <c r="AT10" s="36">
        <f>データ!$V$6</f>
        <v>10</v>
      </c>
      <c r="AU10" s="36"/>
      <c r="AV10" s="36"/>
      <c r="AW10" s="36"/>
      <c r="AX10" s="36"/>
      <c r="AY10" s="36"/>
      <c r="AZ10" s="36"/>
      <c r="BA10" s="36"/>
      <c r="BB10" s="36">
        <f>データ!$W$6</f>
        <v>73.8</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118</v>
      </c>
      <c r="BM47" s="44"/>
      <c r="BN47" s="44"/>
      <c r="BO47" s="44"/>
      <c r="BP47" s="44"/>
      <c r="BQ47" s="44"/>
      <c r="BR47" s="44"/>
      <c r="BS47" s="44"/>
      <c r="BT47" s="44"/>
      <c r="BU47" s="44"/>
      <c r="BV47" s="44"/>
      <c r="BW47" s="44"/>
      <c r="BX47" s="44"/>
      <c r="BY47" s="44"/>
      <c r="BZ47" s="45"/>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42</v>
      </c>
      <c r="O85" s="13" t="str">
        <f>データ!EN6</f>
        <v>【0.52】</v>
      </c>
    </row>
  </sheetData>
  <sheetProtection algorithmName="SHA-512" hashValue="4RJhoP/bsbFV3oTs12564IIdpdqCe3T1qbyhCDqws6uCkYtjweKvgLuJobUFi+FWYM8po715gT5d3aYqJidwcg==" saltValue="CbG+IlPiL3p/IPip2ThX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8" t="s">
        <v>53</v>
      </c>
      <c r="I3" s="79"/>
      <c r="J3" s="79"/>
      <c r="K3" s="79"/>
      <c r="L3" s="79"/>
      <c r="M3" s="79"/>
      <c r="N3" s="79"/>
      <c r="O3" s="79"/>
      <c r="P3" s="79"/>
      <c r="Q3" s="79"/>
      <c r="R3" s="79"/>
      <c r="S3" s="79"/>
      <c r="T3" s="79"/>
      <c r="U3" s="79"/>
      <c r="V3" s="79"/>
      <c r="W3" s="80"/>
      <c r="X3" s="84" t="s">
        <v>54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56</v>
      </c>
      <c r="B4" s="17"/>
      <c r="C4" s="17"/>
      <c r="D4" s="17"/>
      <c r="E4" s="17"/>
      <c r="F4" s="17"/>
      <c r="G4" s="17"/>
      <c r="H4" s="81"/>
      <c r="I4" s="82"/>
      <c r="J4" s="82"/>
      <c r="K4" s="82"/>
      <c r="L4" s="82"/>
      <c r="M4" s="82"/>
      <c r="N4" s="82"/>
      <c r="O4" s="82"/>
      <c r="P4" s="82"/>
      <c r="Q4" s="82"/>
      <c r="R4" s="82"/>
      <c r="S4" s="82"/>
      <c r="T4" s="82"/>
      <c r="U4" s="82"/>
      <c r="V4" s="82"/>
      <c r="W4" s="83"/>
      <c r="X4" s="77" t="s">
        <v>57</v>
      </c>
      <c r="Y4" s="77"/>
      <c r="Z4" s="77"/>
      <c r="AA4" s="77"/>
      <c r="AB4" s="77"/>
      <c r="AC4" s="77"/>
      <c r="AD4" s="77"/>
      <c r="AE4" s="77"/>
      <c r="AF4" s="77"/>
      <c r="AG4" s="77"/>
      <c r="AH4" s="77"/>
      <c r="AI4" s="77" t="s">
        <v>58</v>
      </c>
      <c r="AJ4" s="77"/>
      <c r="AK4" s="77"/>
      <c r="AL4" s="77"/>
      <c r="AM4" s="77"/>
      <c r="AN4" s="77"/>
      <c r="AO4" s="77"/>
      <c r="AP4" s="77"/>
      <c r="AQ4" s="77"/>
      <c r="AR4" s="77"/>
      <c r="AS4" s="77"/>
      <c r="AT4" s="77" t="s">
        <v>59</v>
      </c>
      <c r="AU4" s="77"/>
      <c r="AV4" s="77"/>
      <c r="AW4" s="77"/>
      <c r="AX4" s="77"/>
      <c r="AY4" s="77"/>
      <c r="AZ4" s="77"/>
      <c r="BA4" s="77"/>
      <c r="BB4" s="77"/>
      <c r="BC4" s="77"/>
      <c r="BD4" s="77"/>
      <c r="BE4" s="77" t="s">
        <v>60</v>
      </c>
      <c r="BF4" s="77"/>
      <c r="BG4" s="77"/>
      <c r="BH4" s="77"/>
      <c r="BI4" s="77"/>
      <c r="BJ4" s="77"/>
      <c r="BK4" s="77"/>
      <c r="BL4" s="77"/>
      <c r="BM4" s="77"/>
      <c r="BN4" s="77"/>
      <c r="BO4" s="77"/>
      <c r="BP4" s="77" t="s">
        <v>61</v>
      </c>
      <c r="BQ4" s="77"/>
      <c r="BR4" s="77"/>
      <c r="BS4" s="77"/>
      <c r="BT4" s="77"/>
      <c r="BU4" s="77"/>
      <c r="BV4" s="77"/>
      <c r="BW4" s="77"/>
      <c r="BX4" s="77"/>
      <c r="BY4" s="77"/>
      <c r="BZ4" s="77"/>
      <c r="CA4" s="77" t="s">
        <v>62</v>
      </c>
      <c r="CB4" s="77"/>
      <c r="CC4" s="77"/>
      <c r="CD4" s="77"/>
      <c r="CE4" s="77"/>
      <c r="CF4" s="77"/>
      <c r="CG4" s="77"/>
      <c r="CH4" s="77"/>
      <c r="CI4" s="77"/>
      <c r="CJ4" s="77"/>
      <c r="CK4" s="77"/>
      <c r="CL4" s="77" t="s">
        <v>63</v>
      </c>
      <c r="CM4" s="77"/>
      <c r="CN4" s="77"/>
      <c r="CO4" s="77"/>
      <c r="CP4" s="77"/>
      <c r="CQ4" s="77"/>
      <c r="CR4" s="77"/>
      <c r="CS4" s="77"/>
      <c r="CT4" s="77"/>
      <c r="CU4" s="77"/>
      <c r="CV4" s="77"/>
      <c r="CW4" s="77" t="s">
        <v>64</v>
      </c>
      <c r="CX4" s="77"/>
      <c r="CY4" s="77"/>
      <c r="CZ4" s="77"/>
      <c r="DA4" s="77"/>
      <c r="DB4" s="77"/>
      <c r="DC4" s="77"/>
      <c r="DD4" s="77"/>
      <c r="DE4" s="77"/>
      <c r="DF4" s="77"/>
      <c r="DG4" s="77"/>
      <c r="DH4" s="77" t="s">
        <v>65</v>
      </c>
      <c r="DI4" s="77"/>
      <c r="DJ4" s="77"/>
      <c r="DK4" s="77"/>
      <c r="DL4" s="77"/>
      <c r="DM4" s="77"/>
      <c r="DN4" s="77"/>
      <c r="DO4" s="77"/>
      <c r="DP4" s="77"/>
      <c r="DQ4" s="77"/>
      <c r="DR4" s="77"/>
      <c r="DS4" s="77" t="s">
        <v>66</v>
      </c>
      <c r="DT4" s="77"/>
      <c r="DU4" s="77"/>
      <c r="DV4" s="77"/>
      <c r="DW4" s="77"/>
      <c r="DX4" s="77"/>
      <c r="DY4" s="77"/>
      <c r="DZ4" s="77"/>
      <c r="EA4" s="77"/>
      <c r="EB4" s="77"/>
      <c r="EC4" s="77"/>
      <c r="ED4" s="77" t="s">
        <v>67</v>
      </c>
      <c r="EE4" s="77"/>
      <c r="EF4" s="77"/>
      <c r="EG4" s="77"/>
      <c r="EH4" s="77"/>
      <c r="EI4" s="77"/>
      <c r="EJ4" s="77"/>
      <c r="EK4" s="77"/>
      <c r="EL4" s="77"/>
      <c r="EM4" s="77"/>
      <c r="EN4" s="77"/>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2022</v>
      </c>
      <c r="C6" s="20">
        <f t="shared" ref="C6:W6" si="3">C7</f>
        <v>454303</v>
      </c>
      <c r="D6" s="20">
        <f t="shared" si="3"/>
        <v>47</v>
      </c>
      <c r="E6" s="20">
        <f t="shared" si="3"/>
        <v>1</v>
      </c>
      <c r="F6" s="20">
        <f t="shared" si="3"/>
        <v>0</v>
      </c>
      <c r="G6" s="20">
        <f t="shared" si="3"/>
        <v>0</v>
      </c>
      <c r="H6" s="20" t="str">
        <f t="shared" si="3"/>
        <v>宮崎県　椎葉村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31.19</v>
      </c>
      <c r="Q6" s="21">
        <f t="shared" si="3"/>
        <v>2959</v>
      </c>
      <c r="R6" s="21">
        <f t="shared" si="3"/>
        <v>2586</v>
      </c>
      <c r="S6" s="21">
        <f t="shared" si="3"/>
        <v>537.29</v>
      </c>
      <c r="T6" s="21">
        <f t="shared" si="3"/>
        <v>4.8099999999999996</v>
      </c>
      <c r="U6" s="21">
        <f t="shared" si="3"/>
        <v>738</v>
      </c>
      <c r="V6" s="21">
        <f t="shared" si="3"/>
        <v>10</v>
      </c>
      <c r="W6" s="21">
        <f t="shared" si="3"/>
        <v>73.8</v>
      </c>
      <c r="X6" s="22">
        <f>IF(X7="",NA(),X7)</f>
        <v>145.75</v>
      </c>
      <c r="Y6" s="22">
        <f t="shared" ref="Y6:AG6" si="4">IF(Y7="",NA(),Y7)</f>
        <v>125.12</v>
      </c>
      <c r="Z6" s="22">
        <f t="shared" si="4"/>
        <v>87.92</v>
      </c>
      <c r="AA6" s="22">
        <f t="shared" si="4"/>
        <v>100.91</v>
      </c>
      <c r="AB6" s="22">
        <f t="shared" si="4"/>
        <v>103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2404.92</v>
      </c>
      <c r="BF6" s="22">
        <f t="shared" ref="BF6:BN6" si="7">IF(BF7="",NA(),BF7)</f>
        <v>2350.1799999999998</v>
      </c>
      <c r="BG6" s="22">
        <f t="shared" si="7"/>
        <v>2165.06</v>
      </c>
      <c r="BH6" s="22">
        <f t="shared" si="7"/>
        <v>2156.85</v>
      </c>
      <c r="BI6" s="22">
        <f t="shared" si="7"/>
        <v>2084.29</v>
      </c>
      <c r="BJ6" s="22">
        <f t="shared" si="7"/>
        <v>1274.21</v>
      </c>
      <c r="BK6" s="22">
        <f t="shared" si="7"/>
        <v>1183.92</v>
      </c>
      <c r="BL6" s="22">
        <f t="shared" si="7"/>
        <v>1128.72</v>
      </c>
      <c r="BM6" s="22">
        <f t="shared" si="7"/>
        <v>1125.25</v>
      </c>
      <c r="BN6" s="22">
        <f t="shared" si="7"/>
        <v>1157.05</v>
      </c>
      <c r="BO6" s="21" t="str">
        <f>IF(BO7="","",IF(BO7="-","【-】","【"&amp;SUBSTITUTE(TEXT(BO7,"#,##0.00"),"-","△")&amp;"】"))</f>
        <v>【982.48】</v>
      </c>
      <c r="BP6" s="22">
        <f>IF(BP7="",NA(),BP7)</f>
        <v>39.06</v>
      </c>
      <c r="BQ6" s="22">
        <f t="shared" ref="BQ6:BY6" si="8">IF(BQ7="",NA(),BQ7)</f>
        <v>31.21</v>
      </c>
      <c r="BR6" s="22">
        <f t="shared" si="8"/>
        <v>32.630000000000003</v>
      </c>
      <c r="BS6" s="22">
        <f t="shared" si="8"/>
        <v>29.1</v>
      </c>
      <c r="BT6" s="22">
        <f t="shared" si="8"/>
        <v>33.590000000000003</v>
      </c>
      <c r="BU6" s="22">
        <f t="shared" si="8"/>
        <v>41.25</v>
      </c>
      <c r="BV6" s="22">
        <f t="shared" si="8"/>
        <v>42.5</v>
      </c>
      <c r="BW6" s="22">
        <f t="shared" si="8"/>
        <v>41.84</v>
      </c>
      <c r="BX6" s="22">
        <f t="shared" si="8"/>
        <v>41.44</v>
      </c>
      <c r="BY6" s="22">
        <f t="shared" si="8"/>
        <v>37.65</v>
      </c>
      <c r="BZ6" s="21" t="str">
        <f>IF(BZ7="","",IF(BZ7="-","【-】","【"&amp;SUBSTITUTE(TEXT(BZ7,"#,##0.00"),"-","△")&amp;"】"))</f>
        <v>【50.61】</v>
      </c>
      <c r="CA6" s="22">
        <f>IF(CA7="",NA(),CA7)</f>
        <v>504.75</v>
      </c>
      <c r="CB6" s="22">
        <f t="shared" ref="CB6:CJ6" si="9">IF(CB7="",NA(),CB7)</f>
        <v>652.76</v>
      </c>
      <c r="CC6" s="22">
        <f t="shared" si="9"/>
        <v>669.09</v>
      </c>
      <c r="CD6" s="22">
        <f t="shared" si="9"/>
        <v>760.73</v>
      </c>
      <c r="CE6" s="22">
        <f t="shared" si="9"/>
        <v>616.11</v>
      </c>
      <c r="CF6" s="22">
        <f t="shared" si="9"/>
        <v>383.25</v>
      </c>
      <c r="CG6" s="22">
        <f t="shared" si="9"/>
        <v>377.72</v>
      </c>
      <c r="CH6" s="22">
        <f t="shared" si="9"/>
        <v>390.47</v>
      </c>
      <c r="CI6" s="22">
        <f t="shared" si="9"/>
        <v>403.61</v>
      </c>
      <c r="CJ6" s="22">
        <f t="shared" si="9"/>
        <v>442.82</v>
      </c>
      <c r="CK6" s="21" t="str">
        <f>IF(CK7="","",IF(CK7="-","【-】","【"&amp;SUBSTITUTE(TEXT(CK7,"#,##0.00"),"-","△")&amp;"】"))</f>
        <v>【320.83】</v>
      </c>
      <c r="CL6" s="22">
        <f>IF(CL7="",NA(),CL7)</f>
        <v>57.74</v>
      </c>
      <c r="CM6" s="22">
        <f t="shared" ref="CM6:CU6" si="10">IF(CM7="",NA(),CM7)</f>
        <v>51.63</v>
      </c>
      <c r="CN6" s="22">
        <f t="shared" si="10"/>
        <v>48.28</v>
      </c>
      <c r="CO6" s="22">
        <f t="shared" si="10"/>
        <v>48.04</v>
      </c>
      <c r="CP6" s="22">
        <f t="shared" si="10"/>
        <v>52.54</v>
      </c>
      <c r="CQ6" s="22">
        <f t="shared" si="10"/>
        <v>48.26</v>
      </c>
      <c r="CR6" s="22">
        <f t="shared" si="10"/>
        <v>48.01</v>
      </c>
      <c r="CS6" s="22">
        <f t="shared" si="10"/>
        <v>49.08</v>
      </c>
      <c r="CT6" s="22">
        <f t="shared" si="10"/>
        <v>51.46</v>
      </c>
      <c r="CU6" s="22">
        <f t="shared" si="10"/>
        <v>51.84</v>
      </c>
      <c r="CV6" s="21" t="str">
        <f>IF(CV7="","",IF(CV7="-","【-】","【"&amp;SUBSTITUTE(TEXT(CV7,"#,##0.00"),"-","△")&amp;"】"))</f>
        <v>【56.15】</v>
      </c>
      <c r="CW6" s="22">
        <f>IF(CW7="",NA(),CW7)</f>
        <v>68.92</v>
      </c>
      <c r="CX6" s="22">
        <f t="shared" ref="CX6:DF6" si="11">IF(CX7="",NA(),CX7)</f>
        <v>77.739999999999995</v>
      </c>
      <c r="CY6" s="22">
        <f t="shared" si="11"/>
        <v>79.27</v>
      </c>
      <c r="CZ6" s="22">
        <f t="shared" si="11"/>
        <v>76.569999999999993</v>
      </c>
      <c r="DA6" s="22">
        <f t="shared" si="11"/>
        <v>74.86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454303</v>
      </c>
      <c r="D7" s="24">
        <v>47</v>
      </c>
      <c r="E7" s="24">
        <v>1</v>
      </c>
      <c r="F7" s="24">
        <v>0</v>
      </c>
      <c r="G7" s="24">
        <v>0</v>
      </c>
      <c r="H7" s="24" t="s">
        <v>97</v>
      </c>
      <c r="I7" s="24" t="s">
        <v>98</v>
      </c>
      <c r="J7" s="24" t="s">
        <v>99</v>
      </c>
      <c r="K7" s="24" t="s">
        <v>100</v>
      </c>
      <c r="L7" s="24" t="s">
        <v>101</v>
      </c>
      <c r="M7" s="24" t="s">
        <v>102</v>
      </c>
      <c r="N7" s="25" t="s">
        <v>103</v>
      </c>
      <c r="O7" s="25" t="s">
        <v>104</v>
      </c>
      <c r="P7" s="25">
        <v>31.19</v>
      </c>
      <c r="Q7" s="25">
        <v>2959</v>
      </c>
      <c r="R7" s="25">
        <v>2586</v>
      </c>
      <c r="S7" s="25">
        <v>537.29</v>
      </c>
      <c r="T7" s="25">
        <v>4.8099999999999996</v>
      </c>
      <c r="U7" s="25">
        <v>738</v>
      </c>
      <c r="V7" s="25">
        <v>10</v>
      </c>
      <c r="W7" s="25">
        <v>73.8</v>
      </c>
      <c r="X7" s="25">
        <v>145.75</v>
      </c>
      <c r="Y7" s="25">
        <v>125.12</v>
      </c>
      <c r="Z7" s="25">
        <v>87.92</v>
      </c>
      <c r="AA7" s="25">
        <v>100.91</v>
      </c>
      <c r="AB7" s="25">
        <v>103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2404.92</v>
      </c>
      <c r="BF7" s="25">
        <v>2350.1799999999998</v>
      </c>
      <c r="BG7" s="25">
        <v>2165.06</v>
      </c>
      <c r="BH7" s="25">
        <v>2156.85</v>
      </c>
      <c r="BI7" s="25">
        <v>2084.29</v>
      </c>
      <c r="BJ7" s="25">
        <v>1274.21</v>
      </c>
      <c r="BK7" s="25">
        <v>1183.92</v>
      </c>
      <c r="BL7" s="25">
        <v>1128.72</v>
      </c>
      <c r="BM7" s="25">
        <v>1125.25</v>
      </c>
      <c r="BN7" s="25">
        <v>1157.05</v>
      </c>
      <c r="BO7" s="25">
        <v>982.48</v>
      </c>
      <c r="BP7" s="25">
        <v>39.06</v>
      </c>
      <c r="BQ7" s="25">
        <v>31.21</v>
      </c>
      <c r="BR7" s="25">
        <v>32.630000000000003</v>
      </c>
      <c r="BS7" s="25">
        <v>29.1</v>
      </c>
      <c r="BT7" s="25">
        <v>33.590000000000003</v>
      </c>
      <c r="BU7" s="25">
        <v>41.25</v>
      </c>
      <c r="BV7" s="25">
        <v>42.5</v>
      </c>
      <c r="BW7" s="25">
        <v>41.84</v>
      </c>
      <c r="BX7" s="25">
        <v>41.44</v>
      </c>
      <c r="BY7" s="25">
        <v>37.65</v>
      </c>
      <c r="BZ7" s="25">
        <v>50.61</v>
      </c>
      <c r="CA7" s="25">
        <v>504.75</v>
      </c>
      <c r="CB7" s="25">
        <v>652.76</v>
      </c>
      <c r="CC7" s="25">
        <v>669.09</v>
      </c>
      <c r="CD7" s="25">
        <v>760.73</v>
      </c>
      <c r="CE7" s="25">
        <v>616.11</v>
      </c>
      <c r="CF7" s="25">
        <v>383.25</v>
      </c>
      <c r="CG7" s="25">
        <v>377.72</v>
      </c>
      <c r="CH7" s="25">
        <v>390.47</v>
      </c>
      <c r="CI7" s="25">
        <v>403.61</v>
      </c>
      <c r="CJ7" s="25">
        <v>442.82</v>
      </c>
      <c r="CK7" s="25">
        <v>320.83</v>
      </c>
      <c r="CL7" s="25">
        <v>57.74</v>
      </c>
      <c r="CM7" s="25">
        <v>51.63</v>
      </c>
      <c r="CN7" s="25">
        <v>48.28</v>
      </c>
      <c r="CO7" s="25">
        <v>48.04</v>
      </c>
      <c r="CP7" s="25">
        <v>52.54</v>
      </c>
      <c r="CQ7" s="25">
        <v>48.26</v>
      </c>
      <c r="CR7" s="25">
        <v>48.01</v>
      </c>
      <c r="CS7" s="25">
        <v>49.08</v>
      </c>
      <c r="CT7" s="25">
        <v>51.46</v>
      </c>
      <c r="CU7" s="25">
        <v>51.84</v>
      </c>
      <c r="CV7" s="25">
        <v>56.15</v>
      </c>
      <c r="CW7" s="25">
        <v>68.92</v>
      </c>
      <c r="CX7" s="25">
        <v>77.739999999999995</v>
      </c>
      <c r="CY7" s="25">
        <v>79.27</v>
      </c>
      <c r="CZ7" s="25">
        <v>76.569999999999993</v>
      </c>
      <c r="DA7" s="25">
        <v>74.86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110</v>
      </c>
    </row>
    <row r="12" spans="1:144">
      <c r="B12">
        <v>1</v>
      </c>
      <c r="C12">
        <v>1</v>
      </c>
      <c r="D12">
        <v>2</v>
      </c>
      <c r="E12">
        <v>3</v>
      </c>
      <c r="F12">
        <v>4</v>
      </c>
      <c r="G12" t="s">
        <v>111</v>
      </c>
    </row>
    <row r="13" spans="1:144">
      <c r="B13" t="s">
        <v>112</v>
      </c>
      <c r="C13" t="s">
        <v>113</v>
      </c>
      <c r="D13" t="s">
        <v>114</v>
      </c>
      <c r="E13" t="s">
        <v>113</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山中　惇司</cp:lastModifiedBy>
  <dcterms:created xsi:type="dcterms:W3CDTF">2023-12-05T01:07:48Z</dcterms:created>
  <dcterms:modified xsi:type="dcterms:W3CDTF">2024-02-15T05:31:10Z</dcterms:modified>
  <cp:category/>
</cp:coreProperties>
</file>