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akachiho\Desktop\処理中案件\【2024.2.2〆切】経営比較分析表\経営比較分析表\簡易水道\"/>
    </mc:Choice>
  </mc:AlternateContent>
  <xr:revisionPtr revIDLastSave="0" documentId="13_ncr:1_{7A03C1E1-21A3-4E72-873D-F78BFB1EAEE9}" xr6:coauthVersionLast="47" xr6:coauthVersionMax="47" xr10:uidLastSave="{00000000-0000-0000-0000-000000000000}"/>
  <workbookProtection workbookAlgorithmName="SHA-512" workbookHashValue="Bfr7fxL1JEUHl+X5l+m9AQ3tGRIvvPGkousIHPKbqMwZ7cZ5SJIuQQV/NNx9T1vPs5l8kqj/q7UeEKvHIVBwgw==" workbookSaltValue="GeA00vlNvjFxk0iCLL4j/w=="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B10" i="4"/>
  <c r="BB8" i="4"/>
  <c r="AT8" i="4"/>
  <c r="AL8" i="4"/>
  <c r="AD8" i="4"/>
  <c r="W8" i="4"/>
  <c r="P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<sst xmlns="http://schemas.openxmlformats.org/spreadsheetml/2006/main" count="233" uniqueCount="118">
  <si>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</si>
  <si>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</si>
  <si>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</si>
  <si>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</si>
  <si>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</si>
  <si>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</si>
  <si>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</si>
  <si>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</si>
  <si>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</si>
  <si>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</si>
  <si>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</si>
  <si>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</si>
  <si>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</si>
  <si>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</si>
  <si>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</si>
  <si>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</si>
  <si>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</si>
  <si>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</si>
  <si>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</si>
  <si>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</si>
  <si>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</si>
  <si>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</si>
  <si>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</si>
  <si>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</si>
  <si>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</si>
  <si>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</si>
  <si>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</si>
  <si>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</si>
  <si>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</si>
  <si>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</si>
  <si>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</si>
  <si>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</si>
  <si>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</si>
  <si>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</si>
  <si>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</si>
  <si>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</si>
  <si>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</si>
  <si>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</si>
  <si>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</si>
  <si>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</si>
  <si>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</si>
  <si>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</si>
  <si>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</si>
  <si>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</si>
  <si>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</si>
  <si>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</si>
  <si>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</si>
  <si>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</si>
  <si>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</si>
  <si>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</si>
  <si>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</si>
  <si>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</si>
  <si>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</si>
  <si>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</si>
  <si>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</si>
  <si>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</si>
  <si>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</si>
  <si>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</si>
  <si>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</si>
  <si>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</si>
  <si>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</si>
  <si>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</si>
  <si>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</si>
  <si>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</si>
  <si>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</si>
  <si>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</si>
  <si>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</si>
  <si>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</si>
  <si>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</si>
  <si>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</si>
  <si>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</si>
  <si>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</si>
  <si>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</si>
  <si>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</si>
  <si>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</si>
  <si>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</si>
  <si>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</si>
  <si>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</si>
  <si>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</si>
  <si>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</si>
  <si>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</si>
  <si>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</si>
  <si>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</si>
  <si>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</si>
  <si>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</si>
  <si>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</si>
  <si>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</si>
  <si>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</si>
  <si>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</si>
  <si>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</si>
  <si>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</si>
  <si>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</si>
  <si>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</si>
  <si>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</si>
  <si>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</si>
  <si>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</si>
  <si>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</si>
  <si>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</si>
  <si>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</si>
  <si>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</si>
  <si>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</si>
  <si>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</si>
  <si>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</si>
  <si>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</si>
  <si>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</si>
  <si>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</si>
  <si>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</si>
  <si>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</si>
  <si>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</si>
  <si>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</si>
  <si>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</si>
  <si>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</si>
  <si>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</si>
  <si>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</si>
  <si>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</si>
  <si>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➀「収益的収支比率」は、高水準と言えるが、給水収益と一般会計からの繰入金で管理運営しているため、繰入金で賄っている部分も大きい。給水収益を上げるためには、滞納整理を強化することで収納率を向上させ、料金の見直しも今後検討していかなければならない。
⑤「料金回収率」も高く安定した経営状態であるが、不足分については一般会計繰入金で賄っているのが現状である。今後も更なる費用削減に取り組まなければならない。
⑥「給水原価」は、管理する費用を抑えているため、低く保たれている。費用の効率性は良好である。
⑦「施設利用率」は、今後、給水人口の減少が予想されるため、施設規模の見直しも検討していかなければならない。
⑧「有収率」は、類似団体と比較して低く、施設の老朽化による漏水等も考えられる。今後、施設等の適正な維持管理のため更新計画を検討しなければならない。</t>
    <phoneticPr fontId="4"/>
  </si>
  <si>
    <t>　施設等のほとんどが３０年以上経過している。未統合簡水組合においては、補助金制度等を利用して、施設の改修、管路の更新等老朽化に対応しているが、組合員の減少、高齢化により組合員の負担が大きくなり老朽化への対応が厳しくなってきている。
　老朽化への対応を考慮すると、早期の統合を推進していく必要がある。</t>
    <phoneticPr fontId="4"/>
  </si>
  <si>
    <t>　施設等の管理運営を町で実施することにより、施設の適正な管理及び老朽化した管路の更新などの問題点に対応していかなければならないと思われるが、早期の統合も諸般の事情により困難な状況である。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</si>
</sst>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0.2</c:v>
                </c:pt>
                <c:pt idx="1">
                  <c:v>0</c:v>
                </c:pt>
                <c:pt idx="2">
                  <c:v>0</c:v>
                </c:pt>
                <c:pt idx="3">
                  <c:v>0</c:v>
                </c:pt>
                <c:pt idx="4">
                  <c:v>0</c:v>
                </c:pt>
              </c:numCache>
            </c:numRef>
          </c:val>
          <c:extLst>
            <c:ext xmlns:c16="http://schemas.microsoft.com/office/drawing/2014/chart" uri="{C3380CC4-5D6E-409C-BE32-E72D297353CC}">
              <c16:uniqueId val="{00000000-B30B-4C47-AE79-799BF7432DF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B30B-4C47-AE79-799BF7432DF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57.99</c:v>
                </c:pt>
                <c:pt idx="1">
                  <c:v>62.56</c:v>
                </c:pt>
                <c:pt idx="2">
                  <c:v>70.67</c:v>
                </c:pt>
                <c:pt idx="3">
                  <c:v>62.97</c:v>
                </c:pt>
                <c:pt idx="4">
                  <c:v>63.22</c:v>
                </c:pt>
              </c:numCache>
            </c:numRef>
          </c:val>
          <c:extLst>
            <c:ext xmlns:c16="http://schemas.microsoft.com/office/drawing/2014/chart" uri="{C3380CC4-5D6E-409C-BE32-E72D297353CC}">
              <c16:uniqueId val="{00000000-7739-4BE2-BC53-05FD8BA836F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7739-4BE2-BC53-05FD8BA836F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68.7</c:v>
                </c:pt>
                <c:pt idx="1">
                  <c:v>62.4</c:v>
                </c:pt>
                <c:pt idx="2">
                  <c:v>55.2</c:v>
                </c:pt>
                <c:pt idx="3">
                  <c:v>61.38</c:v>
                </c:pt>
                <c:pt idx="4">
                  <c:v>59.74</c:v>
                </c:pt>
              </c:numCache>
            </c:numRef>
          </c:val>
          <c:extLst>
            <c:ext xmlns:c16="http://schemas.microsoft.com/office/drawing/2014/chart" uri="{C3380CC4-5D6E-409C-BE32-E72D297353CC}">
              <c16:uniqueId val="{00000000-DD01-47A9-B7FE-2C04FDB9667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DD01-47A9-B7FE-2C04FDB9667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143.11000000000001</c:v>
                </c:pt>
                <c:pt idx="1">
                  <c:v>127.79</c:v>
                </c:pt>
                <c:pt idx="2">
                  <c:v>142.34</c:v>
                </c:pt>
                <c:pt idx="3">
                  <c:v>112.12</c:v>
                </c:pt>
                <c:pt idx="4">
                  <c:v>108.09</c:v>
                </c:pt>
              </c:numCache>
            </c:numRef>
          </c:val>
          <c:extLst>
            <c:ext xmlns:c16="http://schemas.microsoft.com/office/drawing/2014/chart" uri="{C3380CC4-5D6E-409C-BE32-E72D297353CC}">
              <c16:uniqueId val="{00000000-214D-4EE1-9DEA-6BD215DB7D7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214D-4EE1-9DEA-6BD215DB7D7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ED-44C2-A0D6-BAB4F8E26E2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ED-44C2-A0D6-BAB4F8E26E2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F0-4E92-A521-EB922896298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F0-4E92-A521-EB922896298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8-4E09-B825-4EC86929C62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8-4E09-B825-4EC86929C62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E3-44EB-B328-32FA9B4A831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E3-44EB-B328-32FA9B4A831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D0-46F2-9389-7F7872CEDF9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CD0-46F2-9389-7F7872CEDF9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100.69</c:v>
                </c:pt>
                <c:pt idx="1">
                  <c:v>96.26</c:v>
                </c:pt>
                <c:pt idx="2">
                  <c:v>94.62</c:v>
                </c:pt>
                <c:pt idx="3">
                  <c:v>84.37</c:v>
                </c:pt>
                <c:pt idx="4">
                  <c:v>82.49</c:v>
                </c:pt>
              </c:numCache>
            </c:numRef>
          </c:val>
          <c:extLst>
            <c:ext xmlns:c16="http://schemas.microsoft.com/office/drawing/2014/chart" uri="{C3380CC4-5D6E-409C-BE32-E72D297353CC}">
              <c16:uniqueId val="{00000000-5D0E-439C-B4FD-51921560681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5D0E-439C-B4FD-51921560681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107.88</c:v>
                </c:pt>
                <c:pt idx="1">
                  <c:v>123.53</c:v>
                </c:pt>
                <c:pt idx="2">
                  <c:v>132.6</c:v>
                </c:pt>
                <c:pt idx="3">
                  <c:v>151.12</c:v>
                </c:pt>
                <c:pt idx="4">
                  <c:v>155.44</c:v>
                </c:pt>
              </c:numCache>
            </c:numRef>
          </c:val>
          <c:extLst>
            <c:ext xmlns:c16="http://schemas.microsoft.com/office/drawing/2014/chart" uri="{C3380CC4-5D6E-409C-BE32-E72D297353CC}">
              <c16:uniqueId val="{00000000-B2A9-41B6-9064-A6729DB5D1B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B2A9-41B6-9064-A6729DB5D1B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宮崎県　高千穂町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11327</v>
      </c>
      <c r="AM8" s="60"/>
      <c r="AN8" s="60"/>
      <c r="AO8" s="60"/>
      <c r="AP8" s="60"/>
      <c r="AQ8" s="60"/>
      <c r="AR8" s="60"/>
      <c r="AS8" s="60"/>
      <c r="AT8" s="36">
        <f>データ!$S$6</f>
        <v>237.54</v>
      </c>
      <c r="AU8" s="36"/>
      <c r="AV8" s="36"/>
      <c r="AW8" s="36"/>
      <c r="AX8" s="36"/>
      <c r="AY8" s="36"/>
      <c r="AZ8" s="36"/>
      <c r="BA8" s="36"/>
      <c r="BB8" s="36">
        <f>データ!$T$6</f>
        <v>47.68</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38.04</v>
      </c>
      <c r="Q10" s="36"/>
      <c r="R10" s="36"/>
      <c r="S10" s="36"/>
      <c r="T10" s="36"/>
      <c r="U10" s="36"/>
      <c r="V10" s="36"/>
      <c r="W10" s="60">
        <f>データ!$Q$6</f>
        <v>2680</v>
      </c>
      <c r="X10" s="60"/>
      <c r="Y10" s="60"/>
      <c r="Z10" s="60"/>
      <c r="AA10" s="60"/>
      <c r="AB10" s="60"/>
      <c r="AC10" s="60"/>
      <c r="AD10" s="2"/>
      <c r="AE10" s="2"/>
      <c r="AF10" s="2"/>
      <c r="AG10" s="2"/>
      <c r="AH10" s="2"/>
      <c r="AI10" s="2"/>
      <c r="AJ10" s="2"/>
      <c r="AK10" s="2"/>
      <c r="AL10" s="60">
        <f>データ!$U$6</f>
        <v>4238</v>
      </c>
      <c r="AM10" s="60"/>
      <c r="AN10" s="60"/>
      <c r="AO10" s="60"/>
      <c r="AP10" s="60"/>
      <c r="AQ10" s="60"/>
      <c r="AR10" s="60"/>
      <c r="AS10" s="60"/>
      <c r="AT10" s="36">
        <f>データ!$V$6</f>
        <v>36</v>
      </c>
      <c r="AU10" s="36"/>
      <c r="AV10" s="36"/>
      <c r="AW10" s="36"/>
      <c r="AX10" s="36"/>
      <c r="AY10" s="36"/>
      <c r="AZ10" s="36"/>
      <c r="BA10" s="36"/>
      <c r="BB10" s="36">
        <f>データ!$W$6</f>
        <v>117.72</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CdNv2st6kfFDXClm89QyvrRtPaKvhfoP4Lmh1ZHLZ2CE9yEgDDhQP+goIQUDgI1t9b5WTy65eQt8HPE3Hab8JA==" saltValue="UFAjtHhVEI4/3N70p3ve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454419</v>
      </c>
      <c r="D6" s="20">
        <f t="shared" si="3"/>
        <v>47</v>
      </c>
      <c r="E6" s="20">
        <f t="shared" si="3"/>
        <v>1</v>
      </c>
      <c r="F6" s="20">
        <f t="shared" si="3"/>
        <v>0</v>
      </c>
      <c r="G6" s="20">
        <f t="shared" si="3"/>
        <v>0</v>
      </c>
      <c r="H6" s="20" t="str">
        <f t="shared" si="3"/>
        <v>宮崎県　高千穂町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38.04</v>
      </c>
      <c r="Q6" s="21">
        <f t="shared" si="3"/>
        <v>2680</v>
      </c>
      <c r="R6" s="21">
        <f t="shared" si="3"/>
        <v>11327</v>
      </c>
      <c r="S6" s="21">
        <f t="shared" si="3"/>
        <v>237.54</v>
      </c>
      <c r="T6" s="21">
        <f t="shared" si="3"/>
        <v>47.68</v>
      </c>
      <c r="U6" s="21">
        <f t="shared" si="3"/>
        <v>4238</v>
      </c>
      <c r="V6" s="21">
        <f t="shared" si="3"/>
        <v>36</v>
      </c>
      <c r="W6" s="21">
        <f t="shared" si="3"/>
        <v>117.72</v>
      </c>
      <c r="X6" s="22">
        <f>IF(X7="",NA(),X7)</f>
        <v>143.11000000000001</v>
      </c>
      <c r="Y6" s="22">
        <f t="shared" ref="Y6:AG6" si="4">IF(Y7="",NA(),Y7)</f>
        <v>127.79</v>
      </c>
      <c r="Z6" s="22">
        <f t="shared" si="4"/>
        <v>142.34</v>
      </c>
      <c r="AA6" s="22">
        <f t="shared" si="4"/>
        <v>112.12</v>
      </c>
      <c r="AB6" s="22">
        <f t="shared" si="4"/>
        <v>108.09</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1007.7</v>
      </c>
      <c r="BK6" s="22">
        <f t="shared" si="7"/>
        <v>1018.52</v>
      </c>
      <c r="BL6" s="22">
        <f t="shared" si="7"/>
        <v>949.61</v>
      </c>
      <c r="BM6" s="22">
        <f t="shared" si="7"/>
        <v>918.84</v>
      </c>
      <c r="BN6" s="22">
        <f t="shared" si="7"/>
        <v>955.49</v>
      </c>
      <c r="BO6" s="21" t="str">
        <f>IF(BO7="","",IF(BO7="-","【-】","【"&amp;SUBSTITUTE(TEXT(BO7,"#,##0.00"),"-","△")&amp;"】"))</f>
        <v>【982.48】</v>
      </c>
      <c r="BP6" s="22">
        <f>IF(BP7="",NA(),BP7)</f>
        <v>100.69</v>
      </c>
      <c r="BQ6" s="22">
        <f t="shared" ref="BQ6:BY6" si="8">IF(BQ7="",NA(),BQ7)</f>
        <v>96.26</v>
      </c>
      <c r="BR6" s="22">
        <f t="shared" si="8"/>
        <v>94.62</v>
      </c>
      <c r="BS6" s="22">
        <f t="shared" si="8"/>
        <v>84.37</v>
      </c>
      <c r="BT6" s="22">
        <f t="shared" si="8"/>
        <v>82.49</v>
      </c>
      <c r="BU6" s="22">
        <f t="shared" si="8"/>
        <v>59.22</v>
      </c>
      <c r="BV6" s="22">
        <f t="shared" si="8"/>
        <v>58.79</v>
      </c>
      <c r="BW6" s="22">
        <f t="shared" si="8"/>
        <v>58.41</v>
      </c>
      <c r="BX6" s="22">
        <f t="shared" si="8"/>
        <v>58.27</v>
      </c>
      <c r="BY6" s="22">
        <f t="shared" si="8"/>
        <v>55.15</v>
      </c>
      <c r="BZ6" s="21" t="str">
        <f>IF(BZ7="","",IF(BZ7="-","【-】","【"&amp;SUBSTITUTE(TEXT(BZ7,"#,##0.00"),"-","△")&amp;"】"))</f>
        <v>【50.61】</v>
      </c>
      <c r="CA6" s="22">
        <f>IF(CA7="",NA(),CA7)</f>
        <v>107.88</v>
      </c>
      <c r="CB6" s="22">
        <f t="shared" ref="CB6:CJ6" si="9">IF(CB7="",NA(),CB7)</f>
        <v>123.53</v>
      </c>
      <c r="CC6" s="22">
        <f t="shared" si="9"/>
        <v>132.6</v>
      </c>
      <c r="CD6" s="22">
        <f t="shared" si="9"/>
        <v>151.12</v>
      </c>
      <c r="CE6" s="22">
        <f t="shared" si="9"/>
        <v>155.44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57.99</v>
      </c>
      <c r="CM6" s="22">
        <f t="shared" ref="CM6:CU6" si="10">IF(CM7="",NA(),CM7)</f>
        <v>62.56</v>
      </c>
      <c r="CN6" s="22">
        <f t="shared" si="10"/>
        <v>70.67</v>
      </c>
      <c r="CO6" s="22">
        <f t="shared" si="10"/>
        <v>62.97</v>
      </c>
      <c r="CP6" s="22">
        <f t="shared" si="10"/>
        <v>63.22</v>
      </c>
      <c r="CQ6" s="22">
        <f t="shared" si="10"/>
        <v>56.76</v>
      </c>
      <c r="CR6" s="22">
        <f t="shared" si="10"/>
        <v>56.04</v>
      </c>
      <c r="CS6" s="22">
        <f t="shared" si="10"/>
        <v>58.52</v>
      </c>
      <c r="CT6" s="22">
        <f t="shared" si="10"/>
        <v>58.88</v>
      </c>
      <c r="CU6" s="22">
        <f t="shared" si="10"/>
        <v>58.16</v>
      </c>
      <c r="CV6" s="21" t="str">
        <f>IF(CV7="","",IF(CV7="-","【-】","【"&amp;SUBSTITUTE(TEXT(CV7,"#,##0.00"),"-","△")&amp;"】"))</f>
        <v>【56.15】</v>
      </c>
      <c r="CW6" s="22">
        <f>IF(CW7="",NA(),CW7)</f>
        <v>68.7</v>
      </c>
      <c r="CX6" s="22">
        <f t="shared" ref="CX6:DF6" si="11">IF(CX7="",NA(),CX7)</f>
        <v>62.4</v>
      </c>
      <c r="CY6" s="22">
        <f t="shared" si="11"/>
        <v>55.2</v>
      </c>
      <c r="CZ6" s="22">
        <f t="shared" si="11"/>
        <v>61.38</v>
      </c>
      <c r="DA6" s="22">
        <f t="shared" si="11"/>
        <v>59.74</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454419</v>
      </c>
      <c r="D7" s="24">
        <v>47</v>
      </c>
      <c r="E7" s="24">
        <v>1</v>
      </c>
      <c r="F7" s="24">
        <v>0</v>
      </c>
      <c r="G7" s="24">
        <v>0</v>
      </c>
      <c r="H7" s="24" t="s">
        <v>96</v>
      </c>
      <c r="I7" s="24" t="s">
        <v>97</v>
      </c>
      <c r="J7" s="24" t="s">
        <v>98</v>
      </c>
      <c r="K7" s="24" t="s">
        <v>99</v>
      </c>
      <c r="L7" s="24" t="s">
        <v>100</v>
      </c>
      <c r="M7" s="24" t="s">
        <v>101</v>
      </c>
      <c r="N7" s="25" t="s">
        <v>102</v>
      </c>
      <c r="O7" s="25" t="s">
        <v>103</v>
      </c>
      <c r="P7" s="25">
        <v>38.04</v>
      </c>
      <c r="Q7" s="25">
        <v>2680</v>
      </c>
      <c r="R7" s="25">
        <v>11327</v>
      </c>
      <c r="S7" s="25">
        <v>237.54</v>
      </c>
      <c r="T7" s="25">
        <v>47.68</v>
      </c>
      <c r="U7" s="25">
        <v>4238</v>
      </c>
      <c r="V7" s="25">
        <v>36</v>
      </c>
      <c r="W7" s="25">
        <v>117.72</v>
      </c>
      <c r="X7" s="25">
        <v>143.11000000000001</v>
      </c>
      <c r="Y7" s="25">
        <v>127.79</v>
      </c>
      <c r="Z7" s="25">
        <v>142.34</v>
      </c>
      <c r="AA7" s="25">
        <v>112.12</v>
      </c>
      <c r="AB7" s="25">
        <v>108.09</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1007.7</v>
      </c>
      <c r="BK7" s="25">
        <v>1018.52</v>
      </c>
      <c r="BL7" s="25">
        <v>949.61</v>
      </c>
      <c r="BM7" s="25">
        <v>918.84</v>
      </c>
      <c r="BN7" s="25">
        <v>955.49</v>
      </c>
      <c r="BO7" s="25">
        <v>982.48</v>
      </c>
      <c r="BP7" s="25">
        <v>100.69</v>
      </c>
      <c r="BQ7" s="25">
        <v>96.26</v>
      </c>
      <c r="BR7" s="25">
        <v>94.62</v>
      </c>
      <c r="BS7" s="25">
        <v>84.37</v>
      </c>
      <c r="BT7" s="25">
        <v>82.49</v>
      </c>
      <c r="BU7" s="25">
        <v>59.22</v>
      </c>
      <c r="BV7" s="25">
        <v>58.79</v>
      </c>
      <c r="BW7" s="25">
        <v>58.41</v>
      </c>
      <c r="BX7" s="25">
        <v>58.27</v>
      </c>
      <c r="BY7" s="25">
        <v>55.15</v>
      </c>
      <c r="BZ7" s="25">
        <v>50.61</v>
      </c>
      <c r="CA7" s="25">
        <v>107.88</v>
      </c>
      <c r="CB7" s="25">
        <v>123.53</v>
      </c>
      <c r="CC7" s="25">
        <v>132.6</v>
      </c>
      <c r="CD7" s="25">
        <v>151.12</v>
      </c>
      <c r="CE7" s="25">
        <v>155.44</v>
      </c>
      <c r="CF7" s="25">
        <v>292.89999999999998</v>
      </c>
      <c r="CG7" s="25">
        <v>298.25</v>
      </c>
      <c r="CH7" s="25">
        <v>303.27999999999997</v>
      </c>
      <c r="CI7" s="25">
        <v>303.81</v>
      </c>
      <c r="CJ7" s="25">
        <v>310.26</v>
      </c>
      <c r="CK7" s="25">
        <v>320.83</v>
      </c>
      <c r="CL7" s="25">
        <v>57.99</v>
      </c>
      <c r="CM7" s="25">
        <v>62.56</v>
      </c>
      <c r="CN7" s="25">
        <v>70.67</v>
      </c>
      <c r="CO7" s="25">
        <v>62.97</v>
      </c>
      <c r="CP7" s="25">
        <v>63.22</v>
      </c>
      <c r="CQ7" s="25">
        <v>56.76</v>
      </c>
      <c r="CR7" s="25">
        <v>56.04</v>
      </c>
      <c r="CS7" s="25">
        <v>58.52</v>
      </c>
      <c r="CT7" s="25">
        <v>58.88</v>
      </c>
      <c r="CU7" s="25">
        <v>58.16</v>
      </c>
      <c r="CV7" s="25">
        <v>56.15</v>
      </c>
      <c r="CW7" s="25">
        <v>68.7</v>
      </c>
      <c r="CX7" s="25">
        <v>62.4</v>
      </c>
      <c r="CY7" s="25">
        <v>55.2</v>
      </c>
      <c r="CZ7" s="25">
        <v>61.38</v>
      </c>
      <c r="DA7" s="25">
        <v>59.74</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0.2</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takachiho</cp:lastModifiedBy>
  <dcterms:created xsi:type="dcterms:W3CDTF">2023-12-05T01:07:50Z</dcterms:created>
  <dcterms:modified xsi:type="dcterms:W3CDTF">2024-01-24T04:36:27Z</dcterms:modified>
  <cp:category/>
</cp:coreProperties>
</file>