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O:\03 水道係\8_調査・アンケート関係\地方公営企業決算状況調査\令和５年度（R4年度決算）\経営比較分析表\"/>
    </mc:Choice>
  </mc:AlternateContent>
  <xr:revisionPtr revIDLastSave="0" documentId="13_ncr:1_{0ACD579B-1162-47D4-870D-04EA08B4BD1E}" xr6:coauthVersionLast="36" xr6:coauthVersionMax="36" xr10:uidLastSave="{00000000-0000-0000-0000-000000000000}"/>
  <workbookProtection workbookAlgorithmName="SHA-512" workbookHashValue="8oCPXRcdF0U0wwvyY/emTasPK+UdI/zGuGMw8t8o1emColvR0ez1hw68ohWC89osWaje19JtQ5/n55HzfHiHiQ==" workbookSaltValue="XGtGUkBTFIj0v6zw8G2r5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I10" i="4"/>
  <c r="B10" i="4"/>
  <c r="BB8" i="4"/>
  <c r="AD8" i="4"/>
  <c r="W8" i="4"/>
  <c r="B8"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<sst xmlns="http://schemas.openxmlformats.org/spreadsheetml/2006/main" count="233" uniqueCount="117">
  <si>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</si>
  <si>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</si>
  <si>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</si>
  <si>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</si>
  <si>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</si>
  <si>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</si>
  <si>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</si>
  <si>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</si>
  <si>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</si>
  <si>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</si>
  <si>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</si>
  <si>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</si>
  <si>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</si>
  <si>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</si>
  <si>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</si>
  <si>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</si>
  <si>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</si>
  <si>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</si>
  <si>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</si>
  <si>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</si>
  <si>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</si>
  <si>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</si>
  <si>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</si>
  <si>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</si>
  <si>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</si>
  <si>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</si>
  <si>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</si>
  <si>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</si>
  <si>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</si>
  <si>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</si>
  <si>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</si>
  <si>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</si>
  <si>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</si>
  <si>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</si>
  <si>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</si>
  <si>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</si>
  <si>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</si>
  <si>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</si>
  <si>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</si>
  <si>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</si>
  <si>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</si>
  <si>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</si>
  <si>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</si>
  <si>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</si>
  <si>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</si>
  <si>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</si>
  <si>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</si>
  <si>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</si>
  <si>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</si>
  <si>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</si>
  <si>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</si>
  <si>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</si>
  <si>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</si>
  <si>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</si>
  <si>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</si>
  <si>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</si>
  <si>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</si>
  <si>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</si>
  <si>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</si>
  <si>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</si>
  <si>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</si>
  <si>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</si>
  <si>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</si>
  <si>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</si>
  <si>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</si>
  <si>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</si>
  <si>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</si>
  <si>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</si>
  <si>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</si>
  <si>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</si>
  <si>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</si>
  <si>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</si>
  <si>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</si>
  <si>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</si>
  <si>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</si>
  <si>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</si>
  <si>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</si>
  <si>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</si>
  <si>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</si>
  <si>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</si>
  <si>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</si>
  <si>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</si>
  <si>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</si>
  <si>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</si>
  <si>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</si>
  <si>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</si>
  <si>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</si>
  <si>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</si>
  <si>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</si>
  <si>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</si>
  <si>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</si>
  <si>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</si>
  <si>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</si>
  <si>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</si>
  <si>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</si>
  <si>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日之影町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</si>
  <si>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</si>
  <si>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</si>
  <si>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</si>
  <si>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</si>
  <si>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</si>
  <si>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</si>
  <si>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</si>
  <si>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</si>
  <si>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</si>
  <si>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</si>
  <si>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</si>
  <si>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</si>
  <si>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</si>
  <si>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</si>
  <si>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</si>
  <si>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</si>
  <si>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</si>
  <si>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</si>
  <si>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収益的収支比率は、令和４年度では１００％を上回ったものの、繰入金に頼る経営状況は続くと思われる。今後も経費削減等に努めながら、より有効な経営改善を目指していく。
　企業債残高対給水収益比率は、平均を下回ってはいるものの、起債発行により引き続き高い比率となっている。
　料金回収率は、これまで平均を上回りながらも前年度に比べ低下していたが、令和４年度は前年度の回収率を上回ることができた。引き続き料金回収に力を入れ、回収率の向上に努めていく。
　給水原価・施設利用率・有収率については、昨年度から機器の整備により推計だった地区が実数となったことから大きく増減したが、今年度は前年度と比較して、それぞれ低下している。
　給水原価については、前年度に引き続き低下している。今後も施設の老朽化等により、改修や更新の費用や維持管理の費用が増加する見込みはかわりなく、それに伴う起債償還金の増加による高額化も見込まれるため、効率的な投資計画を立てる必要がある。
　施設利用率についても、算出方法の変更により昨年度は上昇したものの、小規模水道事業体であることや過疎化等は変わりなく、それらに伴う利用率の低下は今後の問題である。</t>
    <rPh sb="10" eb="12">
      <t>レイワ</t>
    </rPh>
    <rPh sb="13" eb="15">
      <t>ネンド</t>
    </rPh>
    <rPh sb="22" eb="24">
      <t>ウワマワ</t>
    </rPh>
    <rPh sb="38" eb="40">
      <t>ジョウキョウ</t>
    </rPh>
    <rPh sb="41" eb="42">
      <t>ツヅ</t>
    </rPh>
    <rPh sb="44" eb="45">
      <t>オモ</t>
    </rPh>
    <rPh sb="118" eb="119">
      <t>ヒ</t>
    </rPh>
    <rPh sb="120" eb="121">
      <t>ツヅ</t>
    </rPh>
    <rPh sb="149" eb="151">
      <t>ウワマワ</t>
    </rPh>
    <rPh sb="170" eb="172">
      <t>レイワ</t>
    </rPh>
    <rPh sb="173" eb="175">
      <t>ネンド</t>
    </rPh>
    <rPh sb="176" eb="179">
      <t>ゼンネンド</t>
    </rPh>
    <rPh sb="180" eb="183">
      <t>カイシュウリツ</t>
    </rPh>
    <rPh sb="184" eb="186">
      <t>ウワマワ</t>
    </rPh>
    <rPh sb="208" eb="211">
      <t>カイシュウリツ</t>
    </rPh>
    <rPh sb="212" eb="214">
      <t>コウジョウ</t>
    </rPh>
    <rPh sb="215" eb="216">
      <t>ツト</t>
    </rPh>
    <rPh sb="223" eb="227">
      <t>キュウスイゲンカ</t>
    </rPh>
    <rPh sb="228" eb="230">
      <t>シセツ</t>
    </rPh>
    <rPh sb="230" eb="233">
      <t>リヨウリツ</t>
    </rPh>
    <rPh sb="234" eb="237">
      <t>ユウシュウリツ</t>
    </rPh>
    <rPh sb="243" eb="246">
      <t>サクネンド</t>
    </rPh>
    <rPh sb="248" eb="250">
      <t>キキ</t>
    </rPh>
    <rPh sb="251" eb="253">
      <t>セイビ</t>
    </rPh>
    <rPh sb="256" eb="258">
      <t>スイケイ</t>
    </rPh>
    <rPh sb="261" eb="263">
      <t>チク</t>
    </rPh>
    <rPh sb="264" eb="266">
      <t>ジッスウ</t>
    </rPh>
    <rPh sb="274" eb="275">
      <t>オオ</t>
    </rPh>
    <rPh sb="277" eb="279">
      <t>ゾウゲン</t>
    </rPh>
    <rPh sb="283" eb="286">
      <t>コンネンド</t>
    </rPh>
    <rPh sb="287" eb="290">
      <t>ゼンネンド</t>
    </rPh>
    <rPh sb="291" eb="293">
      <t>ヒカク</t>
    </rPh>
    <rPh sb="300" eb="302">
      <t>テイカ</t>
    </rPh>
    <rPh sb="319" eb="322">
      <t>ゼンネンド</t>
    </rPh>
    <rPh sb="323" eb="324">
      <t>ヒ</t>
    </rPh>
    <rPh sb="325" eb="326">
      <t>ツヅ</t>
    </rPh>
    <rPh sb="327" eb="329">
      <t>テイカ</t>
    </rPh>
    <rPh sb="334" eb="336">
      <t>コンゴ</t>
    </rPh>
    <rPh sb="343" eb="344">
      <t>トウ</t>
    </rPh>
    <rPh sb="362" eb="364">
      <t>ヒヨウ</t>
    </rPh>
    <rPh sb="369" eb="371">
      <t>ミコ</t>
    </rPh>
    <rPh sb="438" eb="440">
      <t>サンシュツ</t>
    </rPh>
    <rPh sb="440" eb="442">
      <t>ホウホウ</t>
    </rPh>
    <rPh sb="443" eb="445">
      <t>ヘンコウ</t>
    </rPh>
    <rPh sb="448" eb="451">
      <t>サクネンド</t>
    </rPh>
    <rPh sb="452" eb="454">
      <t>ジョウショウ</t>
    </rPh>
    <rPh sb="477" eb="478">
      <t>トウ</t>
    </rPh>
    <rPh sb="479" eb="480">
      <t>カ</t>
    </rPh>
    <rPh sb="489" eb="490">
      <t>トモナ</t>
    </rPh>
    <rPh sb="498" eb="500">
      <t>コンゴ</t>
    </rPh>
    <phoneticPr fontId="4"/>
  </si>
  <si>
    <t>　浄水施設は、更新やメンテナンスを併せて維持管理しており、現状ではほぼ問題はなく施設の運転ができている。
　管路更新については、道路改良工事や漏水修理等にあわせて更新している部分もあるが、全体的な管路の老朽化対策及び更新を先送りしているために更新率は低くなっている。
　設備更新とも併せながら耐用年数の状況等を把握したうえで更新計画を策定し、有効な補助事業等を活用しながら、緊急性・必要性の高い箇所から更新を行うことが必要である。</t>
    <rPh sb="29" eb="31">
      <t>ゲンジョウ</t>
    </rPh>
    <rPh sb="40" eb="42">
      <t>シセツ</t>
    </rPh>
    <rPh sb="43" eb="45">
      <t>ウンテン</t>
    </rPh>
    <rPh sb="87" eb="89">
      <t>ブブン</t>
    </rPh>
    <rPh sb="94" eb="97">
      <t>ゼンタイテキ</t>
    </rPh>
    <rPh sb="146" eb="148">
      <t>タイヨウ</t>
    </rPh>
    <rPh sb="148" eb="150">
      <t>ネンスウ</t>
    </rPh>
    <phoneticPr fontId="4"/>
  </si>
  <si>
    <t>　人口減少や高齢化に伴う料金収入の減少や施設の老朽化による更新費用等の増加が考えられ、それに伴う一般会計からの繰入金や新たな起債の増加が懸念される。
　また、既設設備等の維持管理費用とともに、管路や設備の更新費用をしっかり捻出していくことも課題である。
　水道事業経営は厳しい状況が続くことが予想されるが、施設の状態や経営状況を見定めながら、将来的には適正な水準の水道料金改定や、計画的な更新を行っていく事業運営が必要と思われる。</t>
    <rPh sb="29" eb="31">
      <t>コウシン</t>
    </rPh>
    <rPh sb="46" eb="47">
      <t>トモナ</t>
    </rPh>
    <rPh sb="85" eb="87">
      <t>イジ</t>
    </rPh>
    <rPh sb="87" eb="89">
      <t>カンリ</t>
    </rPh>
    <rPh sb="89" eb="91">
      <t>ヒヨウ</t>
    </rPh>
    <rPh sb="135" eb="136">
      <t>キビ</t>
    </rPh>
    <rPh sb="138" eb="140">
      <t>ジョウキョウ</t>
    </rPh>
    <rPh sb="141" eb="142">
      <t>ツヅ</t>
    </rPh>
    <rPh sb="156" eb="158">
      <t>ジョウタイ</t>
    </rPh>
    <rPh sb="179" eb="181">
      <t>スイジュン</t>
    </rPh>
    <rPh sb="182" eb="184">
      <t>スイドウ</t>
    </rPh>
    <rPh sb="186" eb="188">
      <t>カイテイ</t>
    </rPh>
    <rPh sb="207" eb="209">
      <t>ヒツヨウ</t>
    </rPh>
    <rPh sb="210" eb="211">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</si>
</sst>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D3-4B01-BC15-81DF7DB84D18}"/>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54D3-4B01-BC15-81DF7DB84D18}"/>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41.42</c:v>
                </c:pt>
                <c:pt idx="1">
                  <c:v>40.49</c:v>
                </c:pt>
                <c:pt idx="2">
                  <c:v>39.340000000000003</c:v>
                </c:pt>
                <c:pt idx="3">
                  <c:v>64.17</c:v>
                </c:pt>
                <c:pt idx="4">
                  <c:v>60.41</c:v>
                </c:pt>
              </c:numCache>
            </c:numRef>
          </c:val>
          <c:extLst>
            <c:ext xmlns:c16="http://schemas.microsoft.com/office/drawing/2014/chart" uri="{C3380CC4-5D6E-409C-BE32-E72D297353CC}">
              <c16:uniqueId val="{00000000-A545-4802-9B56-EC5AFD151FF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A545-4802-9B56-EC5AFD151FF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c:v>
                </c:pt>
                <c:pt idx="1">
                  <c:v>90</c:v>
                </c:pt>
                <c:pt idx="2">
                  <c:v>90</c:v>
                </c:pt>
                <c:pt idx="3">
                  <c:v>75.88</c:v>
                </c:pt>
                <c:pt idx="4">
                  <c:v>74.37</c:v>
                </c:pt>
              </c:numCache>
            </c:numRef>
          </c:val>
          <c:extLst>
            <c:ext xmlns:c16="http://schemas.microsoft.com/office/drawing/2014/chart" uri="{C3380CC4-5D6E-409C-BE32-E72D297353CC}">
              <c16:uniqueId val="{00000000-5F68-4596-88C4-EA2BAA2762B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5F68-4596-88C4-EA2BAA2762B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86.9</c:v>
                </c:pt>
                <c:pt idx="1">
                  <c:v>88.53</c:v>
                </c:pt>
                <c:pt idx="2">
                  <c:v>92.11</c:v>
                </c:pt>
                <c:pt idx="3">
                  <c:v>92.9</c:v>
                </c:pt>
                <c:pt idx="4">
                  <c:v>118.66</c:v>
                </c:pt>
              </c:numCache>
            </c:numRef>
          </c:val>
          <c:extLst>
            <c:ext xmlns:c16="http://schemas.microsoft.com/office/drawing/2014/chart" uri="{C3380CC4-5D6E-409C-BE32-E72D297353CC}">
              <c16:uniqueId val="{00000000-36C1-41B6-BC29-24BEAF69F4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36C1-41B6-BC29-24BEAF69F4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7B-4EC2-9B32-8603A34FAC8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7B-4EC2-9B32-8603A34FAC8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E4-4FA3-A2A7-13A5DD44616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E4-4FA3-A2A7-13A5DD44616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08-43FB-AD01-95877FFFD03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08-43FB-AD01-95877FFFD03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2D-493F-A0F9-35608B0E908B}"/>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2D-493F-A0F9-35608B0E908B}"/>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449.82</c:v>
                </c:pt>
                <c:pt idx="1">
                  <c:v>442.3</c:v>
                </c:pt>
                <c:pt idx="2">
                  <c:v>414.33</c:v>
                </c:pt>
                <c:pt idx="3">
                  <c:v>415.32</c:v>
                </c:pt>
                <c:pt idx="4">
                  <c:v>419.2</c:v>
                </c:pt>
              </c:numCache>
            </c:numRef>
          </c:val>
          <c:extLst>
            <c:ext xmlns:c16="http://schemas.microsoft.com/office/drawing/2014/chart" uri="{C3380CC4-5D6E-409C-BE32-E72D297353CC}">
              <c16:uniqueId val="{00000000-D5C3-4D77-922D-FC2C42BDF77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D5C3-4D77-922D-FC2C42BDF77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72.91</c:v>
                </c:pt>
                <c:pt idx="1">
                  <c:v>70.89</c:v>
                </c:pt>
                <c:pt idx="2">
                  <c:v>67.150000000000006</c:v>
                </c:pt>
                <c:pt idx="3">
                  <c:v>63.4</c:v>
                </c:pt>
                <c:pt idx="4">
                  <c:v>86.81</c:v>
                </c:pt>
              </c:numCache>
            </c:numRef>
          </c:val>
          <c:extLst>
            <c:ext xmlns:c16="http://schemas.microsoft.com/office/drawing/2014/chart" uri="{C3380CC4-5D6E-409C-BE32-E72D297353CC}">
              <c16:uniqueId val="{00000000-E0DA-4997-A8DA-0F471D05077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0DA-4997-A8DA-0F471D05077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297.41000000000003</c:v>
                </c:pt>
                <c:pt idx="1">
                  <c:v>295.89999999999998</c:v>
                </c:pt>
                <c:pt idx="2">
                  <c:v>322.60000000000002</c:v>
                </c:pt>
                <c:pt idx="3">
                  <c:v>247.22</c:v>
                </c:pt>
                <c:pt idx="4">
                  <c:v>193.24</c:v>
                </c:pt>
              </c:numCache>
            </c:numRef>
          </c:val>
          <c:extLst>
            <c:ext xmlns:c16="http://schemas.microsoft.com/office/drawing/2014/chart" uri="{C3380CC4-5D6E-409C-BE32-E72D297353CC}">
              <c16:uniqueId val="{00000000-816C-4C3F-9B41-0004108BA9D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816C-4C3F-9B41-0004108BA9D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58"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宮崎県　日之影町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3592</v>
      </c>
      <c r="AM8" s="55"/>
      <c r="AN8" s="55"/>
      <c r="AO8" s="55"/>
      <c r="AP8" s="55"/>
      <c r="AQ8" s="55"/>
      <c r="AR8" s="55"/>
      <c r="AS8" s="55"/>
      <c r="AT8" s="45">
        <f>データ!$S$6</f>
        <v>277.67</v>
      </c>
      <c r="AU8" s="45"/>
      <c r="AV8" s="45"/>
      <c r="AW8" s="45"/>
      <c r="AX8" s="45"/>
      <c r="AY8" s="45"/>
      <c r="AZ8" s="45"/>
      <c r="BA8" s="45"/>
      <c r="BB8" s="45">
        <f>データ!$T$6</f>
        <v>12.94</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73.92</v>
      </c>
      <c r="Q10" s="45"/>
      <c r="R10" s="45"/>
      <c r="S10" s="45"/>
      <c r="T10" s="45"/>
      <c r="U10" s="45"/>
      <c r="V10" s="45"/>
      <c r="W10" s="55">
        <f>データ!$Q$6</f>
        <v>3146</v>
      </c>
      <c r="X10" s="55"/>
      <c r="Y10" s="55"/>
      <c r="Z10" s="55"/>
      <c r="AA10" s="55"/>
      <c r="AB10" s="55"/>
      <c r="AC10" s="55"/>
      <c r="AD10" s="2"/>
      <c r="AE10" s="2"/>
      <c r="AF10" s="2"/>
      <c r="AG10" s="2"/>
      <c r="AH10" s="2"/>
      <c r="AI10" s="2"/>
      <c r="AJ10" s="2"/>
      <c r="AK10" s="2"/>
      <c r="AL10" s="55">
        <f>データ!$U$6</f>
        <v>2610</v>
      </c>
      <c r="AM10" s="55"/>
      <c r="AN10" s="55"/>
      <c r="AO10" s="55"/>
      <c r="AP10" s="55"/>
      <c r="AQ10" s="55"/>
      <c r="AR10" s="55"/>
      <c r="AS10" s="55"/>
      <c r="AT10" s="45">
        <f>データ!$V$6</f>
        <v>0.48</v>
      </c>
      <c r="AU10" s="45"/>
      <c r="AV10" s="45"/>
      <c r="AW10" s="45"/>
      <c r="AX10" s="45"/>
      <c r="AY10" s="45"/>
      <c r="AZ10" s="45"/>
      <c r="BA10" s="45"/>
      <c r="BB10" s="45">
        <f>データ!$W$6</f>
        <v>5437.5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114</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41</v>
      </c>
      <c r="O85" s="13" t="str">
        <f>データ!EN6</f>
        <v>【0.52】</v>
      </c>
    </row>
  </sheetData>
  <sheetProtection algorithmName="SHA-512" hashValue="iQQaB/7RqFvIkbWK0GGFwIzElE3PMSij6TI8yo4AvJb0p2VvvpKW82k7UtM+PL+kyrTaAmEzLAEZeihZFqAUxw==" saltValue="qb8/E6TYvnRjCC+1mmnqE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2022</v>
      </c>
      <c r="C6" s="20">
        <f t="shared" ref="C6:W6" si="3">C7</f>
        <v>454427</v>
      </c>
      <c r="D6" s="20">
        <f t="shared" si="3"/>
        <v>47</v>
      </c>
      <c r="E6" s="20">
        <f t="shared" si="3"/>
        <v>1</v>
      </c>
      <c r="F6" s="20">
        <f t="shared" si="3"/>
        <v>0</v>
      </c>
      <c r="G6" s="20">
        <f t="shared" si="3"/>
        <v>0</v>
      </c>
      <c r="H6" s="20" t="str">
        <f t="shared" si="3"/>
        <v>宮崎県　日之影町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73.92</v>
      </c>
      <c r="Q6" s="21">
        <f t="shared" si="3"/>
        <v>3146</v>
      </c>
      <c r="R6" s="21">
        <f t="shared" si="3"/>
        <v>3592</v>
      </c>
      <c r="S6" s="21">
        <f t="shared" si="3"/>
        <v>277.67</v>
      </c>
      <c r="T6" s="21">
        <f t="shared" si="3"/>
        <v>12.94</v>
      </c>
      <c r="U6" s="21">
        <f t="shared" si="3"/>
        <v>2610</v>
      </c>
      <c r="V6" s="21">
        <f t="shared" si="3"/>
        <v>0.48</v>
      </c>
      <c r="W6" s="21">
        <f t="shared" si="3"/>
        <v>5437.5</v>
      </c>
      <c r="X6" s="22">
        <f>IF(X7="",NA(),X7)</f>
        <v>86.9</v>
      </c>
      <c r="Y6" s="22">
        <f t="shared" ref="Y6:AG6" si="4">IF(Y7="",NA(),Y7)</f>
        <v>88.53</v>
      </c>
      <c r="Z6" s="22">
        <f t="shared" si="4"/>
        <v>92.11</v>
      </c>
      <c r="AA6" s="22">
        <f t="shared" si="4"/>
        <v>92.9</v>
      </c>
      <c r="AB6" s="22">
        <f t="shared" si="4"/>
        <v>118.66</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449.82</v>
      </c>
      <c r="BF6" s="22">
        <f t="shared" ref="BF6:BN6" si="7">IF(BF7="",NA(),BF7)</f>
        <v>442.3</v>
      </c>
      <c r="BG6" s="22">
        <f t="shared" si="7"/>
        <v>414.33</v>
      </c>
      <c r="BH6" s="22">
        <f t="shared" si="7"/>
        <v>415.32</v>
      </c>
      <c r="BI6" s="22">
        <f t="shared" si="7"/>
        <v>419.2</v>
      </c>
      <c r="BJ6" s="22">
        <f t="shared" si="7"/>
        <v>1007.7</v>
      </c>
      <c r="BK6" s="22">
        <f t="shared" si="7"/>
        <v>1018.52</v>
      </c>
      <c r="BL6" s="22">
        <f t="shared" si="7"/>
        <v>949.61</v>
      </c>
      <c r="BM6" s="22">
        <f t="shared" si="7"/>
        <v>918.84</v>
      </c>
      <c r="BN6" s="22">
        <f t="shared" si="7"/>
        <v>955.49</v>
      </c>
      <c r="BO6" s="21" t="str">
        <f>IF(BO7="","",IF(BO7="-","【-】","【"&amp;SUBSTITUTE(TEXT(BO7,"#,##0.00"),"-","△")&amp;"】"))</f>
        <v>【982.48】</v>
      </c>
      <c r="BP6" s="22">
        <f>IF(BP7="",NA(),BP7)</f>
        <v>72.91</v>
      </c>
      <c r="BQ6" s="22">
        <f t="shared" ref="BQ6:BY6" si="8">IF(BQ7="",NA(),BQ7)</f>
        <v>70.89</v>
      </c>
      <c r="BR6" s="22">
        <f t="shared" si="8"/>
        <v>67.150000000000006</v>
      </c>
      <c r="BS6" s="22">
        <f t="shared" si="8"/>
        <v>63.4</v>
      </c>
      <c r="BT6" s="22">
        <f t="shared" si="8"/>
        <v>86.81</v>
      </c>
      <c r="BU6" s="22">
        <f t="shared" si="8"/>
        <v>59.22</v>
      </c>
      <c r="BV6" s="22">
        <f t="shared" si="8"/>
        <v>58.79</v>
      </c>
      <c r="BW6" s="22">
        <f t="shared" si="8"/>
        <v>58.41</v>
      </c>
      <c r="BX6" s="22">
        <f t="shared" si="8"/>
        <v>58.27</v>
      </c>
      <c r="BY6" s="22">
        <f t="shared" si="8"/>
        <v>55.15</v>
      </c>
      <c r="BZ6" s="21" t="str">
        <f>IF(BZ7="","",IF(BZ7="-","【-】","【"&amp;SUBSTITUTE(TEXT(BZ7,"#,##0.00"),"-","△")&amp;"】"))</f>
        <v>【50.61】</v>
      </c>
      <c r="CA6" s="22">
        <f>IF(CA7="",NA(),CA7)</f>
        <v>297.41000000000003</v>
      </c>
      <c r="CB6" s="22">
        <f t="shared" ref="CB6:CJ6" si="9">IF(CB7="",NA(),CB7)</f>
        <v>295.89999999999998</v>
      </c>
      <c r="CC6" s="22">
        <f t="shared" si="9"/>
        <v>322.60000000000002</v>
      </c>
      <c r="CD6" s="22">
        <f t="shared" si="9"/>
        <v>247.22</v>
      </c>
      <c r="CE6" s="22">
        <f t="shared" si="9"/>
        <v>193.24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41.42</v>
      </c>
      <c r="CM6" s="22">
        <f t="shared" ref="CM6:CU6" si="10">IF(CM7="",NA(),CM7)</f>
        <v>40.49</v>
      </c>
      <c r="CN6" s="22">
        <f t="shared" si="10"/>
        <v>39.340000000000003</v>
      </c>
      <c r="CO6" s="22">
        <f t="shared" si="10"/>
        <v>64.17</v>
      </c>
      <c r="CP6" s="22">
        <f t="shared" si="10"/>
        <v>60.41</v>
      </c>
      <c r="CQ6" s="22">
        <f t="shared" si="10"/>
        <v>56.76</v>
      </c>
      <c r="CR6" s="22">
        <f t="shared" si="10"/>
        <v>56.04</v>
      </c>
      <c r="CS6" s="22">
        <f t="shared" si="10"/>
        <v>58.52</v>
      </c>
      <c r="CT6" s="22">
        <f t="shared" si="10"/>
        <v>58.88</v>
      </c>
      <c r="CU6" s="22">
        <f t="shared" si="10"/>
        <v>58.16</v>
      </c>
      <c r="CV6" s="21" t="str">
        <f>IF(CV7="","",IF(CV7="-","【-】","【"&amp;SUBSTITUTE(TEXT(CV7,"#,##0.00"),"-","△")&amp;"】"))</f>
        <v>【56.15】</v>
      </c>
      <c r="CW6" s="22">
        <f>IF(CW7="",NA(),CW7)</f>
        <v>90</v>
      </c>
      <c r="CX6" s="22">
        <f t="shared" ref="CX6:DF6" si="11">IF(CX7="",NA(),CX7)</f>
        <v>90</v>
      </c>
      <c r="CY6" s="22">
        <f t="shared" si="11"/>
        <v>90</v>
      </c>
      <c r="CZ6" s="22">
        <f t="shared" si="11"/>
        <v>75.88</v>
      </c>
      <c r="DA6" s="22">
        <f t="shared" si="11"/>
        <v>74.37</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454427</v>
      </c>
      <c r="D7" s="24">
        <v>47</v>
      </c>
      <c r="E7" s="24">
        <v>1</v>
      </c>
      <c r="F7" s="24">
        <v>0</v>
      </c>
      <c r="G7" s="24">
        <v>0</v>
      </c>
      <c r="H7" s="24" t="s">
        <v>95</v>
      </c>
      <c r="I7" s="24" t="s">
        <v>96</v>
      </c>
      <c r="J7" s="24" t="s">
        <v>97</v>
      </c>
      <c r="K7" s="24" t="s">
        <v>98</v>
      </c>
      <c r="L7" s="24" t="s">
        <v>99</v>
      </c>
      <c r="M7" s="24" t="s">
        <v>100</v>
      </c>
      <c r="N7" s="25" t="s">
        <v>101</v>
      </c>
      <c r="O7" s="25" t="s">
        <v>102</v>
      </c>
      <c r="P7" s="25">
        <v>73.92</v>
      </c>
      <c r="Q7" s="25">
        <v>3146</v>
      </c>
      <c r="R7" s="25">
        <v>3592</v>
      </c>
      <c r="S7" s="25">
        <v>277.67</v>
      </c>
      <c r="T7" s="25">
        <v>12.94</v>
      </c>
      <c r="U7" s="25">
        <v>2610</v>
      </c>
      <c r="V7" s="25">
        <v>0.48</v>
      </c>
      <c r="W7" s="25">
        <v>5437.5</v>
      </c>
      <c r="X7" s="25">
        <v>86.9</v>
      </c>
      <c r="Y7" s="25">
        <v>88.53</v>
      </c>
      <c r="Z7" s="25">
        <v>92.11</v>
      </c>
      <c r="AA7" s="25">
        <v>92.9</v>
      </c>
      <c r="AB7" s="25">
        <v>118.66</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449.82</v>
      </c>
      <c r="BF7" s="25">
        <v>442.3</v>
      </c>
      <c r="BG7" s="25">
        <v>414.33</v>
      </c>
      <c r="BH7" s="25">
        <v>415.32</v>
      </c>
      <c r="BI7" s="25">
        <v>419.2</v>
      </c>
      <c r="BJ7" s="25">
        <v>1007.7</v>
      </c>
      <c r="BK7" s="25">
        <v>1018.52</v>
      </c>
      <c r="BL7" s="25">
        <v>949.61</v>
      </c>
      <c r="BM7" s="25">
        <v>918.84</v>
      </c>
      <c r="BN7" s="25">
        <v>955.49</v>
      </c>
      <c r="BO7" s="25">
        <v>982.48</v>
      </c>
      <c r="BP7" s="25">
        <v>72.91</v>
      </c>
      <c r="BQ7" s="25">
        <v>70.89</v>
      </c>
      <c r="BR7" s="25">
        <v>67.150000000000006</v>
      </c>
      <c r="BS7" s="25">
        <v>63.4</v>
      </c>
      <c r="BT7" s="25">
        <v>86.81</v>
      </c>
      <c r="BU7" s="25">
        <v>59.22</v>
      </c>
      <c r="BV7" s="25">
        <v>58.79</v>
      </c>
      <c r="BW7" s="25">
        <v>58.41</v>
      </c>
      <c r="BX7" s="25">
        <v>58.27</v>
      </c>
      <c r="BY7" s="25">
        <v>55.15</v>
      </c>
      <c r="BZ7" s="25">
        <v>50.61</v>
      </c>
      <c r="CA7" s="25">
        <v>297.41000000000003</v>
      </c>
      <c r="CB7" s="25">
        <v>295.89999999999998</v>
      </c>
      <c r="CC7" s="25">
        <v>322.60000000000002</v>
      </c>
      <c r="CD7" s="25">
        <v>247.22</v>
      </c>
      <c r="CE7" s="25">
        <v>193.24</v>
      </c>
      <c r="CF7" s="25">
        <v>292.89999999999998</v>
      </c>
      <c r="CG7" s="25">
        <v>298.25</v>
      </c>
      <c r="CH7" s="25">
        <v>303.27999999999997</v>
      </c>
      <c r="CI7" s="25">
        <v>303.81</v>
      </c>
      <c r="CJ7" s="25">
        <v>310.26</v>
      </c>
      <c r="CK7" s="25">
        <v>320.83</v>
      </c>
      <c r="CL7" s="25">
        <v>41.42</v>
      </c>
      <c r="CM7" s="25">
        <v>40.49</v>
      </c>
      <c r="CN7" s="25">
        <v>39.340000000000003</v>
      </c>
      <c r="CO7" s="25">
        <v>64.17</v>
      </c>
      <c r="CP7" s="25">
        <v>60.41</v>
      </c>
      <c r="CQ7" s="25">
        <v>56.76</v>
      </c>
      <c r="CR7" s="25">
        <v>56.04</v>
      </c>
      <c r="CS7" s="25">
        <v>58.52</v>
      </c>
      <c r="CT7" s="25">
        <v>58.88</v>
      </c>
      <c r="CU7" s="25">
        <v>58.16</v>
      </c>
      <c r="CV7" s="25">
        <v>56.15</v>
      </c>
      <c r="CW7" s="25">
        <v>90</v>
      </c>
      <c r="CX7" s="25">
        <v>90</v>
      </c>
      <c r="CY7" s="25">
        <v>90</v>
      </c>
      <c r="CZ7" s="25">
        <v>75.88</v>
      </c>
      <c r="DA7" s="25">
        <v>74.37</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108</v>
      </c>
    </row>
    <row r="12" spans="1:144" x14ac:dyDescent="0.15">
      <c r="B12">
        <v>1</v>
      </c>
      <c r="C12">
        <v>1</v>
      </c>
      <c r="D12">
        <v>2</v>
      </c>
      <c r="E12">
        <v>3</v>
      </c>
      <c r="F12">
        <v>4</v>
      </c>
      <c r="G12" t="s">
        <v>109</v>
      </c>
    </row>
    <row r="13" spans="1:144" x14ac:dyDescent="0.15">
      <c r="B13" t="s">
        <v>110</v>
      </c>
      <c r="C13" t="s">
        <v>111</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福川勝志(HINOKAGE0708)</cp:lastModifiedBy>
  <dcterms:created xsi:type="dcterms:W3CDTF">2023-12-05T01:07:51Z</dcterms:created>
  <dcterms:modified xsi:type="dcterms:W3CDTF">2024-01-24T00:59:58Z</dcterms:modified>
  <cp:category/>
</cp:coreProperties>
</file>