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0497\Desktop\公営企業に係る「経営比較分析表」の分析等について\【経営比較分析表】2022_454435_47_010\【経営比較分析表】2022_454435_47_010\"/>
    </mc:Choice>
  </mc:AlternateContent>
  <xr:revisionPtr revIDLastSave="0" documentId="13_ncr:1_{DEF78A2A-4978-4384-8D36-B9B6BA62A46F}" xr6:coauthVersionLast="36" xr6:coauthVersionMax="36" xr10:uidLastSave="{00000000-0000-0000-0000-000000000000}"/>
  <workbookProtection workbookAlgorithmName="SHA-512" workbookHashValue="qwVTEYZCMLvyNv8GME7kdOjM2o3ie32vCFARvu9Y/Ke7QSO5qeOpYPYybLIvnGdLxAVMnlkuXvAmY/B0JOQqLA==" workbookSaltValue="kONBORTfes3/eohIuH+0CA=="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AT10" i="4"/>
  <c r="AL10" i="4"/>
  <c r="B10" i="4"/>
  <c r="BB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<sst xmlns="http://schemas.openxmlformats.org/spreadsheetml/2006/main" count="233" uniqueCount="118">
  <si>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</si>
  <si>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</si>
  <si>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</si>
  <si>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</si>
  <si>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</si>
  <si>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</si>
  <si>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</si>
  <si>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</si>
  <si>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</si>
  <si>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</si>
  <si>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</si>
  <si>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</si>
  <si>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</si>
  <si>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</si>
  <si>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</si>
  <si>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</si>
  <si>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</si>
  <si>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</si>
  <si>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</si>
  <si>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</si>
  <si>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</si>
  <si>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</si>
  <si>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</si>
  <si>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</si>
  <si>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</si>
  <si>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</si>
  <si>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</si>
  <si>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</si>
  <si>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</si>
  <si>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</si>
  <si>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</si>
  <si>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</si>
  <si>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</si>
  <si>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</si>
  <si>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</si>
  <si>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</si>
  <si>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</si>
  <si>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</si>
  <si>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</si>
  <si>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</si>
  <si>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</si>
  <si>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</si>
  <si>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</si>
  <si>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</si>
  <si>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</si>
  <si>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</si>
  <si>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</si>
  <si>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</si>
  <si>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</si>
  <si>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</si>
  <si>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</si>
  <si>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</si>
  <si>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</si>
  <si>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</si>
  <si>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</si>
  <si>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</si>
  <si>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</si>
  <si>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</si>
  <si>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</si>
  <si>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</si>
  <si>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</si>
  <si>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</si>
  <si>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</si>
  <si>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</si>
  <si>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</si>
  <si>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</si>
  <si>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</si>
  <si>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</si>
  <si>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</si>
  <si>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</si>
  <si>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</si>
  <si>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</si>
  <si>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</si>
  <si>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</si>
  <si>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</si>
  <si>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</si>
  <si>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</si>
  <si>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</si>
  <si>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</si>
  <si>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</si>
  <si>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</si>
  <si>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</si>
  <si>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</si>
  <si>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</si>
  <si>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</si>
  <si>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</si>
  <si>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</si>
  <si>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</si>
  <si>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</si>
  <si>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</si>
  <si>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</si>
  <si>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</si>
  <si>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</si>
  <si>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</si>
  <si>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</si>
  <si>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</si>
  <si>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</si>
  <si>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</si>
  <si>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</si>
  <si>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</si>
  <si>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</si>
  <si>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</si>
  <si>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</si>
  <si>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</si>
  <si>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</si>
  <si>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</si>
  <si>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</si>
  <si>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</si>
  <si>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</si>
  <si>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</si>
  <si>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</si>
  <si>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</si>
  <si>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</si>
  <si>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</si>
  <si>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</si>
  <si>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管路は比較的新しく、最も古いもので敷設後20年程である。
　今後も定期的に管路更新を実施していくこととなるが、長期的には管路の更新時期を迎える地区が重複してくることから、漏水の状況等を踏まえて、優先順位を決めるなど計画的な更新を行っていく。</t>
    <phoneticPr fontId="4"/>
  </si>
  <si>
    <t>　令和３年度において、経営戦略を含めた五ヶ瀬町新水道ビジョンを策定。経営改善に向けて、水道料金の改定を検討。今後も、繰入金や地方債に頼らざるを得ない経営状況が続くことが予想されるため、経営戦略で策定した料金水準の引上げ等に加え、既設管路の更新についても計画的に実施していく必要があると考える。</t>
    <rPh sb="1" eb="3">
      <t>レイワ</t>
    </rPh>
    <rPh sb="4" eb="6">
      <t>ネンド</t>
    </rPh>
    <rPh sb="11" eb="15">
      <t>ケイエイセンリャク</t>
    </rPh>
    <rPh sb="16" eb="17">
      <t>フク</t>
    </rPh>
    <rPh sb="19" eb="23">
      <t>ゴカセチョウ</t>
    </rPh>
    <rPh sb="23" eb="26">
      <t>シンスイドウ</t>
    </rPh>
    <rPh sb="31" eb="33">
      <t>サクテイ</t>
    </rPh>
    <rPh sb="34" eb="38">
      <t>ケイエイカイゼン</t>
    </rPh>
    <rPh sb="39" eb="40">
      <t>ム</t>
    </rPh>
    <rPh sb="43" eb="47">
      <t>スイドウリョウキン</t>
    </rPh>
    <rPh sb="48" eb="50">
      <t>カイテイ</t>
    </rPh>
    <rPh sb="51" eb="53">
      <t>ケントウ</t>
    </rPh>
    <rPh sb="54" eb="56">
      <t>コンゴ</t>
    </rPh>
    <rPh sb="58" eb="61">
      <t>クリイレキン</t>
    </rPh>
    <rPh sb="62" eb="65">
      <t>チホウサイ</t>
    </rPh>
    <rPh sb="66" eb="67">
      <t>タヨ</t>
    </rPh>
    <rPh sb="71" eb="72">
      <t>エ</t>
    </rPh>
    <rPh sb="74" eb="78">
      <t>ケイエイジョウキョウ</t>
    </rPh>
    <rPh sb="79" eb="80">
      <t>ツヅ</t>
    </rPh>
    <rPh sb="84" eb="86">
      <t>ヨソウ</t>
    </rPh>
    <rPh sb="92" eb="96">
      <t>ケイエイセンリャク</t>
    </rPh>
    <rPh sb="97" eb="99">
      <t>サクテイ</t>
    </rPh>
    <rPh sb="101" eb="103">
      <t>リョウキン</t>
    </rPh>
    <rPh sb="103" eb="105">
      <t>スイジュン</t>
    </rPh>
    <rPh sb="106" eb="108">
      <t>ヒキア</t>
    </rPh>
    <rPh sb="109" eb="110">
      <t>トウ</t>
    </rPh>
    <rPh sb="111" eb="112">
      <t>クワ</t>
    </rPh>
    <rPh sb="114" eb="116">
      <t>キセツ</t>
    </rPh>
    <rPh sb="116" eb="118">
      <t>カンロ</t>
    </rPh>
    <rPh sb="119" eb="121">
      <t>コウシン</t>
    </rPh>
    <rPh sb="126" eb="129">
      <t>ケイカクテキ</t>
    </rPh>
    <rPh sb="130" eb="132">
      <t>ジッシ</t>
    </rPh>
    <phoneticPr fontId="4"/>
  </si>
  <si>
    <t>　本町簡易水道事業は、一般会計・地方債の補填によって賄われている現状にある。
　収益的収支比率については、昨年度より増加しており、平均値を上回っている。これは、他会計繰入金の増加等による総収益の増加が要因である。
　企業債残高対給水収益比率については、昨年度より減少。令和４年度においては、施設の新設等はなく、地方債現在高が減少したことによるものである。
　料金回収率については、昨年度より増加しているが、依然として水準は低い。要因として、給水人口の減少による料金収入の減少、委託料等の増加による総費用の増加、地方債償還金の増加等によるものである。
　給水原価については、昨年度より増加しており、給水人口の減少、委託料等の増加による総費用の増加、地方債償還金の増加によるものである。
　施設利用率については、昨年度と同等。
　有収率については、昨年度と同等。
　本町の急峻な地形の当該地域特性を考慮すると、広域連携や施設の統廃合等はハードルが高く、困難であると考える。経営改善にむけて料金水準の見直しを検討している。</t>
    <rPh sb="58" eb="60">
      <t>ゾウカ</t>
    </rPh>
    <rPh sb="80" eb="86">
      <t>タカイケイクリイレキン</t>
    </rPh>
    <rPh sb="89" eb="90">
      <t>トウ</t>
    </rPh>
    <rPh sb="100" eb="102">
      <t>ヨウイン</t>
    </rPh>
    <rPh sb="131" eb="133">
      <t>ゲンショウ</t>
    </rPh>
    <rPh sb="134" eb="136">
      <t>レイワ</t>
    </rPh>
    <rPh sb="137" eb="139">
      <t>ネンド</t>
    </rPh>
    <rPh sb="145" eb="147">
      <t>シセツ</t>
    </rPh>
    <rPh sb="148" eb="150">
      <t>シンセツ</t>
    </rPh>
    <rPh sb="150" eb="151">
      <t>トウ</t>
    </rPh>
    <rPh sb="155" eb="158">
      <t>チホウサイ</t>
    </rPh>
    <rPh sb="158" eb="161">
      <t>ゲンザイダカ</t>
    </rPh>
    <rPh sb="162" eb="164">
      <t>ゲンショウ</t>
    </rPh>
    <rPh sb="195" eb="197">
      <t>ゾウカ</t>
    </rPh>
    <rPh sb="238" eb="240">
      <t>イタク</t>
    </rPh>
    <rPh sb="240" eb="241">
      <t>リョウ</t>
    </rPh>
    <rPh sb="243" eb="245">
      <t>ゾウカ</t>
    </rPh>
    <rPh sb="264" eb="265">
      <t>トウ</t>
    </rPh>
    <rPh sb="276" eb="280">
      <t>キュウスイゲンカ</t>
    </rPh>
    <rPh sb="286" eb="289">
      <t>サクネンド</t>
    </rPh>
    <rPh sb="291" eb="293">
      <t>ゾウカ</t>
    </rPh>
    <rPh sb="298" eb="302">
      <t>キュウスイジンコウ</t>
    </rPh>
    <rPh sb="303" eb="305">
      <t>ゲンショウ</t>
    </rPh>
    <rPh sb="306" eb="308">
      <t>イタク</t>
    </rPh>
    <rPh sb="308" eb="309">
      <t>リョウ</t>
    </rPh>
    <rPh sb="309" eb="310">
      <t>トウ</t>
    </rPh>
    <rPh sb="311" eb="313">
      <t>ゾウカ</t>
    </rPh>
    <rPh sb="316" eb="319">
      <t>ソウヒヨウ</t>
    </rPh>
    <rPh sb="320" eb="322">
      <t>ゾウカ</t>
    </rPh>
    <rPh sb="323" eb="329">
      <t>チホウサイショウカンキン</t>
    </rPh>
    <rPh sb="330" eb="332">
      <t>ゾウカ</t>
    </rPh>
    <rPh sb="372" eb="375">
      <t>サクネンド</t>
    </rPh>
    <rPh sb="376" eb="378">
      <t>ドウトウ</t>
    </rPh>
    <rPh sb="381" eb="383">
      <t>ホンチョウ</t>
    </rPh>
    <rPh sb="424" eb="426">
      <t>コンナン</t>
    </rPh>
    <rPh sb="430" eb="431">
      <t>カンガ</t>
    </rPh>
    <rPh sb="451" eb="45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</si>
</sst>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70-418D-83B1-AAD4ACA6E71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670-418D-83B1-AAD4ACA6E71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62.08</c:v>
                </c:pt>
                <c:pt idx="1">
                  <c:v>54.2</c:v>
                </c:pt>
                <c:pt idx="2">
                  <c:v>55.37</c:v>
                </c:pt>
                <c:pt idx="3">
                  <c:v>55.63</c:v>
                </c:pt>
                <c:pt idx="4">
                  <c:v>55.65</c:v>
                </c:pt>
              </c:numCache>
            </c:numRef>
          </c:val>
          <c:extLst>
            <c:ext xmlns:c16="http://schemas.microsoft.com/office/drawing/2014/chart" uri="{C3380CC4-5D6E-409C-BE32-E72D297353CC}">
              <c16:uniqueId val="{00000000-0246-4E5E-9640-F716E949C72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0246-4E5E-9640-F716E949C72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99.07</c:v>
                </c:pt>
                <c:pt idx="1">
                  <c:v>99.62</c:v>
                </c:pt>
                <c:pt idx="2">
                  <c:v>99.63</c:v>
                </c:pt>
                <c:pt idx="3">
                  <c:v>99.64</c:v>
                </c:pt>
                <c:pt idx="4">
                  <c:v>99.64</c:v>
                </c:pt>
              </c:numCache>
            </c:numRef>
          </c:val>
          <c:extLst>
            <c:ext xmlns:c16="http://schemas.microsoft.com/office/drawing/2014/chart" uri="{C3380CC4-5D6E-409C-BE32-E72D297353CC}">
              <c16:uniqueId val="{00000000-BFEC-4F36-9CCC-962178D7EE9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FEC-4F36-9CCC-962178D7EE9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73.61</c:v>
                </c:pt>
                <c:pt idx="1">
                  <c:v>71.319999999999993</c:v>
                </c:pt>
                <c:pt idx="2">
                  <c:v>79.7</c:v>
                </c:pt>
                <c:pt idx="3">
                  <c:v>80.069999999999993</c:v>
                </c:pt>
                <c:pt idx="4">
                  <c:v>82.43</c:v>
                </c:pt>
              </c:numCache>
            </c:numRef>
          </c:val>
          <c:extLst>
            <c:ext xmlns:c16="http://schemas.microsoft.com/office/drawing/2014/chart" uri="{C3380CC4-5D6E-409C-BE32-E72D297353CC}">
              <c16:uniqueId val="{00000000-4A19-47CE-88B8-4FB1E74966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4A19-47CE-88B8-4FB1E74966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A-4A23-B302-478C3103A88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A-4A23-B302-478C3103A88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5-4B7D-8E4F-45469E9C15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5-4B7D-8E4F-45469E9C15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C-4B08-8D60-0890F254DB3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C-4B08-8D60-0890F254DB3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B-4AEF-8CD4-04C37A39AAD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B-4AEF-8CD4-04C37A39AAD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790.76</c:v>
                </c:pt>
                <c:pt idx="1">
                  <c:v>1015.03</c:v>
                </c:pt>
                <c:pt idx="2">
                  <c:v>1083.74</c:v>
                </c:pt>
                <c:pt idx="3">
                  <c:v>999.01</c:v>
                </c:pt>
                <c:pt idx="4">
                  <c:v>797.57</c:v>
                </c:pt>
              </c:numCache>
            </c:numRef>
          </c:val>
          <c:extLst>
            <c:ext xmlns:c16="http://schemas.microsoft.com/office/drawing/2014/chart" uri="{C3380CC4-5D6E-409C-BE32-E72D297353CC}">
              <c16:uniqueId val="{00000000-B219-401E-B45B-EF21C6DCC7F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219-401E-B45B-EF21C6DCC7F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59.34</c:v>
                </c:pt>
                <c:pt idx="1">
                  <c:v>55.61</c:v>
                </c:pt>
                <c:pt idx="2">
                  <c:v>52.52</c:v>
                </c:pt>
                <c:pt idx="3">
                  <c:v>41.95</c:v>
                </c:pt>
                <c:pt idx="4">
                  <c:v>44.33</c:v>
                </c:pt>
              </c:numCache>
            </c:numRef>
          </c:val>
          <c:extLst>
            <c:ext xmlns:c16="http://schemas.microsoft.com/office/drawing/2014/chart" uri="{C3380CC4-5D6E-409C-BE32-E72D297353CC}">
              <c16:uniqueId val="{00000000-0FD2-4FDE-87E9-028B0DDF327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FD2-4FDE-87E9-028B0DDF327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132.35</c:v>
                </c:pt>
                <c:pt idx="1">
                  <c:v>161.86000000000001</c:v>
                </c:pt>
                <c:pt idx="2">
                  <c:v>177.73</c:v>
                </c:pt>
                <c:pt idx="3">
                  <c:v>219.4</c:v>
                </c:pt>
                <c:pt idx="4">
                  <c:v>250.72</c:v>
                </c:pt>
              </c:numCache>
            </c:numRef>
          </c:val>
          <c:extLst>
            <c:ext xmlns:c16="http://schemas.microsoft.com/office/drawing/2014/chart" uri="{C3380CC4-5D6E-409C-BE32-E72D297353CC}">
              <c16:uniqueId val="{00000000-B60B-4589-8FC0-5A0776B3690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60B-4589-8FC0-5A0776B3690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P86" sqref="BP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宮崎県　五ケ瀬町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3503</v>
      </c>
      <c r="AM8" s="55"/>
      <c r="AN8" s="55"/>
      <c r="AO8" s="55"/>
      <c r="AP8" s="55"/>
      <c r="AQ8" s="55"/>
      <c r="AR8" s="55"/>
      <c r="AS8" s="55"/>
      <c r="AT8" s="45">
        <f>データ!$S$6</f>
        <v>171.73</v>
      </c>
      <c r="AU8" s="45"/>
      <c r="AV8" s="45"/>
      <c r="AW8" s="45"/>
      <c r="AX8" s="45"/>
      <c r="AY8" s="45"/>
      <c r="AZ8" s="45"/>
      <c r="BA8" s="45"/>
      <c r="BB8" s="45">
        <f>データ!$T$6</f>
        <v>20.399999999999999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71.61</v>
      </c>
      <c r="Q10" s="45"/>
      <c r="R10" s="45"/>
      <c r="S10" s="45"/>
      <c r="T10" s="45"/>
      <c r="U10" s="45"/>
      <c r="V10" s="45"/>
      <c r="W10" s="55">
        <f>データ!$Q$6</f>
        <v>2200</v>
      </c>
      <c r="X10" s="55"/>
      <c r="Y10" s="55"/>
      <c r="Z10" s="55"/>
      <c r="AA10" s="55"/>
      <c r="AB10" s="55"/>
      <c r="AC10" s="55"/>
      <c r="AD10" s="2"/>
      <c r="AE10" s="2"/>
      <c r="AF10" s="2"/>
      <c r="AG10" s="2"/>
      <c r="AH10" s="2"/>
      <c r="AI10" s="2"/>
      <c r="AJ10" s="2"/>
      <c r="AK10" s="2"/>
      <c r="AL10" s="55">
        <f>データ!$U$6</f>
        <v>2421</v>
      </c>
      <c r="AM10" s="55"/>
      <c r="AN10" s="55"/>
      <c r="AO10" s="55"/>
      <c r="AP10" s="55"/>
      <c r="AQ10" s="55"/>
      <c r="AR10" s="55"/>
      <c r="AS10" s="55"/>
      <c r="AT10" s="45">
        <f>データ!$V$6</f>
        <v>9.84</v>
      </c>
      <c r="AU10" s="45"/>
      <c r="AV10" s="45"/>
      <c r="AW10" s="45"/>
      <c r="AX10" s="45"/>
      <c r="AY10" s="45"/>
      <c r="AZ10" s="45"/>
      <c r="BA10" s="45"/>
      <c r="BB10" s="45">
        <f>データ!$W$6</f>
        <v>246.04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WMgv9f+ze2qkF+u/gsA+H7iOg4jtJNiivDMYklOUI/74Kr3SvOrazI8hM6Mo82Z6xBYxldHXhFpdsFtC8WzoXQ==" saltValue="31rKrydroTAZdZvBNz30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454435</v>
      </c>
      <c r="D6" s="20">
        <f t="shared" si="3"/>
        <v>47</v>
      </c>
      <c r="E6" s="20">
        <f t="shared" si="3"/>
        <v>1</v>
      </c>
      <c r="F6" s="20">
        <f t="shared" si="3"/>
        <v>0</v>
      </c>
      <c r="G6" s="20">
        <f t="shared" si="3"/>
        <v>0</v>
      </c>
      <c r="H6" s="20" t="str">
        <f t="shared" si="3"/>
        <v>宮崎県　五ケ瀬町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71.61</v>
      </c>
      <c r="Q6" s="21">
        <f t="shared" si="3"/>
        <v>2200</v>
      </c>
      <c r="R6" s="21">
        <f t="shared" si="3"/>
        <v>3503</v>
      </c>
      <c r="S6" s="21">
        <f t="shared" si="3"/>
        <v>171.73</v>
      </c>
      <c r="T6" s="21">
        <f t="shared" si="3"/>
        <v>20.399999999999999</v>
      </c>
      <c r="U6" s="21">
        <f t="shared" si="3"/>
        <v>2421</v>
      </c>
      <c r="V6" s="21">
        <f t="shared" si="3"/>
        <v>9.84</v>
      </c>
      <c r="W6" s="21">
        <f t="shared" si="3"/>
        <v>246.04</v>
      </c>
      <c r="X6" s="22">
        <f>IF(X7="",NA(),X7)</f>
        <v>73.61</v>
      </c>
      <c r="Y6" s="22">
        <f t="shared" ref="Y6:AG6" si="4">IF(Y7="",NA(),Y7)</f>
        <v>71.319999999999993</v>
      </c>
      <c r="Z6" s="22">
        <f t="shared" si="4"/>
        <v>79.7</v>
      </c>
      <c r="AA6" s="22">
        <f t="shared" si="4"/>
        <v>80.069999999999993</v>
      </c>
      <c r="AB6" s="22">
        <f t="shared" si="4"/>
        <v>82.43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790.76</v>
      </c>
      <c r="BF6" s="22">
        <f t="shared" ref="BF6:BN6" si="7">IF(BF7="",NA(),BF7)</f>
        <v>1015.03</v>
      </c>
      <c r="BG6" s="22">
        <f t="shared" si="7"/>
        <v>1083.74</v>
      </c>
      <c r="BH6" s="22">
        <f t="shared" si="7"/>
        <v>999.01</v>
      </c>
      <c r="BI6" s="22">
        <f t="shared" si="7"/>
        <v>797.57</v>
      </c>
      <c r="BJ6" s="22">
        <f t="shared" si="7"/>
        <v>1007.7</v>
      </c>
      <c r="BK6" s="22">
        <f t="shared" si="7"/>
        <v>1018.52</v>
      </c>
      <c r="BL6" s="22">
        <f t="shared" si="7"/>
        <v>949.61</v>
      </c>
      <c r="BM6" s="22">
        <f t="shared" si="7"/>
        <v>918.84</v>
      </c>
      <c r="BN6" s="22">
        <f t="shared" si="7"/>
        <v>955.49</v>
      </c>
      <c r="BO6" s="21" t="str">
        <f>IF(BO7="","",IF(BO7="-","【-】","【"&amp;SUBSTITUTE(TEXT(BO7,"#,##0.00"),"-","△")&amp;"】"))</f>
        <v>【982.48】</v>
      </c>
      <c r="BP6" s="22">
        <f>IF(BP7="",NA(),BP7)</f>
        <v>59.34</v>
      </c>
      <c r="BQ6" s="22">
        <f t="shared" ref="BQ6:BY6" si="8">IF(BQ7="",NA(),BQ7)</f>
        <v>55.61</v>
      </c>
      <c r="BR6" s="22">
        <f t="shared" si="8"/>
        <v>52.52</v>
      </c>
      <c r="BS6" s="22">
        <f t="shared" si="8"/>
        <v>41.95</v>
      </c>
      <c r="BT6" s="22">
        <f t="shared" si="8"/>
        <v>44.33</v>
      </c>
      <c r="BU6" s="22">
        <f t="shared" si="8"/>
        <v>59.22</v>
      </c>
      <c r="BV6" s="22">
        <f t="shared" si="8"/>
        <v>58.79</v>
      </c>
      <c r="BW6" s="22">
        <f t="shared" si="8"/>
        <v>58.41</v>
      </c>
      <c r="BX6" s="22">
        <f t="shared" si="8"/>
        <v>58.27</v>
      </c>
      <c r="BY6" s="22">
        <f t="shared" si="8"/>
        <v>55.15</v>
      </c>
      <c r="BZ6" s="21" t="str">
        <f>IF(BZ7="","",IF(BZ7="-","【-】","【"&amp;SUBSTITUTE(TEXT(BZ7,"#,##0.00"),"-","△")&amp;"】"))</f>
        <v>【50.61】</v>
      </c>
      <c r="CA6" s="22">
        <f>IF(CA7="",NA(),CA7)</f>
        <v>132.35</v>
      </c>
      <c r="CB6" s="22">
        <f t="shared" ref="CB6:CJ6" si="9">IF(CB7="",NA(),CB7)</f>
        <v>161.86000000000001</v>
      </c>
      <c r="CC6" s="22">
        <f t="shared" si="9"/>
        <v>177.73</v>
      </c>
      <c r="CD6" s="22">
        <f t="shared" si="9"/>
        <v>219.4</v>
      </c>
      <c r="CE6" s="22">
        <f t="shared" si="9"/>
        <v>250.72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62.08</v>
      </c>
      <c r="CM6" s="22">
        <f t="shared" ref="CM6:CU6" si="10">IF(CM7="",NA(),CM7)</f>
        <v>54.2</v>
      </c>
      <c r="CN6" s="22">
        <f t="shared" si="10"/>
        <v>55.37</v>
      </c>
      <c r="CO6" s="22">
        <f t="shared" si="10"/>
        <v>55.63</v>
      </c>
      <c r="CP6" s="22">
        <f t="shared" si="10"/>
        <v>55.65</v>
      </c>
      <c r="CQ6" s="22">
        <f t="shared" si="10"/>
        <v>56.76</v>
      </c>
      <c r="CR6" s="22">
        <f t="shared" si="10"/>
        <v>56.04</v>
      </c>
      <c r="CS6" s="22">
        <f t="shared" si="10"/>
        <v>58.52</v>
      </c>
      <c r="CT6" s="22">
        <f t="shared" si="10"/>
        <v>58.88</v>
      </c>
      <c r="CU6" s="22">
        <f t="shared" si="10"/>
        <v>58.16</v>
      </c>
      <c r="CV6" s="21" t="str">
        <f>IF(CV7="","",IF(CV7="-","【-】","【"&amp;SUBSTITUTE(TEXT(CV7,"#,##0.00"),"-","△")&amp;"】"))</f>
        <v>【56.15】</v>
      </c>
      <c r="CW6" s="22">
        <f>IF(CW7="",NA(),CW7)</f>
        <v>99.07</v>
      </c>
      <c r="CX6" s="22">
        <f t="shared" ref="CX6:DF6" si="11">IF(CX7="",NA(),CX7)</f>
        <v>99.62</v>
      </c>
      <c r="CY6" s="22">
        <f t="shared" si="11"/>
        <v>99.63</v>
      </c>
      <c r="CZ6" s="22">
        <f t="shared" si="11"/>
        <v>99.64</v>
      </c>
      <c r="DA6" s="22">
        <f t="shared" si="11"/>
        <v>99.64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1.34</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454435</v>
      </c>
      <c r="D7" s="24">
        <v>47</v>
      </c>
      <c r="E7" s="24">
        <v>1</v>
      </c>
      <c r="F7" s="24">
        <v>0</v>
      </c>
      <c r="G7" s="24">
        <v>0</v>
      </c>
      <c r="H7" s="24" t="s">
        <v>96</v>
      </c>
      <c r="I7" s="24" t="s">
        <v>97</v>
      </c>
      <c r="J7" s="24" t="s">
        <v>98</v>
      </c>
      <c r="K7" s="24" t="s">
        <v>99</v>
      </c>
      <c r="L7" s="24" t="s">
        <v>100</v>
      </c>
      <c r="M7" s="24" t="s">
        <v>101</v>
      </c>
      <c r="N7" s="25" t="s">
        <v>102</v>
      </c>
      <c r="O7" s="25" t="s">
        <v>103</v>
      </c>
      <c r="P7" s="25">
        <v>71.61</v>
      </c>
      <c r="Q7" s="25">
        <v>2200</v>
      </c>
      <c r="R7" s="25">
        <v>3503</v>
      </c>
      <c r="S7" s="25">
        <v>171.73</v>
      </c>
      <c r="T7" s="25">
        <v>20.399999999999999</v>
      </c>
      <c r="U7" s="25">
        <v>2421</v>
      </c>
      <c r="V7" s="25">
        <v>9.84</v>
      </c>
      <c r="W7" s="25">
        <v>246.04</v>
      </c>
      <c r="X7" s="25">
        <v>73.61</v>
      </c>
      <c r="Y7" s="25">
        <v>71.319999999999993</v>
      </c>
      <c r="Z7" s="25">
        <v>79.7</v>
      </c>
      <c r="AA7" s="25">
        <v>80.069999999999993</v>
      </c>
      <c r="AB7" s="25">
        <v>82.43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790.76</v>
      </c>
      <c r="BF7" s="25">
        <v>1015.03</v>
      </c>
      <c r="BG7" s="25">
        <v>1083.74</v>
      </c>
      <c r="BH7" s="25">
        <v>999.01</v>
      </c>
      <c r="BI7" s="25">
        <v>797.57</v>
      </c>
      <c r="BJ7" s="25">
        <v>1007.7</v>
      </c>
      <c r="BK7" s="25">
        <v>1018.52</v>
      </c>
      <c r="BL7" s="25">
        <v>949.61</v>
      </c>
      <c r="BM7" s="25">
        <v>918.84</v>
      </c>
      <c r="BN7" s="25">
        <v>955.49</v>
      </c>
      <c r="BO7" s="25">
        <v>982.48</v>
      </c>
      <c r="BP7" s="25">
        <v>59.34</v>
      </c>
      <c r="BQ7" s="25">
        <v>55.61</v>
      </c>
      <c r="BR7" s="25">
        <v>52.52</v>
      </c>
      <c r="BS7" s="25">
        <v>41.95</v>
      </c>
      <c r="BT7" s="25">
        <v>44.33</v>
      </c>
      <c r="BU7" s="25">
        <v>59.22</v>
      </c>
      <c r="BV7" s="25">
        <v>58.79</v>
      </c>
      <c r="BW7" s="25">
        <v>58.41</v>
      </c>
      <c r="BX7" s="25">
        <v>58.27</v>
      </c>
      <c r="BY7" s="25">
        <v>55.15</v>
      </c>
      <c r="BZ7" s="25">
        <v>50.61</v>
      </c>
      <c r="CA7" s="25">
        <v>132.35</v>
      </c>
      <c r="CB7" s="25">
        <v>161.86000000000001</v>
      </c>
      <c r="CC7" s="25">
        <v>177.73</v>
      </c>
      <c r="CD7" s="25">
        <v>219.4</v>
      </c>
      <c r="CE7" s="25">
        <v>250.72</v>
      </c>
      <c r="CF7" s="25">
        <v>292.89999999999998</v>
      </c>
      <c r="CG7" s="25">
        <v>298.25</v>
      </c>
      <c r="CH7" s="25">
        <v>303.27999999999997</v>
      </c>
      <c r="CI7" s="25">
        <v>303.81</v>
      </c>
      <c r="CJ7" s="25">
        <v>310.26</v>
      </c>
      <c r="CK7" s="25">
        <v>320.83</v>
      </c>
      <c r="CL7" s="25">
        <v>62.08</v>
      </c>
      <c r="CM7" s="25">
        <v>54.2</v>
      </c>
      <c r="CN7" s="25">
        <v>55.37</v>
      </c>
      <c r="CO7" s="25">
        <v>55.63</v>
      </c>
      <c r="CP7" s="25">
        <v>55.65</v>
      </c>
      <c r="CQ7" s="25">
        <v>56.76</v>
      </c>
      <c r="CR7" s="25">
        <v>56.04</v>
      </c>
      <c r="CS7" s="25">
        <v>58.52</v>
      </c>
      <c r="CT7" s="25">
        <v>58.88</v>
      </c>
      <c r="CU7" s="25">
        <v>58.16</v>
      </c>
      <c r="CV7" s="25">
        <v>56.15</v>
      </c>
      <c r="CW7" s="25">
        <v>99.07</v>
      </c>
      <c r="CX7" s="25">
        <v>99.62</v>
      </c>
      <c r="CY7" s="25">
        <v>99.63</v>
      </c>
      <c r="CZ7" s="25">
        <v>99.64</v>
      </c>
      <c r="DA7" s="25">
        <v>99.64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1.34</v>
      </c>
      <c r="EF7" s="25">
        <v>0</v>
      </c>
      <c r="EG7" s="25">
        <v>0</v>
      </c>
      <c r="EH7" s="25">
        <v>0</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2023-12-05T01:07:52Z</dcterms:created>
  <dcterms:modified xsi:type="dcterms:W3CDTF">2024-01-29T08:06:52Z</dcterms:modified>
  <cp:category/>
</cp:coreProperties>
</file>