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37UfhOhvNJ75AkS6yMqxoMb8NlTk5a8h2MWF3fTZR+zm0gxSEk9vj13nll7RGp371dyNbHUOHycpMfuuEEwqQ==" workbookSaltValue="8TXQzHSLtmQZ01aWhJAyr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<sst xmlns="http://schemas.openxmlformats.org/spreadsheetml/2006/main" xmlns:r="http://schemas.openxmlformats.org/officeDocument/2006/relationships" count="116" uniqueCount="116">
  <si>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</si>
  <si>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</si>
  <si>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</si>
  <si>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</si>
  <si>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</si>
  <si>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</si>
  <si>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</si>
  <si>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</si>
  <si>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</si>
  <si>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</si>
  <si>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</si>
  <si>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</si>
  <si>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</si>
  <si>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</si>
  <si>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</si>
  <si>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</si>
  <si>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</si>
  <si>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宮崎県　綾町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</si>
  <si>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</si>
  <si>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</si>
  <si>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</si>
  <si>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</si>
  <si>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</si>
  <si>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</si>
  <si>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</si>
  <si>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</si>
  <si>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</si>
  <si>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</si>
  <si>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</si>
  <si>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</si>
  <si>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</si>
  <si>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</si>
  <si>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</si>
  <si>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</si>
  <si>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</si>
  <si>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</si>
  <si>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</si>
  <si>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</si>
  <si>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令和6年度からの公営企業会計移行により基準内繰入金が減少することが経営上の懸念点であったが、起債償還額の全額を一般会計が負担すると定めたこと及び使用料で維持管理費用が充足されていることにより、財政面の不安は払拭された。
　流入水量が処理場の処理上限に近い量となっているため、加入率の上昇によって上限を超える量とならないよう、処理施設の増設を検討する。</t>
    <rPh sb="0" eb="2">
      <t>レイワ</t>
    </rPh>
    <rPh sb="3" eb="5">
      <t>ネンド</t>
    </rPh>
    <rPh sb="8" eb="10">
      <t>コウエイ</t>
    </rPh>
    <rPh sb="10" eb="12">
      <t>キギョウ</t>
    </rPh>
    <rPh sb="12" eb="14">
      <t>カイケイ</t>
    </rPh>
    <rPh sb="14" eb="16">
      <t>イコウ</t>
    </rPh>
    <rPh sb="19" eb="22">
      <t>キジュンナイ</t>
    </rPh>
    <rPh sb="22" eb="24">
      <t>クリイレ</t>
    </rPh>
    <rPh sb="24" eb="25">
      <t>キン</t>
    </rPh>
    <rPh sb="26" eb="28">
      <t>ゲンショウ</t>
    </rPh>
    <rPh sb="33" eb="35">
      <t>ケイエイ</t>
    </rPh>
    <rPh sb="35" eb="36">
      <t>ジョウ</t>
    </rPh>
    <rPh sb="37" eb="40">
      <t>ケネンテン</t>
    </rPh>
    <rPh sb="46" eb="48">
      <t>キサイ</t>
    </rPh>
    <rPh sb="48" eb="50">
      <t>ショウカン</t>
    </rPh>
    <rPh sb="50" eb="51">
      <t>ガク</t>
    </rPh>
    <rPh sb="52" eb="54">
      <t>ゼンガク</t>
    </rPh>
    <rPh sb="55" eb="57">
      <t>イッパン</t>
    </rPh>
    <rPh sb="57" eb="59">
      <t>カイケイ</t>
    </rPh>
    <rPh sb="60" eb="62">
      <t>フタン</t>
    </rPh>
    <rPh sb="65" eb="66">
      <t>サダ</t>
    </rPh>
    <rPh sb="70" eb="71">
      <t>オヨ</t>
    </rPh>
    <rPh sb="72" eb="75">
      <t>シヨウリョウ</t>
    </rPh>
    <rPh sb="76" eb="78">
      <t>イジ</t>
    </rPh>
    <rPh sb="78" eb="80">
      <t>カンリ</t>
    </rPh>
    <rPh sb="80" eb="82">
      <t>ヒヨウ</t>
    </rPh>
    <rPh sb="83" eb="85">
      <t>ジュウソク</t>
    </rPh>
    <rPh sb="96" eb="99">
      <t>ザイセイメン</t>
    </rPh>
    <rPh sb="100" eb="102">
      <t>フアン</t>
    </rPh>
    <rPh sb="103" eb="105">
      <t>フッショク</t>
    </rPh>
    <rPh sb="111" eb="113">
      <t>リュウニュウ</t>
    </rPh>
    <rPh sb="113" eb="115">
      <t>スイリョウ</t>
    </rPh>
    <rPh sb="116" eb="119">
      <t>ショリジョウ</t>
    </rPh>
    <rPh sb="120" eb="122">
      <t>ショリ</t>
    </rPh>
    <rPh sb="122" eb="124">
      <t>ジョウゲン</t>
    </rPh>
    <rPh sb="125" eb="126">
      <t>チカ</t>
    </rPh>
    <rPh sb="127" eb="128">
      <t>リョウ</t>
    </rPh>
    <rPh sb="147" eb="149">
      <t>ジョウゲン</t>
    </rPh>
    <rPh sb="150" eb="151">
      <t>コ</t>
    </rPh>
    <rPh sb="153" eb="154">
      <t>リョウ</t>
    </rPh>
    <phoneticPr fontId="1"/>
  </si>
  <si>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</si>
  <si>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</si>
  <si>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</si>
  <si>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</si>
  <si>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</si>
  <si>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</si>
  <si>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</si>
  <si>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</si>
  <si>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平成30年度で管渠や汚水処理施設整備などの面整備は終了した。
　浄化センターの機器や設備については、更新時期が到来したものは計画的な更新を行っている。
　また、管渠や中継ポンプについては耐用年数を経過しておらず、定期的に点検を行っており、異常の発見に努めている。
　</t>
  </si>
  <si>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</si>
  <si>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</si>
  <si>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</si>
  <si>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</si>
  <si>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</si>
  <si>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</si>
  <si>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</si>
  <si>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</si>
  <si>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</si>
  <si>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</si>
  <si>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</si>
  <si>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</si>
  <si>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</si>
  <si>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</si>
  <si>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</si>
  <si>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</si>
  <si>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</si>
  <si>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</si>
  <si>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</si>
  <si>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</si>
  <si>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</si>
  <si>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</si>
  <si>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</si>
  <si>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</si>
  <si>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</si>
  <si>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</si>
  <si>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</si>
  <si>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</si>
  <si>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</si>
  <si>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</si>
  <si>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</si>
  <si>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</si>
  <si>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</si>
  <si>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</si>
  <si>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</si>
  <si>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</si>
  <si>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</si>
  <si>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</si>
  <si>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</si>
  <si>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</si>
  <si>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</si>
  <si>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</si>
  <si>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</si>
  <si>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</si>
  <si>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</si>
  <si>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</si>
  <si>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</si>
  <si>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</si>
  <si>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</si>
  <si>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</si>
  <si>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</si>
  <si>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</si>
  <si>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</si>
  <si>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</si>
  <si>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</si>
  <si>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</si>
  <si>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</si>
  <si>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</si>
  <si>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</si>
  <si>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</si>
  <si>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</si>
  <si>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</si>
  <si>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</si>
  <si>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</si>
  <si>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</si>
  <si>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</si>
  <si>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</si>
  <si>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①収益的収支比率
　100％を超えており、健全性は保たれている。加入戸数（加入率）の増加に比例して使用料も増えており、今後も健全性は担保されると予想している。
④企業債残高対事業規模比率
　令和2年度において繰出基準を新しく策定し、企業債については分流式下水道等に要する経費として一般会計が負担することを明確にしたため、大幅な減少となった。
⑤経費回収率、⑥汚水処理原価
　企業債を一般会計が負担することを明確化したことにより、使用料収入に対する汚水処理費は低減したため、経費回収率は大幅に増加し、汚水処理原価は大幅に減少した。
　また、令和3年度から浄化センターの維持管理業務を包括的民間業務委託で行っており、経費節減や事務負担を軽減しつつ、より安定的な維持管理に努める。
⑦施設利用率
　類似団体と比較すると施設利用率は高い状況にあり、適正な規模である。
⑧水洗化率
　加入促進に取り組むことで、更なる改善に努める。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</si>
</sst>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0.56999999999999995</c:v>
                </c:pt>
                <c:pt idx="1">
                  <c:v>0.1</c:v>
                </c:pt>
                <c:pt idx="2">
                  <c:v>0.32</c:v>
                </c:pt>
                <c:pt idx="3">
                  <c:v>0.1</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78.5</c:v>
                </c:pt>
                <c:pt idx="1">
                  <c:v>79.2</c:v>
                </c:pt>
                <c:pt idx="2">
                  <c:v>80.5</c:v>
                </c:pt>
                <c:pt idx="3">
                  <c:v>81.3</c:v>
                </c:pt>
                <c:pt idx="4">
                  <c:v>81.5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36.97</c:v>
                </c:pt>
                <c:pt idx="1">
                  <c:v>49.27</c:v>
                </c:pt>
                <c:pt idx="2">
                  <c:v>49.47</c:v>
                </c:pt>
                <c:pt idx="3">
                  <c:v>48.19</c:v>
                </c:pt>
                <c:pt idx="4">
                  <c:v>47.32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64.41</c:v>
                </c:pt>
                <c:pt idx="1">
                  <c:v>67.14</c:v>
                </c:pt>
                <c:pt idx="2">
                  <c:v>70.14</c:v>
                </c:pt>
                <c:pt idx="3">
                  <c:v>70.41</c:v>
                </c:pt>
                <c:pt idx="4">
                  <c:v>71.12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67.12</c:v>
                </c:pt>
                <c:pt idx="1">
                  <c:v>83.16</c:v>
                </c:pt>
                <c:pt idx="2">
                  <c:v>82.06</c:v>
                </c:pt>
                <c:pt idx="3">
                  <c:v>82.26</c:v>
                </c:pt>
                <c:pt idx="4">
                  <c:v>81.33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106.1</c:v>
                </c:pt>
                <c:pt idx="1">
                  <c:v>106.89</c:v>
                </c:pt>
                <c:pt idx="2">
                  <c:v>100.95</c:v>
                </c:pt>
                <c:pt idx="3">
                  <c:v>122.73</c:v>
                </c:pt>
                <c:pt idx="4">
                  <c:v>125.46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2542.59</c:v>
                </c:pt>
                <c:pt idx="1">
                  <c:v>2413.5700000000002</c:v>
                </c:pt>
                <c:pt idx="2">
                  <c:v>59.14</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1689.65</c:v>
                </c:pt>
                <c:pt idx="1">
                  <c:v>1130.42</c:v>
                </c:pt>
                <c:pt idx="2">
                  <c:v>1245.0999999999999</c:v>
                </c:pt>
                <c:pt idx="3">
                  <c:v>1108.8</c:v>
                </c:pt>
                <c:pt idx="4">
                  <c:v>1194.56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111.83</c:v>
                </c:pt>
                <c:pt idx="1">
                  <c:v>114.41</c:v>
                </c:pt>
                <c:pt idx="2">
                  <c:v>99.51</c:v>
                </c:pt>
                <c:pt idx="3">
                  <c:v>177.61</c:v>
                </c:pt>
                <c:pt idx="4">
                  <c:v>178.15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58.12</c:v>
                </c:pt>
                <c:pt idx="1">
                  <c:v>74.17</c:v>
                </c:pt>
                <c:pt idx="2">
                  <c:v>79.77</c:v>
                </c:pt>
                <c:pt idx="3">
                  <c:v>79.63</c:v>
                </c:pt>
                <c:pt idx="4">
                  <c:v>76.78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128.88999999999999</c:v>
                </c:pt>
                <c:pt idx="1">
                  <c:v>127.79</c:v>
                </c:pt>
                <c:pt idx="2">
                  <c:v>150.66</c:v>
                </c:pt>
                <c:pt idx="3">
                  <c:v>83.76</c:v>
                </c:pt>
                <c:pt idx="4">
                  <c:v>83.63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304.98</c:v>
                </c:pt>
                <c:pt idx="1">
                  <c:v>230.95</c:v>
                </c:pt>
                <c:pt idx="2">
                  <c:v>214.56</c:v>
                </c:pt>
                <c:pt idx="3">
                  <c:v>213.66</c:v>
                </c:pt>
                <c:pt idx="4">
                  <c:v>224.31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Z55" zoomScale="85" zoomScaleNormal="85" workbookViewId="0">
      <selection activeCell="BB57" sqref="BB5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綾町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15</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7043</v>
      </c>
      <c r="AM8" s="21"/>
      <c r="AN8" s="21"/>
      <c r="AO8" s="21"/>
      <c r="AP8" s="21"/>
      <c r="AQ8" s="21"/>
      <c r="AR8" s="21"/>
      <c r="AS8" s="21"/>
      <c r="AT8" s="7">
        <f>データ!T6</f>
        <v>95.19</v>
      </c>
      <c r="AU8" s="7"/>
      <c r="AV8" s="7"/>
      <c r="AW8" s="7"/>
      <c r="AX8" s="7"/>
      <c r="AY8" s="7"/>
      <c r="AZ8" s="7"/>
      <c r="BA8" s="7"/>
      <c r="BB8" s="7">
        <f>データ!U6</f>
        <v>73.989999999999995</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59.41</v>
      </c>
      <c r="Q10" s="7"/>
      <c r="R10" s="7"/>
      <c r="S10" s="7"/>
      <c r="T10" s="7"/>
      <c r="U10" s="7"/>
      <c r="V10" s="7"/>
      <c r="W10" s="7">
        <f>データ!Q6</f>
        <v>109.38</v>
      </c>
      <c r="X10" s="7"/>
      <c r="Y10" s="7"/>
      <c r="Z10" s="7"/>
      <c r="AA10" s="7"/>
      <c r="AB10" s="7"/>
      <c r="AC10" s="7"/>
      <c r="AD10" s="21">
        <f>データ!R6</f>
        <v>2680</v>
      </c>
      <c r="AE10" s="21"/>
      <c r="AF10" s="21"/>
      <c r="AG10" s="21"/>
      <c r="AH10" s="21"/>
      <c r="AI10" s="21"/>
      <c r="AJ10" s="21"/>
      <c r="AK10" s="2"/>
      <c r="AL10" s="21">
        <f>データ!V6</f>
        <v>4166</v>
      </c>
      <c r="AM10" s="21"/>
      <c r="AN10" s="21"/>
      <c r="AO10" s="21"/>
      <c r="AP10" s="21"/>
      <c r="AQ10" s="21"/>
      <c r="AR10" s="21"/>
      <c r="AS10" s="21"/>
      <c r="AT10" s="7">
        <f>データ!W6</f>
        <v>1.83</v>
      </c>
      <c r="AU10" s="7"/>
      <c r="AV10" s="7"/>
      <c r="AW10" s="7"/>
      <c r="AX10" s="7"/>
      <c r="AY10" s="7"/>
      <c r="AZ10" s="7"/>
      <c r="BA10" s="7"/>
      <c r="BB10" s="7">
        <f>データ!X6</f>
        <v>2276.5</v>
      </c>
      <c r="BC10" s="7"/>
      <c r="BD10" s="7"/>
      <c r="BE10" s="7"/>
      <c r="BF10" s="7"/>
      <c r="BG10" s="7"/>
      <c r="BH10" s="7"/>
      <c r="BI10" s="7"/>
      <c r="BJ10" s="2"/>
      <c r="BK10" s="2"/>
      <c r="BL10" s="29" t="s">
        <v>39</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47</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38</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50</v>
      </c>
      <c r="G85" s="12" t="s">
        <v>51</v>
      </c>
      <c r="H85" s="12" t="s">
        <v>44</v>
      </c>
      <c r="I85" s="12" t="s">
        <v>10</v>
      </c>
      <c r="J85" s="12" t="s">
        <v>52</v>
      </c>
      <c r="K85" s="12" t="s">
        <v>53</v>
      </c>
      <c r="L85" s="12" t="s">
        <v>33</v>
      </c>
      <c r="M85" s="12" t="s">
        <v>37</v>
      </c>
      <c r="N85" s="12" t="s">
        <v>54</v>
      </c>
      <c r="O85" s="12" t="s">
        <v>55</v>
      </c>
    </row>
    <row r="86" spans="1:78" hidden="1">
      <c r="B86" s="12"/>
      <c r="C86" s="12"/>
      <c r="D86" s="12"/>
      <c r="E86" s="12" t="str">
        <f>データ!AI6</f>
        <v/>
      </c>
      <c r="F86" s="12" t="s">
        <v>41</v>
      </c>
      <c r="G86" s="12" t="s">
        <v>41</v>
      </c>
      <c r="H86" s="12" t="str">
        <f>データ!BP6</f>
        <v>【652.82】</v>
      </c>
      <c r="I86" s="12" t="str">
        <f>データ!CA6</f>
        <v>【97.61】</v>
      </c>
      <c r="J86" s="12" t="str">
        <f>データ!CL6</f>
        <v>【138.29】</v>
      </c>
      <c r="K86" s="12" t="str">
        <f>データ!CW6</f>
        <v>【59.10】</v>
      </c>
      <c r="L86" s="12" t="str">
        <f>データ!DH6</f>
        <v>【95.82】</v>
      </c>
      <c r="M86" s="12" t="s">
        <v>41</v>
      </c>
      <c r="N86" s="12" t="s">
        <v>41</v>
      </c>
      <c r="O86" s="12" t="str">
        <f>データ!EO6</f>
        <v>【0.23】</v>
      </c>
    </row>
  </sheetData>
  <sheetProtection algorithmName="SHA-512" hashValue="t8gYA5LurcaLVmM93iMFMfha15HH9T684jFma7qor5MXF7HhHTcgs9AIl50YUpeXP0wb4vROQNSaVmNcp4Ealg==" saltValue="6lEstIKKRYyBzBpqjOzib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34</v>
      </c>
      <c r="C3" s="58" t="s">
        <v>61</v>
      </c>
      <c r="D3" s="58" t="s">
        <v>62</v>
      </c>
      <c r="E3" s="58" t="s">
        <v>5</v>
      </c>
      <c r="F3" s="58" t="s">
        <v>4</v>
      </c>
      <c r="G3" s="58" t="s">
        <v>24</v>
      </c>
      <c r="H3" s="65" t="s">
        <v>58</v>
      </c>
      <c r="I3" s="68"/>
      <c r="J3" s="68"/>
      <c r="K3" s="68"/>
      <c r="L3" s="68"/>
      <c r="M3" s="68"/>
      <c r="N3" s="68"/>
      <c r="O3" s="68"/>
      <c r="P3" s="68"/>
      <c r="Q3" s="68"/>
      <c r="R3" s="68"/>
      <c r="S3" s="68"/>
      <c r="T3" s="68"/>
      <c r="U3" s="68"/>
      <c r="V3" s="68"/>
      <c r="W3" s="68"/>
      <c r="X3" s="73"/>
      <c r="Y3" s="76"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49</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14</v>
      </c>
      <c r="BR4" s="77"/>
      <c r="BS4" s="77"/>
      <c r="BT4" s="77"/>
      <c r="BU4" s="77"/>
      <c r="BV4" s="77"/>
      <c r="BW4" s="77"/>
      <c r="BX4" s="77"/>
      <c r="BY4" s="77"/>
      <c r="BZ4" s="77"/>
      <c r="CA4" s="77"/>
      <c r="CB4" s="77" t="s">
        <v>65</v>
      </c>
      <c r="CC4" s="77"/>
      <c r="CD4" s="77"/>
      <c r="CE4" s="77"/>
      <c r="CF4" s="77"/>
      <c r="CG4" s="77"/>
      <c r="CH4" s="77"/>
      <c r="CI4" s="77"/>
      <c r="CJ4" s="77"/>
      <c r="CK4" s="77"/>
      <c r="CL4" s="77"/>
      <c r="CM4" s="77" t="s">
        <v>66</v>
      </c>
      <c r="CN4" s="77"/>
      <c r="CO4" s="77"/>
      <c r="CP4" s="77"/>
      <c r="CQ4" s="77"/>
      <c r="CR4" s="77"/>
      <c r="CS4" s="77"/>
      <c r="CT4" s="77"/>
      <c r="CU4" s="77"/>
      <c r="CV4" s="77"/>
      <c r="CW4" s="77"/>
      <c r="CX4" s="77" t="s">
        <v>68</v>
      </c>
      <c r="CY4" s="77"/>
      <c r="CZ4" s="77"/>
      <c r="DA4" s="77"/>
      <c r="DB4" s="77"/>
      <c r="DC4" s="77"/>
      <c r="DD4" s="77"/>
      <c r="DE4" s="77"/>
      <c r="DF4" s="77"/>
      <c r="DG4" s="77"/>
      <c r="DH4" s="77"/>
      <c r="DI4" s="77" t="s">
        <v>69</v>
      </c>
      <c r="DJ4" s="77"/>
      <c r="DK4" s="77"/>
      <c r="DL4" s="77"/>
      <c r="DM4" s="77"/>
      <c r="DN4" s="77"/>
      <c r="DO4" s="77"/>
      <c r="DP4" s="77"/>
      <c r="DQ4" s="77"/>
      <c r="DR4" s="77"/>
      <c r="DS4" s="77"/>
      <c r="DT4" s="77" t="s">
        <v>70</v>
      </c>
      <c r="DU4" s="77"/>
      <c r="DV4" s="77"/>
      <c r="DW4" s="77"/>
      <c r="DX4" s="77"/>
      <c r="DY4" s="77"/>
      <c r="DZ4" s="77"/>
      <c r="EA4" s="77"/>
      <c r="EB4" s="77"/>
      <c r="EC4" s="77"/>
      <c r="ED4" s="77"/>
      <c r="EE4" s="77" t="s">
        <v>71</v>
      </c>
      <c r="EF4" s="77"/>
      <c r="EG4" s="77"/>
      <c r="EH4" s="77"/>
      <c r="EI4" s="77"/>
      <c r="EJ4" s="77"/>
      <c r="EK4" s="77"/>
      <c r="EL4" s="77"/>
      <c r="EM4" s="77"/>
      <c r="EN4" s="77"/>
      <c r="EO4" s="77"/>
    </row>
    <row r="5" spans="1:145">
      <c r="A5" s="56" t="s">
        <v>72</v>
      </c>
      <c r="B5" s="60"/>
      <c r="C5" s="60"/>
      <c r="D5" s="60"/>
      <c r="E5" s="60"/>
      <c r="F5" s="60"/>
      <c r="G5" s="60"/>
      <c r="H5" s="67" t="s">
        <v>60</v>
      </c>
      <c r="I5" s="67" t="s">
        <v>73</v>
      </c>
      <c r="J5" s="67" t="s">
        <v>74</v>
      </c>
      <c r="K5" s="67" t="s">
        <v>75</v>
      </c>
      <c r="L5" s="67" t="s">
        <v>76</v>
      </c>
      <c r="M5" s="67" t="s">
        <v>6</v>
      </c>
      <c r="N5" s="67" t="s">
        <v>77</v>
      </c>
      <c r="O5" s="67" t="s">
        <v>78</v>
      </c>
      <c r="P5" s="67" t="s">
        <v>79</v>
      </c>
      <c r="Q5" s="67" t="s">
        <v>80</v>
      </c>
      <c r="R5" s="67" t="s">
        <v>81</v>
      </c>
      <c r="S5" s="67" t="s">
        <v>82</v>
      </c>
      <c r="T5" s="67" t="s">
        <v>83</v>
      </c>
      <c r="U5" s="67" t="s">
        <v>67</v>
      </c>
      <c r="V5" s="67" t="s">
        <v>84</v>
      </c>
      <c r="W5" s="67" t="s">
        <v>85</v>
      </c>
      <c r="X5" s="67" t="s">
        <v>86</v>
      </c>
      <c r="Y5" s="67" t="s">
        <v>87</v>
      </c>
      <c r="Z5" s="67" t="s">
        <v>88</v>
      </c>
      <c r="AA5" s="67" t="s">
        <v>89</v>
      </c>
      <c r="AB5" s="67" t="s">
        <v>90</v>
      </c>
      <c r="AC5" s="67" t="s">
        <v>91</v>
      </c>
      <c r="AD5" s="67" t="s">
        <v>92</v>
      </c>
      <c r="AE5" s="67" t="s">
        <v>94</v>
      </c>
      <c r="AF5" s="67" t="s">
        <v>95</v>
      </c>
      <c r="AG5" s="67" t="s">
        <v>96</v>
      </c>
      <c r="AH5" s="67" t="s">
        <v>97</v>
      </c>
      <c r="AI5" s="67" t="s">
        <v>46</v>
      </c>
      <c r="AJ5" s="67" t="s">
        <v>87</v>
      </c>
      <c r="AK5" s="67" t="s">
        <v>88</v>
      </c>
      <c r="AL5" s="67" t="s">
        <v>89</v>
      </c>
      <c r="AM5" s="67" t="s">
        <v>90</v>
      </c>
      <c r="AN5" s="67" t="s">
        <v>91</v>
      </c>
      <c r="AO5" s="67" t="s">
        <v>92</v>
      </c>
      <c r="AP5" s="67" t="s">
        <v>94</v>
      </c>
      <c r="AQ5" s="67" t="s">
        <v>95</v>
      </c>
      <c r="AR5" s="67" t="s">
        <v>96</v>
      </c>
      <c r="AS5" s="67" t="s">
        <v>97</v>
      </c>
      <c r="AT5" s="67" t="s">
        <v>93</v>
      </c>
      <c r="AU5" s="67" t="s">
        <v>87</v>
      </c>
      <c r="AV5" s="67" t="s">
        <v>88</v>
      </c>
      <c r="AW5" s="67" t="s">
        <v>89</v>
      </c>
      <c r="AX5" s="67" t="s">
        <v>90</v>
      </c>
      <c r="AY5" s="67" t="s">
        <v>91</v>
      </c>
      <c r="AZ5" s="67" t="s">
        <v>92</v>
      </c>
      <c r="BA5" s="67" t="s">
        <v>94</v>
      </c>
      <c r="BB5" s="67" t="s">
        <v>95</v>
      </c>
      <c r="BC5" s="67" t="s">
        <v>96</v>
      </c>
      <c r="BD5" s="67" t="s">
        <v>97</v>
      </c>
      <c r="BE5" s="67" t="s">
        <v>93</v>
      </c>
      <c r="BF5" s="67" t="s">
        <v>87</v>
      </c>
      <c r="BG5" s="67" t="s">
        <v>88</v>
      </c>
      <c r="BH5" s="67" t="s">
        <v>89</v>
      </c>
      <c r="BI5" s="67" t="s">
        <v>90</v>
      </c>
      <c r="BJ5" s="67" t="s">
        <v>91</v>
      </c>
      <c r="BK5" s="67" t="s">
        <v>92</v>
      </c>
      <c r="BL5" s="67" t="s">
        <v>94</v>
      </c>
      <c r="BM5" s="67" t="s">
        <v>95</v>
      </c>
      <c r="BN5" s="67" t="s">
        <v>96</v>
      </c>
      <c r="BO5" s="67" t="s">
        <v>97</v>
      </c>
      <c r="BP5" s="67" t="s">
        <v>93</v>
      </c>
      <c r="BQ5" s="67" t="s">
        <v>87</v>
      </c>
      <c r="BR5" s="67" t="s">
        <v>88</v>
      </c>
      <c r="BS5" s="67" t="s">
        <v>89</v>
      </c>
      <c r="BT5" s="67" t="s">
        <v>90</v>
      </c>
      <c r="BU5" s="67" t="s">
        <v>91</v>
      </c>
      <c r="BV5" s="67" t="s">
        <v>92</v>
      </c>
      <c r="BW5" s="67" t="s">
        <v>94</v>
      </c>
      <c r="BX5" s="67" t="s">
        <v>95</v>
      </c>
      <c r="BY5" s="67" t="s">
        <v>96</v>
      </c>
      <c r="BZ5" s="67" t="s">
        <v>97</v>
      </c>
      <c r="CA5" s="67" t="s">
        <v>93</v>
      </c>
      <c r="CB5" s="67" t="s">
        <v>87</v>
      </c>
      <c r="CC5" s="67" t="s">
        <v>88</v>
      </c>
      <c r="CD5" s="67" t="s">
        <v>89</v>
      </c>
      <c r="CE5" s="67" t="s">
        <v>90</v>
      </c>
      <c r="CF5" s="67" t="s">
        <v>91</v>
      </c>
      <c r="CG5" s="67" t="s">
        <v>92</v>
      </c>
      <c r="CH5" s="67" t="s">
        <v>94</v>
      </c>
      <c r="CI5" s="67" t="s">
        <v>95</v>
      </c>
      <c r="CJ5" s="67" t="s">
        <v>96</v>
      </c>
      <c r="CK5" s="67" t="s">
        <v>97</v>
      </c>
      <c r="CL5" s="67" t="s">
        <v>93</v>
      </c>
      <c r="CM5" s="67" t="s">
        <v>87</v>
      </c>
      <c r="CN5" s="67" t="s">
        <v>88</v>
      </c>
      <c r="CO5" s="67" t="s">
        <v>89</v>
      </c>
      <c r="CP5" s="67" t="s">
        <v>90</v>
      </c>
      <c r="CQ5" s="67" t="s">
        <v>91</v>
      </c>
      <c r="CR5" s="67" t="s">
        <v>92</v>
      </c>
      <c r="CS5" s="67" t="s">
        <v>94</v>
      </c>
      <c r="CT5" s="67" t="s">
        <v>95</v>
      </c>
      <c r="CU5" s="67" t="s">
        <v>96</v>
      </c>
      <c r="CV5" s="67" t="s">
        <v>97</v>
      </c>
      <c r="CW5" s="67" t="s">
        <v>93</v>
      </c>
      <c r="CX5" s="67" t="s">
        <v>87</v>
      </c>
      <c r="CY5" s="67" t="s">
        <v>88</v>
      </c>
      <c r="CZ5" s="67" t="s">
        <v>89</v>
      </c>
      <c r="DA5" s="67" t="s">
        <v>90</v>
      </c>
      <c r="DB5" s="67" t="s">
        <v>91</v>
      </c>
      <c r="DC5" s="67" t="s">
        <v>92</v>
      </c>
      <c r="DD5" s="67" t="s">
        <v>94</v>
      </c>
      <c r="DE5" s="67" t="s">
        <v>95</v>
      </c>
      <c r="DF5" s="67" t="s">
        <v>96</v>
      </c>
      <c r="DG5" s="67" t="s">
        <v>97</v>
      </c>
      <c r="DH5" s="67" t="s">
        <v>93</v>
      </c>
      <c r="DI5" s="67" t="s">
        <v>87</v>
      </c>
      <c r="DJ5" s="67" t="s">
        <v>88</v>
      </c>
      <c r="DK5" s="67" t="s">
        <v>89</v>
      </c>
      <c r="DL5" s="67" t="s">
        <v>90</v>
      </c>
      <c r="DM5" s="67" t="s">
        <v>91</v>
      </c>
      <c r="DN5" s="67" t="s">
        <v>92</v>
      </c>
      <c r="DO5" s="67" t="s">
        <v>94</v>
      </c>
      <c r="DP5" s="67" t="s">
        <v>95</v>
      </c>
      <c r="DQ5" s="67" t="s">
        <v>96</v>
      </c>
      <c r="DR5" s="67" t="s">
        <v>97</v>
      </c>
      <c r="DS5" s="67" t="s">
        <v>93</v>
      </c>
      <c r="DT5" s="67" t="s">
        <v>87</v>
      </c>
      <c r="DU5" s="67" t="s">
        <v>88</v>
      </c>
      <c r="DV5" s="67" t="s">
        <v>89</v>
      </c>
      <c r="DW5" s="67" t="s">
        <v>90</v>
      </c>
      <c r="DX5" s="67" t="s">
        <v>91</v>
      </c>
      <c r="DY5" s="67" t="s">
        <v>92</v>
      </c>
      <c r="DZ5" s="67" t="s">
        <v>94</v>
      </c>
      <c r="EA5" s="67" t="s">
        <v>95</v>
      </c>
      <c r="EB5" s="67" t="s">
        <v>96</v>
      </c>
      <c r="EC5" s="67" t="s">
        <v>97</v>
      </c>
      <c r="ED5" s="67" t="s">
        <v>93</v>
      </c>
      <c r="EE5" s="67" t="s">
        <v>87</v>
      </c>
      <c r="EF5" s="67" t="s">
        <v>88</v>
      </c>
      <c r="EG5" s="67" t="s">
        <v>89</v>
      </c>
      <c r="EH5" s="67" t="s">
        <v>90</v>
      </c>
      <c r="EI5" s="67" t="s">
        <v>91</v>
      </c>
      <c r="EJ5" s="67" t="s">
        <v>92</v>
      </c>
      <c r="EK5" s="67" t="s">
        <v>94</v>
      </c>
      <c r="EL5" s="67" t="s">
        <v>95</v>
      </c>
      <c r="EM5" s="67" t="s">
        <v>96</v>
      </c>
      <c r="EN5" s="67" t="s">
        <v>97</v>
      </c>
      <c r="EO5" s="67" t="s">
        <v>93</v>
      </c>
    </row>
    <row r="6" spans="1:145" s="55" customFormat="1">
      <c r="A6" s="56" t="s">
        <v>98</v>
      </c>
      <c r="B6" s="61">
        <f t="shared" ref="B6:X6" si="1">B7</f>
        <v>2022</v>
      </c>
      <c r="C6" s="61">
        <f t="shared" si="1"/>
        <v>453838</v>
      </c>
      <c r="D6" s="61">
        <f t="shared" si="1"/>
        <v>47</v>
      </c>
      <c r="E6" s="61">
        <f t="shared" si="1"/>
        <v>17</v>
      </c>
      <c r="F6" s="61">
        <f t="shared" si="1"/>
        <v>1</v>
      </c>
      <c r="G6" s="61">
        <f t="shared" si="1"/>
        <v>0</v>
      </c>
      <c r="H6" s="61" t="str">
        <f t="shared" si="1"/>
        <v>宮崎県　綾町</v>
      </c>
      <c r="I6" s="61" t="str">
        <f t="shared" si="1"/>
        <v>法非適用</v>
      </c>
      <c r="J6" s="61" t="str">
        <f t="shared" si="1"/>
        <v>下水道事業</v>
      </c>
      <c r="K6" s="61" t="str">
        <f t="shared" si="1"/>
        <v>公共下水道</v>
      </c>
      <c r="L6" s="61" t="str">
        <f t="shared" si="1"/>
        <v>Cd2</v>
      </c>
      <c r="M6" s="61" t="str">
        <f t="shared" si="1"/>
        <v>非設置</v>
      </c>
      <c r="N6" s="70" t="str">
        <f t="shared" si="1"/>
        <v>-</v>
      </c>
      <c r="O6" s="70" t="str">
        <f t="shared" si="1"/>
        <v>該当数値なし</v>
      </c>
      <c r="P6" s="70">
        <f t="shared" si="1"/>
        <v>59.41</v>
      </c>
      <c r="Q6" s="70">
        <f t="shared" si="1"/>
        <v>109.38</v>
      </c>
      <c r="R6" s="70">
        <f t="shared" si="1"/>
        <v>2680</v>
      </c>
      <c r="S6" s="70">
        <f t="shared" si="1"/>
        <v>7043</v>
      </c>
      <c r="T6" s="70">
        <f t="shared" si="1"/>
        <v>95.19</v>
      </c>
      <c r="U6" s="70">
        <f t="shared" si="1"/>
        <v>73.989999999999995</v>
      </c>
      <c r="V6" s="70">
        <f t="shared" si="1"/>
        <v>4166</v>
      </c>
      <c r="W6" s="70">
        <f t="shared" si="1"/>
        <v>1.83</v>
      </c>
      <c r="X6" s="70">
        <f t="shared" si="1"/>
        <v>2276.5</v>
      </c>
      <c r="Y6" s="78">
        <f t="shared" ref="Y6:AH6" si="2">IF(Y7="",NA(),Y7)</f>
        <v>106.1</v>
      </c>
      <c r="Z6" s="78">
        <f t="shared" si="2"/>
        <v>106.89</v>
      </c>
      <c r="AA6" s="78">
        <f t="shared" si="2"/>
        <v>100.95</v>
      </c>
      <c r="AB6" s="78">
        <f t="shared" si="2"/>
        <v>122.73</v>
      </c>
      <c r="AC6" s="78">
        <f t="shared" si="2"/>
        <v>125.46</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2542.59</v>
      </c>
      <c r="BG6" s="78">
        <f t="shared" si="5"/>
        <v>2413.5700000000002</v>
      </c>
      <c r="BH6" s="78">
        <f t="shared" si="5"/>
        <v>59.14</v>
      </c>
      <c r="BI6" s="70">
        <f t="shared" si="5"/>
        <v>0</v>
      </c>
      <c r="BJ6" s="70">
        <f t="shared" si="5"/>
        <v>0</v>
      </c>
      <c r="BK6" s="78">
        <f t="shared" si="5"/>
        <v>1689.65</v>
      </c>
      <c r="BL6" s="78">
        <f t="shared" si="5"/>
        <v>1130.42</v>
      </c>
      <c r="BM6" s="78">
        <f t="shared" si="5"/>
        <v>1245.0999999999999</v>
      </c>
      <c r="BN6" s="78">
        <f t="shared" si="5"/>
        <v>1108.8</v>
      </c>
      <c r="BO6" s="78">
        <f t="shared" si="5"/>
        <v>1194.56</v>
      </c>
      <c r="BP6" s="70" t="str">
        <f>IF(BP7="","",IF(BP7="-","【-】","【"&amp;SUBSTITUTE(TEXT(BP7,"#,##0.00"),"-","△")&amp;"】"))</f>
        <v>【652.82】</v>
      </c>
      <c r="BQ6" s="78">
        <f t="shared" ref="BQ6:BZ6" si="6">IF(BQ7="",NA(),BQ7)</f>
        <v>111.83</v>
      </c>
      <c r="BR6" s="78">
        <f t="shared" si="6"/>
        <v>114.41</v>
      </c>
      <c r="BS6" s="78">
        <f t="shared" si="6"/>
        <v>99.51</v>
      </c>
      <c r="BT6" s="78">
        <f t="shared" si="6"/>
        <v>177.61</v>
      </c>
      <c r="BU6" s="78">
        <f t="shared" si="6"/>
        <v>178.15</v>
      </c>
      <c r="BV6" s="78">
        <f t="shared" si="6"/>
        <v>58.12</v>
      </c>
      <c r="BW6" s="78">
        <f t="shared" si="6"/>
        <v>74.17</v>
      </c>
      <c r="BX6" s="78">
        <f t="shared" si="6"/>
        <v>79.77</v>
      </c>
      <c r="BY6" s="78">
        <f t="shared" si="6"/>
        <v>79.63</v>
      </c>
      <c r="BZ6" s="78">
        <f t="shared" si="6"/>
        <v>76.78</v>
      </c>
      <c r="CA6" s="70" t="str">
        <f>IF(CA7="","",IF(CA7="-","【-】","【"&amp;SUBSTITUTE(TEXT(CA7,"#,##0.00"),"-","△")&amp;"】"))</f>
        <v>【97.61】</v>
      </c>
      <c r="CB6" s="78">
        <f t="shared" ref="CB6:CK6" si="7">IF(CB7="",NA(),CB7)</f>
        <v>128.88999999999999</v>
      </c>
      <c r="CC6" s="78">
        <f t="shared" si="7"/>
        <v>127.79</v>
      </c>
      <c r="CD6" s="78">
        <f t="shared" si="7"/>
        <v>150.66</v>
      </c>
      <c r="CE6" s="78">
        <f t="shared" si="7"/>
        <v>83.76</v>
      </c>
      <c r="CF6" s="78">
        <f t="shared" si="7"/>
        <v>83.63</v>
      </c>
      <c r="CG6" s="78">
        <f t="shared" si="7"/>
        <v>304.98</v>
      </c>
      <c r="CH6" s="78">
        <f t="shared" si="7"/>
        <v>230.95</v>
      </c>
      <c r="CI6" s="78">
        <f t="shared" si="7"/>
        <v>214.56</v>
      </c>
      <c r="CJ6" s="78">
        <f t="shared" si="7"/>
        <v>213.66</v>
      </c>
      <c r="CK6" s="78">
        <f t="shared" si="7"/>
        <v>224.31</v>
      </c>
      <c r="CL6" s="70" t="str">
        <f>IF(CL7="","",IF(CL7="-","【-】","【"&amp;SUBSTITUTE(TEXT(CL7,"#,##0.00"),"-","△")&amp;"】"))</f>
        <v>【138.29】</v>
      </c>
      <c r="CM6" s="78">
        <f t="shared" ref="CM6:CV6" si="8">IF(CM7="",NA(),CM7)</f>
        <v>78.5</v>
      </c>
      <c r="CN6" s="78">
        <f t="shared" si="8"/>
        <v>79.2</v>
      </c>
      <c r="CO6" s="78">
        <f t="shared" si="8"/>
        <v>80.5</v>
      </c>
      <c r="CP6" s="78">
        <f t="shared" si="8"/>
        <v>81.3</v>
      </c>
      <c r="CQ6" s="78">
        <f t="shared" si="8"/>
        <v>81.5</v>
      </c>
      <c r="CR6" s="78">
        <f t="shared" si="8"/>
        <v>36.97</v>
      </c>
      <c r="CS6" s="78">
        <f t="shared" si="8"/>
        <v>49.27</v>
      </c>
      <c r="CT6" s="78">
        <f t="shared" si="8"/>
        <v>49.47</v>
      </c>
      <c r="CU6" s="78">
        <f t="shared" si="8"/>
        <v>48.19</v>
      </c>
      <c r="CV6" s="78">
        <f t="shared" si="8"/>
        <v>47.32</v>
      </c>
      <c r="CW6" s="70" t="str">
        <f>IF(CW7="","",IF(CW7="-","【-】","【"&amp;SUBSTITUTE(TEXT(CW7,"#,##0.00"),"-","△")&amp;"】"))</f>
        <v>【59.10】</v>
      </c>
      <c r="CX6" s="78">
        <f t="shared" ref="CX6:DG6" si="9">IF(CX7="",NA(),CX7)</f>
        <v>64.41</v>
      </c>
      <c r="CY6" s="78">
        <f t="shared" si="9"/>
        <v>67.14</v>
      </c>
      <c r="CZ6" s="78">
        <f t="shared" si="9"/>
        <v>70.14</v>
      </c>
      <c r="DA6" s="78">
        <f t="shared" si="9"/>
        <v>70.41</v>
      </c>
      <c r="DB6" s="78">
        <f t="shared" si="9"/>
        <v>71.12</v>
      </c>
      <c r="DC6" s="78">
        <f t="shared" si="9"/>
        <v>67.12</v>
      </c>
      <c r="DD6" s="78">
        <f t="shared" si="9"/>
        <v>83.16</v>
      </c>
      <c r="DE6" s="78">
        <f t="shared" si="9"/>
        <v>82.06</v>
      </c>
      <c r="DF6" s="78">
        <f t="shared" si="9"/>
        <v>82.26</v>
      </c>
      <c r="DG6" s="78">
        <f t="shared" si="9"/>
        <v>81.33</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0.56999999999999995</v>
      </c>
      <c r="EK6" s="78">
        <f t="shared" si="12"/>
        <v>0.1</v>
      </c>
      <c r="EL6" s="78">
        <f t="shared" si="12"/>
        <v>0.32</v>
      </c>
      <c r="EM6" s="78">
        <f t="shared" si="12"/>
        <v>0.1</v>
      </c>
      <c r="EN6" s="78">
        <f t="shared" si="12"/>
        <v>9.e-002</v>
      </c>
      <c r="EO6" s="70" t="str">
        <f>IF(EO7="","",IF(EO7="-","【-】","【"&amp;SUBSTITUTE(TEXT(EO7,"#,##0.00"),"-","△")&amp;"】"))</f>
        <v>【0.23】</v>
      </c>
    </row>
    <row r="7" spans="1:145" s="55" customFormat="1">
      <c r="A7" s="56"/>
      <c r="B7" s="62">
        <v>2022</v>
      </c>
      <c r="C7" s="62">
        <v>453838</v>
      </c>
      <c r="D7" s="62">
        <v>47</v>
      </c>
      <c r="E7" s="62">
        <v>17</v>
      </c>
      <c r="F7" s="62">
        <v>1</v>
      </c>
      <c r="G7" s="62">
        <v>0</v>
      </c>
      <c r="H7" s="62" t="s">
        <v>17</v>
      </c>
      <c r="I7" s="62" t="s">
        <v>99</v>
      </c>
      <c r="J7" s="62" t="s">
        <v>100</v>
      </c>
      <c r="K7" s="62" t="s">
        <v>101</v>
      </c>
      <c r="L7" s="62" t="s">
        <v>102</v>
      </c>
      <c r="M7" s="62" t="s">
        <v>103</v>
      </c>
      <c r="N7" s="71" t="s">
        <v>41</v>
      </c>
      <c r="O7" s="71" t="s">
        <v>104</v>
      </c>
      <c r="P7" s="71">
        <v>59.41</v>
      </c>
      <c r="Q7" s="71">
        <v>109.38</v>
      </c>
      <c r="R7" s="71">
        <v>2680</v>
      </c>
      <c r="S7" s="71">
        <v>7043</v>
      </c>
      <c r="T7" s="71">
        <v>95.19</v>
      </c>
      <c r="U7" s="71">
        <v>73.989999999999995</v>
      </c>
      <c r="V7" s="71">
        <v>4166</v>
      </c>
      <c r="W7" s="71">
        <v>1.83</v>
      </c>
      <c r="X7" s="71">
        <v>2276.5</v>
      </c>
      <c r="Y7" s="71">
        <v>106.1</v>
      </c>
      <c r="Z7" s="71">
        <v>106.89</v>
      </c>
      <c r="AA7" s="71">
        <v>100.95</v>
      </c>
      <c r="AB7" s="71">
        <v>122.73</v>
      </c>
      <c r="AC7" s="71">
        <v>125.46</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2542.59</v>
      </c>
      <c r="BG7" s="71">
        <v>2413.5700000000002</v>
      </c>
      <c r="BH7" s="71">
        <v>59.14</v>
      </c>
      <c r="BI7" s="71">
        <v>0</v>
      </c>
      <c r="BJ7" s="71">
        <v>0</v>
      </c>
      <c r="BK7" s="71">
        <v>1689.65</v>
      </c>
      <c r="BL7" s="71">
        <v>1130.42</v>
      </c>
      <c r="BM7" s="71">
        <v>1245.0999999999999</v>
      </c>
      <c r="BN7" s="71">
        <v>1108.8</v>
      </c>
      <c r="BO7" s="71">
        <v>1194.56</v>
      </c>
      <c r="BP7" s="71">
        <v>652.82000000000005</v>
      </c>
      <c r="BQ7" s="71">
        <v>111.83</v>
      </c>
      <c r="BR7" s="71">
        <v>114.41</v>
      </c>
      <c r="BS7" s="71">
        <v>99.51</v>
      </c>
      <c r="BT7" s="71">
        <v>177.61</v>
      </c>
      <c r="BU7" s="71">
        <v>178.15</v>
      </c>
      <c r="BV7" s="71">
        <v>58.12</v>
      </c>
      <c r="BW7" s="71">
        <v>74.17</v>
      </c>
      <c r="BX7" s="71">
        <v>79.77</v>
      </c>
      <c r="BY7" s="71">
        <v>79.63</v>
      </c>
      <c r="BZ7" s="71">
        <v>76.78</v>
      </c>
      <c r="CA7" s="71">
        <v>97.61</v>
      </c>
      <c r="CB7" s="71">
        <v>128.88999999999999</v>
      </c>
      <c r="CC7" s="71">
        <v>127.79</v>
      </c>
      <c r="CD7" s="71">
        <v>150.66</v>
      </c>
      <c r="CE7" s="71">
        <v>83.76</v>
      </c>
      <c r="CF7" s="71">
        <v>83.63</v>
      </c>
      <c r="CG7" s="71">
        <v>304.98</v>
      </c>
      <c r="CH7" s="71">
        <v>230.95</v>
      </c>
      <c r="CI7" s="71">
        <v>214.56</v>
      </c>
      <c r="CJ7" s="71">
        <v>213.66</v>
      </c>
      <c r="CK7" s="71">
        <v>224.31</v>
      </c>
      <c r="CL7" s="71">
        <v>138.29</v>
      </c>
      <c r="CM7" s="71">
        <v>78.5</v>
      </c>
      <c r="CN7" s="71">
        <v>79.2</v>
      </c>
      <c r="CO7" s="71">
        <v>80.5</v>
      </c>
      <c r="CP7" s="71">
        <v>81.3</v>
      </c>
      <c r="CQ7" s="71">
        <v>81.5</v>
      </c>
      <c r="CR7" s="71">
        <v>36.97</v>
      </c>
      <c r="CS7" s="71">
        <v>49.27</v>
      </c>
      <c r="CT7" s="71">
        <v>49.47</v>
      </c>
      <c r="CU7" s="71">
        <v>48.19</v>
      </c>
      <c r="CV7" s="71">
        <v>47.32</v>
      </c>
      <c r="CW7" s="71">
        <v>59.1</v>
      </c>
      <c r="CX7" s="71">
        <v>64.41</v>
      </c>
      <c r="CY7" s="71">
        <v>67.14</v>
      </c>
      <c r="CZ7" s="71">
        <v>70.14</v>
      </c>
      <c r="DA7" s="71">
        <v>70.41</v>
      </c>
      <c r="DB7" s="71">
        <v>71.12</v>
      </c>
      <c r="DC7" s="71">
        <v>67.12</v>
      </c>
      <c r="DD7" s="71">
        <v>83.16</v>
      </c>
      <c r="DE7" s="71">
        <v>82.06</v>
      </c>
      <c r="DF7" s="71">
        <v>82.26</v>
      </c>
      <c r="DG7" s="71">
        <v>81.33</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0.56999999999999995</v>
      </c>
      <c r="EK7" s="71">
        <v>0.1</v>
      </c>
      <c r="EL7" s="71">
        <v>0.32</v>
      </c>
      <c r="EM7" s="71">
        <v>0.1</v>
      </c>
      <c r="EN7" s="71">
        <v>9.e-002</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105</v>
      </c>
      <c r="C9" s="57" t="s">
        <v>106</v>
      </c>
      <c r="D9" s="57" t="s">
        <v>107</v>
      </c>
      <c r="E9" s="57" t="s">
        <v>108</v>
      </c>
      <c r="F9" s="57" t="s">
        <v>109</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110</v>
      </c>
    </row>
    <row r="12" spans="1:145">
      <c r="B12">
        <v>1</v>
      </c>
      <c r="C12">
        <v>1</v>
      </c>
      <c r="D12">
        <v>2</v>
      </c>
      <c r="E12">
        <v>3</v>
      </c>
      <c r="F12">
        <v>4</v>
      </c>
      <c r="G12" t="s">
        <v>111</v>
      </c>
    </row>
    <row r="13" spans="1:145">
      <c r="B13" t="s">
        <v>112</v>
      </c>
      <c r="C13" t="s">
        <v>113</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2023-12-12T02:48:13Z</dcterms:created>
  <dcterms:modified xsi:type="dcterms:W3CDTF">2024-02-20T04:30:25Z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2024-02-20T04:30:25Z</vt:filetime>
  </property>
</Properties>
</file>