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V:\04_共有フォルダ②\下水道係\☆下水１\11 決算統計\R4決算\「経営比較分析表」の分析等について\"/>
    </mc:Choice>
  </mc:AlternateContent>
  <xr:revisionPtr revIDLastSave="0" documentId="13_ncr:1_{75102F1F-BF7B-4C7F-9572-7D0BB40625E4}" xr6:coauthVersionLast="47" xr6:coauthVersionMax="47" xr10:uidLastSave="{00000000-0000-0000-0000-000000000000}"/>
  <workbookProtection workbookAlgorithmName="SHA-512" workbookHashValue="2rNxeTEuuNxmk0ew4iAItOP1bC8dD4GbwdPL8mrmE1BsxNnnW6+vV0lHj/gdDrE52lnP7E0H31wkA9ZqMxKSxg==" workbookSaltValue="aJ4jXXXOU/jepv9jtyCD/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AT10" i="4"/>
  <c r="AL10" i="4"/>
  <c r="AL8" i="4"/>
  <c r="P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<sst xmlns="http://schemas.openxmlformats.org/spreadsheetml/2006/main" count="236" uniqueCount="121">
  <si>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</si>
  <si>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</si>
  <si>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</si>
  <si>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</si>
  <si>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</si>
  <si>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</si>
  <si>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</si>
  <si>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</si>
  <si>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</si>
  <si>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</si>
  <si>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</si>
  <si>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</si>
  <si>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</si>
  <si>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</si>
  <si>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</si>
  <si>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</si>
  <si>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</si>
  <si>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</si>
  <si>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</si>
  <si>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</si>
  <si>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</si>
  <si>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</si>
  <si>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</si>
  <si>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</si>
  <si>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</si>
  <si>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</si>
  <si>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</si>
  <si>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</si>
  <si>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</si>
  <si>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</si>
  <si>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</si>
  <si>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</si>
  <si>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</si>
  <si>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</si>
  <si>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</si>
  <si>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</si>
  <si>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</si>
  <si>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</si>
  <si>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</si>
  <si>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</si>
  <si>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</si>
  <si>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</si>
  <si>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</si>
  <si>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</si>
  <si>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</si>
  <si>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</si>
  <si>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</si>
  <si>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</si>
  <si>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</si>
  <si>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</si>
  <si>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</si>
  <si>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</si>
  <si>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</si>
  <si>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</si>
  <si>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</si>
  <si>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</si>
  <si>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</si>
  <si>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</si>
  <si>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</si>
  <si>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</si>
  <si>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</si>
  <si>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</si>
  <si>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</si>
  <si>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</si>
  <si>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</si>
  <si>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</si>
  <si>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</si>
  <si>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</si>
  <si>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</si>
  <si>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</si>
  <si>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</si>
  <si>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</si>
  <si>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</si>
  <si>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</si>
  <si>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</si>
  <si>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</si>
  <si>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</si>
  <si>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</si>
  <si>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</si>
  <si>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</si>
  <si>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</si>
  <si>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</si>
  <si>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</si>
  <si>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</si>
  <si>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</si>
  <si>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</si>
  <si>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</si>
  <si>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</si>
  <si>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</si>
  <si>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</si>
  <si>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</si>
  <si>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</si>
  <si>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</si>
  <si>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</si>
  <si>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</si>
  <si>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</si>
  <si>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</si>
  <si>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</si>
  <si>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高鍋町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</si>
  <si>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</si>
  <si>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</si>
  <si>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</si>
  <si>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</si>
  <si>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</si>
  <si>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</si>
  <si>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</si>
  <si>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</si>
  <si>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</si>
  <si>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</si>
  <si>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</si>
  <si>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</si>
  <si>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</si>
  <si>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</si>
  <si>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</si>
  <si>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</si>
  <si>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</si>
  <si>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</si>
  <si>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</si>
  <si>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平成8年度の一部供用開始から28年が経過していますが、管渠等においては、まだ老朽化対策が必要な状況ではありません。</t>
    <rPh sb="27" eb="29">
      <t>カンキョ</t>
    </rPh>
    <phoneticPr fontId="4"/>
  </si>
  <si>
    <t>収益的収支比率及び経費回収率は、ここ数年僅かながら上昇傾向にあるものの100％を大きく下回っていることから、さらなる水洗化率の向上に努めなければなりません。
管渠等については、現在早急な老朽化対策は必要ありませんが、汚水処理施設においては修繕や更新等の維持管理費用が年々増加している状況にあることから、ストックマネジメント計画をもとに計画的な経営の運営に取り組んでいく必要があります。
また、令和5年度から公営企業会計へ移行したことから、経営戦略の改定を行い、合理的な投資や財政状況の把握、安定的な事業の継続運営に努めていきます。</t>
    <rPh sb="174" eb="176">
      <t>ウンエイ</t>
    </rPh>
    <phoneticPr fontId="4"/>
  </si>
  <si>
    <t>①収益的収支比率は、ここ数年安定していますが100％を下回っており、健全な経営状態ではありません。なお、平成30年度の数値が高いのは、大規模な企業への接続による工事負担金収入による一時的な収入によるものです。
④企業債残高対事業規模比率は、年々減少傾向にあり、また類似団体と比較しても低い水準にあります。
⑤経費回収率は年々僅かに増加していますが、100％を下回っていることから一般会計からの繰入金等に依存している状況といえます。
⑥汚水処理原価は年々減少傾向にあり、類似団体と比較しても同じような水準になっております。
⑦施設利用率は、類似団体と比較すると高い水準となっており、比較的良好な状況といえます。
⑧水洗化率は年々上昇しており、また類似団体と比較しても高い水準となっていますが、接続率100％を目指して取り組みを強化していく必要があります。</t>
    <rPh sb="59" eb="61">
      <t>スウチ</t>
    </rPh>
    <rPh sb="62" eb="63">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</si>
</sst>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5A-48A5-99EA-9E6DCF42B0F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525A-48A5-99EA-9E6DCF42B0F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50.92</c:v>
                </c:pt>
                <c:pt idx="1">
                  <c:v>50.92</c:v>
                </c:pt>
                <c:pt idx="2">
                  <c:v>50.92</c:v>
                </c:pt>
                <c:pt idx="3">
                  <c:v>54.18</c:v>
                </c:pt>
                <c:pt idx="4">
                  <c:v>53.5</c:v>
                </c:pt>
              </c:numCache>
            </c:numRef>
          </c:val>
          <c:extLst>
            <c:ext xmlns:c16="http://schemas.microsoft.com/office/drawing/2014/chart" uri="{C3380CC4-5D6E-409C-BE32-E72D297353CC}">
              <c16:uniqueId val="{00000000-3B3D-4A7D-8C8B-D7124A14D29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3B3D-4A7D-8C8B-D7124A14D29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84.42</c:v>
                </c:pt>
                <c:pt idx="1">
                  <c:v>85.15</c:v>
                </c:pt>
                <c:pt idx="2">
                  <c:v>85.72</c:v>
                </c:pt>
                <c:pt idx="3">
                  <c:v>87.41</c:v>
                </c:pt>
                <c:pt idx="4">
                  <c:v>87.84</c:v>
                </c:pt>
              </c:numCache>
            </c:numRef>
          </c:val>
          <c:extLst>
            <c:ext xmlns:c16="http://schemas.microsoft.com/office/drawing/2014/chart" uri="{C3380CC4-5D6E-409C-BE32-E72D297353CC}">
              <c16:uniqueId val="{00000000-F923-4EBA-A0C3-43428833D79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F923-4EBA-A0C3-43428833D79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123.11</c:v>
                </c:pt>
                <c:pt idx="1">
                  <c:v>86.22</c:v>
                </c:pt>
                <c:pt idx="2">
                  <c:v>83.53</c:v>
                </c:pt>
                <c:pt idx="3">
                  <c:v>84.8</c:v>
                </c:pt>
                <c:pt idx="4">
                  <c:v>86.4</c:v>
                </c:pt>
              </c:numCache>
            </c:numRef>
          </c:val>
          <c:extLst>
            <c:ext xmlns:c16="http://schemas.microsoft.com/office/drawing/2014/chart" uri="{C3380CC4-5D6E-409C-BE32-E72D297353CC}">
              <c16:uniqueId val="{00000000-C1D8-4C0C-BE8F-8CFC112CD92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D8-4C0C-BE8F-8CFC112CD92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39-406C-94D1-CF073BE2F2E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39-406C-94D1-CF073BE2F2E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20-4EF0-800A-E586B5E5F9B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20-4EF0-800A-E586B5E5F9B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9D-4BEA-8D91-F9A689A48AB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9D-4BEA-8D91-F9A689A48AB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4D-46CA-849F-F394596E87E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4D-46CA-849F-F394596E87E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2173.92</c:v>
                </c:pt>
                <c:pt idx="1">
                  <c:v>1887.45</c:v>
                </c:pt>
                <c:pt idx="2">
                  <c:v>339.95</c:v>
                </c:pt>
                <c:pt idx="3">
                  <c:v>305.56</c:v>
                </c:pt>
                <c:pt idx="4">
                  <c:v>280.3</c:v>
                </c:pt>
              </c:numCache>
            </c:numRef>
          </c:val>
          <c:extLst>
            <c:ext xmlns:c16="http://schemas.microsoft.com/office/drawing/2014/chart" uri="{C3380CC4-5D6E-409C-BE32-E72D297353CC}">
              <c16:uniqueId val="{00000000-5C54-42FB-999B-70697698705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5C54-42FB-999B-70697698705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71.73</c:v>
                </c:pt>
                <c:pt idx="2">
                  <c:v>75.47</c:v>
                </c:pt>
                <c:pt idx="3">
                  <c:v>78.19</c:v>
                </c:pt>
                <c:pt idx="4">
                  <c:v>81.78</c:v>
                </c:pt>
              </c:numCache>
            </c:numRef>
          </c:val>
          <c:extLst>
            <c:ext xmlns:c16="http://schemas.microsoft.com/office/drawing/2014/chart" uri="{C3380CC4-5D6E-409C-BE32-E72D297353CC}">
              <c16:uniqueId val="{00000000-8B0C-450C-B909-D66819D945A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8B0C-450C-B909-D66819D945A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153.01</c:v>
                </c:pt>
                <c:pt idx="1">
                  <c:v>217.66</c:v>
                </c:pt>
                <c:pt idx="2">
                  <c:v>208.16</c:v>
                </c:pt>
                <c:pt idx="3">
                  <c:v>201.43</c:v>
                </c:pt>
                <c:pt idx="4">
                  <c:v>188.3</c:v>
                </c:pt>
              </c:numCache>
            </c:numRef>
          </c:val>
          <c:extLst>
            <c:ext xmlns:c16="http://schemas.microsoft.com/office/drawing/2014/chart" uri="{C3380CC4-5D6E-409C-BE32-E72D297353CC}">
              <c16:uniqueId val="{00000000-DD65-4AFC-B744-3E6E8B0B676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DD65-4AFC-B744-3E6E8B0B676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宮崎県　高鍋町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19729</v>
      </c>
      <c r="AM8" s="42"/>
      <c r="AN8" s="42"/>
      <c r="AO8" s="42"/>
      <c r="AP8" s="42"/>
      <c r="AQ8" s="42"/>
      <c r="AR8" s="42"/>
      <c r="AS8" s="42"/>
      <c r="AT8" s="35">
        <f>データ!T6</f>
        <v>43.8</v>
      </c>
      <c r="AU8" s="35"/>
      <c r="AV8" s="35"/>
      <c r="AW8" s="35"/>
      <c r="AX8" s="35"/>
      <c r="AY8" s="35"/>
      <c r="AZ8" s="35"/>
      <c r="BA8" s="35"/>
      <c r="BB8" s="35">
        <f>データ!U6</f>
        <v>450.43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36.369999999999997</v>
      </c>
      <c r="Q10" s="35"/>
      <c r="R10" s="35"/>
      <c r="S10" s="35"/>
      <c r="T10" s="35"/>
      <c r="U10" s="35"/>
      <c r="V10" s="35"/>
      <c r="W10" s="35">
        <f>データ!Q6</f>
        <v>95.16</v>
      </c>
      <c r="X10" s="35"/>
      <c r="Y10" s="35"/>
      <c r="Z10" s="35"/>
      <c r="AA10" s="35"/>
      <c r="AB10" s="35"/>
      <c r="AC10" s="35"/>
      <c r="AD10" s="42">
        <f>データ!R6</f>
        <v>2552</v>
      </c>
      <c r="AE10" s="42"/>
      <c r="AF10" s="42"/>
      <c r="AG10" s="42"/>
      <c r="AH10" s="42"/>
      <c r="AI10" s="42"/>
      <c r="AJ10" s="42"/>
      <c r="AK10" s="2"/>
      <c r="AL10" s="42">
        <f>データ!V6</f>
        <v>7153</v>
      </c>
      <c r="AM10" s="42"/>
      <c r="AN10" s="42"/>
      <c r="AO10" s="42"/>
      <c r="AP10" s="42"/>
      <c r="AQ10" s="42"/>
      <c r="AR10" s="42"/>
      <c r="AS10" s="42"/>
      <c r="AT10" s="35">
        <f>データ!W6</f>
        <v>2.2599999999999998</v>
      </c>
      <c r="AU10" s="35"/>
      <c r="AV10" s="35"/>
      <c r="AW10" s="35"/>
      <c r="AX10" s="35"/>
      <c r="AY10" s="35"/>
      <c r="AZ10" s="35"/>
      <c r="BA10" s="35"/>
      <c r="BB10" s="35">
        <f>データ!X6</f>
        <v>3165.04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IN1dE0+pa4ZQ7fr7r/dAYa+UOeybUtURLqoiE1DL/X1a8BVc4kBAONEAqA9GqF3DbR4z5AOYacFWiuUKDEyV8w==" saltValue="kVijqeM7SK9E5jjFyPvxk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454010</v>
      </c>
      <c r="D6" s="19">
        <f t="shared" si="3"/>
        <v>47</v>
      </c>
      <c r="E6" s="19">
        <f t="shared" si="3"/>
        <v>17</v>
      </c>
      <c r="F6" s="19">
        <f t="shared" si="3"/>
        <v>1</v>
      </c>
      <c r="G6" s="19">
        <f t="shared" si="3"/>
        <v>0</v>
      </c>
      <c r="H6" s="19" t="str">
        <f t="shared" si="3"/>
        <v>宮崎県　高鍋町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36.369999999999997</v>
      </c>
      <c r="Q6" s="20">
        <f t="shared" si="3"/>
        <v>95.16</v>
      </c>
      <c r="R6" s="20">
        <f t="shared" si="3"/>
        <v>2552</v>
      </c>
      <c r="S6" s="20">
        <f t="shared" si="3"/>
        <v>19729</v>
      </c>
      <c r="T6" s="20">
        <f t="shared" si="3"/>
        <v>43.8</v>
      </c>
      <c r="U6" s="20">
        <f t="shared" si="3"/>
        <v>450.43</v>
      </c>
      <c r="V6" s="20">
        <f t="shared" si="3"/>
        <v>7153</v>
      </c>
      <c r="W6" s="20">
        <f t="shared" si="3"/>
        <v>2.2599999999999998</v>
      </c>
      <c r="X6" s="20">
        <f t="shared" si="3"/>
        <v>3165.04</v>
      </c>
      <c r="Y6" s="21">
        <f>IF(Y7="",NA(),Y7)</f>
        <v>123.11</v>
      </c>
      <c r="Z6" s="21">
        <f t="shared" ref="Z6:AH6" si="4">IF(Z7="",NA(),Z7)</f>
        <v>86.22</v>
      </c>
      <c r="AA6" s="21">
        <f t="shared" si="4"/>
        <v>83.53</v>
      </c>
      <c r="AB6" s="21">
        <f t="shared" si="4"/>
        <v>84.8</v>
      </c>
      <c r="AC6" s="21">
        <f t="shared" si="4"/>
        <v>86.4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2173.92</v>
      </c>
      <c r="BG6" s="21">
        <f t="shared" ref="BG6:BO6" si="7">IF(BG7="",NA(),BG7)</f>
        <v>1887.45</v>
      </c>
      <c r="BH6" s="21">
        <f t="shared" si="7"/>
        <v>339.95</v>
      </c>
      <c r="BI6" s="21">
        <f t="shared" si="7"/>
        <v>305.56</v>
      </c>
      <c r="BJ6" s="21">
        <f t="shared" si="7"/>
        <v>280.3</v>
      </c>
      <c r="BK6" s="21">
        <f t="shared" si="7"/>
        <v>958.81</v>
      </c>
      <c r="BL6" s="21">
        <f t="shared" si="7"/>
        <v>1001.3</v>
      </c>
      <c r="BM6" s="21">
        <f t="shared" si="7"/>
        <v>1050.51</v>
      </c>
      <c r="BN6" s="21">
        <f t="shared" si="7"/>
        <v>1102.01</v>
      </c>
      <c r="BO6" s="21">
        <f t="shared" si="7"/>
        <v>987.36</v>
      </c>
      <c r="BP6" s="20" t="str">
        <f>IF(BP7="","",IF(BP7="-","【-】","【"&amp;SUBSTITUTE(TEXT(BP7,"#,##0.00"),"-","△")&amp;"】"))</f>
        <v>【652.82】</v>
      </c>
      <c r="BQ6" s="21">
        <f>IF(BQ7="",NA(),BQ7)</f>
        <v>100</v>
      </c>
      <c r="BR6" s="21">
        <f t="shared" ref="BR6:BZ6" si="8">IF(BR7="",NA(),BR7)</f>
        <v>71.73</v>
      </c>
      <c r="BS6" s="21">
        <f t="shared" si="8"/>
        <v>75.47</v>
      </c>
      <c r="BT6" s="21">
        <f t="shared" si="8"/>
        <v>78.19</v>
      </c>
      <c r="BU6" s="21">
        <f t="shared" si="8"/>
        <v>81.78</v>
      </c>
      <c r="BV6" s="21">
        <f t="shared" si="8"/>
        <v>82.88</v>
      </c>
      <c r="BW6" s="21">
        <f t="shared" si="8"/>
        <v>81.88</v>
      </c>
      <c r="BX6" s="21">
        <f t="shared" si="8"/>
        <v>82.65</v>
      </c>
      <c r="BY6" s="21">
        <f t="shared" si="8"/>
        <v>82.55</v>
      </c>
      <c r="BZ6" s="21">
        <f t="shared" si="8"/>
        <v>83.55</v>
      </c>
      <c r="CA6" s="20" t="str">
        <f>IF(CA7="","",IF(CA7="-","【-】","【"&amp;SUBSTITUTE(TEXT(CA7,"#,##0.00"),"-","△")&amp;"】"))</f>
        <v>【97.61】</v>
      </c>
      <c r="CB6" s="21">
        <f>IF(CB7="",NA(),CB7)</f>
        <v>153.01</v>
      </c>
      <c r="CC6" s="21">
        <f t="shared" ref="CC6:CK6" si="9">IF(CC7="",NA(),CC7)</f>
        <v>217.66</v>
      </c>
      <c r="CD6" s="21">
        <f t="shared" si="9"/>
        <v>208.16</v>
      </c>
      <c r="CE6" s="21">
        <f t="shared" si="9"/>
        <v>201.43</v>
      </c>
      <c r="CF6" s="21">
        <f t="shared" si="9"/>
        <v>188.3</v>
      </c>
      <c r="CG6" s="21">
        <f t="shared" si="9"/>
        <v>190.99</v>
      </c>
      <c r="CH6" s="21">
        <f t="shared" si="9"/>
        <v>187.55</v>
      </c>
      <c r="CI6" s="21">
        <f t="shared" si="9"/>
        <v>186.3</v>
      </c>
      <c r="CJ6" s="21">
        <f t="shared" si="9"/>
        <v>188.38</v>
      </c>
      <c r="CK6" s="21">
        <f t="shared" si="9"/>
        <v>185.98</v>
      </c>
      <c r="CL6" s="20" t="str">
        <f>IF(CL7="","",IF(CL7="-","【-】","【"&amp;SUBSTITUTE(TEXT(CL7,"#,##0.00"),"-","△")&amp;"】"))</f>
        <v>【138.29】</v>
      </c>
      <c r="CM6" s="21">
        <f>IF(CM7="",NA(),CM7)</f>
        <v>50.92</v>
      </c>
      <c r="CN6" s="21">
        <f t="shared" ref="CN6:CV6" si="10">IF(CN7="",NA(),CN7)</f>
        <v>50.92</v>
      </c>
      <c r="CO6" s="21">
        <f t="shared" si="10"/>
        <v>50.92</v>
      </c>
      <c r="CP6" s="21">
        <f t="shared" si="10"/>
        <v>54.18</v>
      </c>
      <c r="CQ6" s="21">
        <f t="shared" si="10"/>
        <v>53.5</v>
      </c>
      <c r="CR6" s="21">
        <f t="shared" si="10"/>
        <v>52.58</v>
      </c>
      <c r="CS6" s="21">
        <f t="shared" si="10"/>
        <v>50.94</v>
      </c>
      <c r="CT6" s="21">
        <f t="shared" si="10"/>
        <v>50.53</v>
      </c>
      <c r="CU6" s="21">
        <f t="shared" si="10"/>
        <v>51.42</v>
      </c>
      <c r="CV6" s="21">
        <f t="shared" si="10"/>
        <v>48.95</v>
      </c>
      <c r="CW6" s="20" t="str">
        <f>IF(CW7="","",IF(CW7="-","【-】","【"&amp;SUBSTITUTE(TEXT(CW7,"#,##0.00"),"-","△")&amp;"】"))</f>
        <v>【59.10】</v>
      </c>
      <c r="CX6" s="21">
        <f>IF(CX7="",NA(),CX7)</f>
        <v>84.42</v>
      </c>
      <c r="CY6" s="21">
        <f t="shared" ref="CY6:DG6" si="11">IF(CY7="",NA(),CY7)</f>
        <v>85.15</v>
      </c>
      <c r="CZ6" s="21">
        <f t="shared" si="11"/>
        <v>85.72</v>
      </c>
      <c r="DA6" s="21">
        <f t="shared" si="11"/>
        <v>87.41</v>
      </c>
      <c r="DB6" s="21">
        <f t="shared" si="11"/>
        <v>87.84</v>
      </c>
      <c r="DC6" s="21">
        <f t="shared" si="11"/>
        <v>83.02</v>
      </c>
      <c r="DD6" s="21">
        <f t="shared" si="11"/>
        <v>82.55</v>
      </c>
      <c r="DE6" s="21">
        <f t="shared" si="11"/>
        <v>82.08</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0.08</v>
      </c>
      <c r="EO6" s="20" t="str">
        <f>IF(EO7="","",IF(EO7="-","【-】","【"&amp;SUBSTITUTE(TEXT(EO7,"#,##0.00"),"-","△")&amp;"】"))</f>
        <v>【0.23】</v>
      </c>
    </row>
    <row r="7" spans="1:145" s="22" customFormat="1" x14ac:dyDescent="0.15">
      <c r="A7" s="14"/>
      <c r="B7" s="23">
        <v>2022</v>
      </c>
      <c r="C7" s="23">
        <v>454010</v>
      </c>
      <c r="D7" s="23">
        <v>47</v>
      </c>
      <c r="E7" s="23">
        <v>17</v>
      </c>
      <c r="F7" s="23">
        <v>1</v>
      </c>
      <c r="G7" s="23">
        <v>0</v>
      </c>
      <c r="H7" s="23" t="s">
        <v>98</v>
      </c>
      <c r="I7" s="23" t="s">
        <v>99</v>
      </c>
      <c r="J7" s="23" t="s">
        <v>100</v>
      </c>
      <c r="K7" s="23" t="s">
        <v>101</v>
      </c>
      <c r="L7" s="23" t="s">
        <v>102</v>
      </c>
      <c r="M7" s="23" t="s">
        <v>103</v>
      </c>
      <c r="N7" s="24" t="s">
        <v>104</v>
      </c>
      <c r="O7" s="24" t="s">
        <v>105</v>
      </c>
      <c r="P7" s="24">
        <v>36.369999999999997</v>
      </c>
      <c r="Q7" s="24">
        <v>95.16</v>
      </c>
      <c r="R7" s="24">
        <v>2552</v>
      </c>
      <c r="S7" s="24">
        <v>19729</v>
      </c>
      <c r="T7" s="24">
        <v>43.8</v>
      </c>
      <c r="U7" s="24">
        <v>450.43</v>
      </c>
      <c r="V7" s="24">
        <v>7153</v>
      </c>
      <c r="W7" s="24">
        <v>2.2599999999999998</v>
      </c>
      <c r="X7" s="24">
        <v>3165.04</v>
      </c>
      <c r="Y7" s="24">
        <v>123.11</v>
      </c>
      <c r="Z7" s="24">
        <v>86.22</v>
      </c>
      <c r="AA7" s="24">
        <v>83.53</v>
      </c>
      <c r="AB7" s="24">
        <v>84.8</v>
      </c>
      <c r="AC7" s="24">
        <v>86.4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2173.92</v>
      </c>
      <c r="BG7" s="24">
        <v>1887.45</v>
      </c>
      <c r="BH7" s="24">
        <v>339.95</v>
      </c>
      <c r="BI7" s="24">
        <v>305.56</v>
      </c>
      <c r="BJ7" s="24">
        <v>280.3</v>
      </c>
      <c r="BK7" s="24">
        <v>958.81</v>
      </c>
      <c r="BL7" s="24">
        <v>1001.3</v>
      </c>
      <c r="BM7" s="24">
        <v>1050.51</v>
      </c>
      <c r="BN7" s="24">
        <v>1102.01</v>
      </c>
      <c r="BO7" s="24">
        <v>987.36</v>
      </c>
      <c r="BP7" s="24">
        <v>652.82000000000005</v>
      </c>
      <c r="BQ7" s="24">
        <v>100</v>
      </c>
      <c r="BR7" s="24">
        <v>71.73</v>
      </c>
      <c r="BS7" s="24">
        <v>75.47</v>
      </c>
      <c r="BT7" s="24">
        <v>78.19</v>
      </c>
      <c r="BU7" s="24">
        <v>81.78</v>
      </c>
      <c r="BV7" s="24">
        <v>82.88</v>
      </c>
      <c r="BW7" s="24">
        <v>81.88</v>
      </c>
      <c r="BX7" s="24">
        <v>82.65</v>
      </c>
      <c r="BY7" s="24">
        <v>82.55</v>
      </c>
      <c r="BZ7" s="24">
        <v>83.55</v>
      </c>
      <c r="CA7" s="24">
        <v>97.61</v>
      </c>
      <c r="CB7" s="24">
        <v>153.01</v>
      </c>
      <c r="CC7" s="24">
        <v>217.66</v>
      </c>
      <c r="CD7" s="24">
        <v>208.16</v>
      </c>
      <c r="CE7" s="24">
        <v>201.43</v>
      </c>
      <c r="CF7" s="24">
        <v>188.3</v>
      </c>
      <c r="CG7" s="24">
        <v>190.99</v>
      </c>
      <c r="CH7" s="24">
        <v>187.55</v>
      </c>
      <c r="CI7" s="24">
        <v>186.3</v>
      </c>
      <c r="CJ7" s="24">
        <v>188.38</v>
      </c>
      <c r="CK7" s="24">
        <v>185.98</v>
      </c>
      <c r="CL7" s="24">
        <v>138.29</v>
      </c>
      <c r="CM7" s="24">
        <v>50.92</v>
      </c>
      <c r="CN7" s="24">
        <v>50.92</v>
      </c>
      <c r="CO7" s="24">
        <v>50.92</v>
      </c>
      <c r="CP7" s="24">
        <v>54.18</v>
      </c>
      <c r="CQ7" s="24">
        <v>53.5</v>
      </c>
      <c r="CR7" s="24">
        <v>52.58</v>
      </c>
      <c r="CS7" s="24">
        <v>50.94</v>
      </c>
      <c r="CT7" s="24">
        <v>50.53</v>
      </c>
      <c r="CU7" s="24">
        <v>51.42</v>
      </c>
      <c r="CV7" s="24">
        <v>48.95</v>
      </c>
      <c r="CW7" s="24">
        <v>59.1</v>
      </c>
      <c r="CX7" s="24">
        <v>84.42</v>
      </c>
      <c r="CY7" s="24">
        <v>85.15</v>
      </c>
      <c r="CZ7" s="24">
        <v>85.72</v>
      </c>
      <c r="DA7" s="24">
        <v>87.41</v>
      </c>
      <c r="DB7" s="24">
        <v>87.84</v>
      </c>
      <c r="DC7" s="24">
        <v>83.02</v>
      </c>
      <c r="DD7" s="24">
        <v>82.55</v>
      </c>
      <c r="DE7" s="24">
        <v>82.08</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0.15</v>
      </c>
      <c r="EL7" s="24">
        <v>1.65</v>
      </c>
      <c r="EM7" s="24">
        <v>0.14000000000000001</v>
      </c>
      <c r="EN7" s="24">
        <v>0.08</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114</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清水</cp:lastModifiedBy>
  <dcterms:created xsi:type="dcterms:W3CDTF">2023-12-12T02:48:13Z</dcterms:created>
  <dcterms:modified xsi:type="dcterms:W3CDTF">2024-02-20T02:43:41Z</dcterms:modified>
  <cp:category/>
</cp:coreProperties>
</file>