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C:\Users\sdn002\Desktop\R5馬原\19経営比較分析表\R4経営分析\"/>
    </mc:Choice>
  </mc:AlternateContent>
  <xr:revisionPtr revIDLastSave="0" documentId="13_ncr:1_{6CF4D1C7-C56F-437E-B5A1-B2D71DAFA0F1}" xr6:coauthVersionLast="36" xr6:coauthVersionMax="36" xr10:uidLastSave="{00000000-0000-0000-0000-000000000000}"/>
  <workbookProtection workbookAlgorithmName="SHA-512" workbookHashValue="zHNZFfSb6aXO0mUfANceWkn00EquWFpYhxHvjuEj7tl8Rjtb3EJU2Xs0adoYAUK3gay1kpsDX1Hx4B4MSg7CvQ==" workbookSaltValue="BzmF752jFFR++nzK0kpVJ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W10" i="4"/>
  <c r="I10" i="4"/>
  <c r="BB8" i="4"/>
  <c r="AL8" i="4"/>
  <c r="W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<sst xmlns="http://schemas.openxmlformats.org/spreadsheetml/2006/main" count="236" uniqueCount="120">
  <si>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</si>
  <si>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</si>
  <si>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</si>
  <si>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</si>
  <si>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</si>
  <si>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</si>
  <si>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</si>
  <si>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</si>
  <si>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</si>
  <si>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</si>
  <si>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</si>
  <si>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</si>
  <si>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</si>
  <si>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</si>
  <si>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</si>
  <si>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</si>
  <si>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</si>
  <si>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</si>
  <si>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</si>
  <si>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</si>
  <si>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</si>
  <si>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</si>
  <si>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</si>
  <si>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</si>
  <si>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</si>
  <si>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</si>
  <si>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</si>
  <si>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</si>
  <si>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</si>
  <si>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</si>
  <si>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</si>
  <si>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</si>
  <si>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</si>
  <si>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</si>
  <si>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</si>
  <si>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</si>
  <si>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</si>
  <si>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</si>
  <si>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</si>
  <si>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</si>
  <si>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</si>
  <si>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</si>
  <si>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</si>
  <si>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</si>
  <si>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</si>
  <si>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</si>
  <si>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</si>
  <si>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</si>
  <si>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</si>
  <si>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</si>
  <si>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</si>
  <si>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</si>
  <si>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</si>
  <si>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</si>
  <si>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</si>
  <si>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</si>
  <si>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</si>
  <si>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</si>
  <si>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</si>
  <si>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</si>
  <si>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</si>
  <si>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</si>
  <si>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</si>
  <si>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</si>
  <si>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</si>
  <si>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</si>
  <si>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</si>
  <si>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</si>
  <si>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</si>
  <si>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</si>
  <si>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</si>
  <si>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</si>
  <si>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</si>
  <si>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</si>
  <si>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</si>
  <si>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</si>
  <si>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</si>
  <si>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</si>
  <si>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</si>
  <si>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</si>
  <si>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</si>
  <si>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</si>
  <si>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</si>
  <si>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</si>
  <si>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</si>
  <si>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</si>
  <si>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</si>
  <si>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</si>
  <si>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</si>
  <si>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</si>
  <si>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</si>
  <si>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</si>
  <si>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</si>
  <si>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</si>
  <si>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</si>
  <si>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</si>
  <si>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</si>
  <si>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</si>
  <si>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高千穂町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</si>
  <si>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</si>
  <si>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</si>
  <si>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</si>
  <si>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</si>
  <si>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</si>
  <si>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</si>
  <si>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</si>
  <si>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</si>
  <si>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</si>
  <si>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</si>
  <si>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</si>
  <si>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</si>
  <si>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</si>
  <si>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</si>
  <si>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</si>
  <si>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</si>
  <si>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</si>
  <si>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</si>
  <si>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下水道設備については、H8年度から整備を開始しH23年度に整備計画を完了したため、比較的新しい。老朽化対策として『ストックマネジメント計画』を策定し、設備点検を行っている。加えて、日常的な点検及び例月点検を行い、処理施設及び管路等の機能維持を図っていく。</t>
    <phoneticPr fontId="4"/>
  </si>
  <si>
    <t>今後は徐々に処理区域内の人口が減少し、使用料収入は減少することや、老朽化による施設・管路等の更新による費用増加も想定される。将来の下水道施設の適正な維持管理と健全な経営のため、現状を正確に把握し、経営戦略及びストックマネジメント計画を十分に活用した経営を行う必要がある。</t>
    <phoneticPr fontId="4"/>
  </si>
  <si>
    <t>①収益的収支比率は100％を上回った。今後も経営改善に向けた取り組みが必要である。
④企業債残高対事業規模比率については、償還計画に基づいた償還が進んでいるため、数値は横ばいであるが、今後の投資計画等の状況を見ながら適切な運営を行っていく必要がある。
⑤経費回収率は約7割ほどであり、汚水処理に係る費用が使用料だけでは賄えていない状況にある。現状として企業債償還については一般会計からの繰入に財源を頼らざるを得ない状況にあるが、経費回収率が向上するよう経費削減、未収金の解消に努め、使用料の見直しについても検討する必要がある。
⑥汚水処理原価については、引き続き維持管理費の削減、接続率の向上による有収水量を増加させる取り組みが必要である。
⑦施設利用率については、約50％であり、類似団体と同等である。ゲリラ豪雨時の不明水流入等不測の事態も考えられ、現在の処理規模は適正であると思われる。
⑧水洗化率については、未接続世帯への更なる接続推進を図っていく。</t>
    <rPh sb="135" eb="136">
      <t>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</si>
</sst>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17-4C69-9EF0-5964B1A3FC4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5D17-4C69-9EF0-5964B1A3FC4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98.67</c:v>
                </c:pt>
                <c:pt idx="1">
                  <c:v>98.98</c:v>
                </c:pt>
                <c:pt idx="2">
                  <c:v>98.78</c:v>
                </c:pt>
                <c:pt idx="3">
                  <c:v>101.92</c:v>
                </c:pt>
                <c:pt idx="4">
                  <c:v>141.12</c:v>
                </c:pt>
              </c:numCache>
            </c:numRef>
          </c:val>
          <c:extLst>
            <c:ext xmlns:c16="http://schemas.microsoft.com/office/drawing/2014/chart" uri="{C3380CC4-5D6E-409C-BE32-E72D297353CC}">
              <c16:uniqueId val="{00000000-64E5-44E0-8388-1A85EA3065C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E5-44E0-8388-1A85EA3065C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1A-4A94-B6CD-D3D5301F267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1A-4A94-B6CD-D3D5301F267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C9-4270-AC05-06CBDB10D76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C9-4270-AC05-06CBDB10D76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10-4850-A722-0305956B6E5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10-4850-A722-0305956B6E5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39-41B1-9E6B-353B079C8B2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39-41B1-9E6B-353B079C8B2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309.27</c:v>
                </c:pt>
                <c:pt idx="1">
                  <c:v>404.53</c:v>
                </c:pt>
                <c:pt idx="2">
                  <c:v>375.96</c:v>
                </c:pt>
                <c:pt idx="3">
                  <c:v>300.64</c:v>
                </c:pt>
                <c:pt idx="4">
                  <c:v>273.63</c:v>
                </c:pt>
              </c:numCache>
            </c:numRef>
          </c:val>
          <c:extLst>
            <c:ext xmlns:c16="http://schemas.microsoft.com/office/drawing/2014/chart" uri="{C3380CC4-5D6E-409C-BE32-E72D297353CC}">
              <c16:uniqueId val="{00000000-50E0-48D7-B604-F2EC4A91820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50E0-48D7-B604-F2EC4A91820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77.400000000000006</c:v>
                </c:pt>
                <c:pt idx="1">
                  <c:v>74.28</c:v>
                </c:pt>
                <c:pt idx="2">
                  <c:v>74.430000000000007</c:v>
                </c:pt>
                <c:pt idx="3">
                  <c:v>68.27</c:v>
                </c:pt>
                <c:pt idx="4">
                  <c:v>76.040000000000006</c:v>
                </c:pt>
              </c:numCache>
            </c:numRef>
          </c:val>
          <c:extLst>
            <c:ext xmlns:c16="http://schemas.microsoft.com/office/drawing/2014/chart" uri="{C3380CC4-5D6E-409C-BE32-E72D297353CC}">
              <c16:uniqueId val="{00000000-3D2F-4073-AED3-5BAB2F63CCE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3D2F-4073-AED3-5BAB2F63CCE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220.41</c:v>
                </c:pt>
                <c:pt idx="1">
                  <c:v>231.98</c:v>
                </c:pt>
                <c:pt idx="2">
                  <c:v>235.69</c:v>
                </c:pt>
                <c:pt idx="3">
                  <c:v>257.69</c:v>
                </c:pt>
                <c:pt idx="4">
                  <c:v>212.62</c:v>
                </c:pt>
              </c:numCache>
            </c:numRef>
          </c:val>
          <c:extLst>
            <c:ext xmlns:c16="http://schemas.microsoft.com/office/drawing/2014/chart" uri="{C3380CC4-5D6E-409C-BE32-E72D297353CC}">
              <c16:uniqueId val="{00000000-8B70-4392-9F56-F6CF7AC78E7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8B70-4392-9F56-F6CF7AC78E7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56.75</c:v>
                </c:pt>
                <c:pt idx="1">
                  <c:v>56.05</c:v>
                </c:pt>
                <c:pt idx="2">
                  <c:v>53.95</c:v>
                </c:pt>
                <c:pt idx="3">
                  <c:v>54.7</c:v>
                </c:pt>
                <c:pt idx="4">
                  <c:v>54.2</c:v>
                </c:pt>
              </c:numCache>
            </c:numRef>
          </c:val>
          <c:extLst>
            <c:ext xmlns:c16="http://schemas.microsoft.com/office/drawing/2014/chart" uri="{C3380CC4-5D6E-409C-BE32-E72D297353CC}">
              <c16:uniqueId val="{00000000-AB02-4A53-9F15-B55D8CC17A0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AB02-4A53-9F15-B55D8CC17A0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82.95</c:v>
                </c:pt>
                <c:pt idx="1">
                  <c:v>93</c:v>
                </c:pt>
                <c:pt idx="2">
                  <c:v>89.18</c:v>
                </c:pt>
                <c:pt idx="3">
                  <c:v>89.26</c:v>
                </c:pt>
                <c:pt idx="4">
                  <c:v>90.46</c:v>
                </c:pt>
              </c:numCache>
            </c:numRef>
          </c:val>
          <c:extLst>
            <c:ext xmlns:c16="http://schemas.microsoft.com/office/drawing/2014/chart" uri="{C3380CC4-5D6E-409C-BE32-E72D297353CC}">
              <c16:uniqueId val="{00000000-FFD5-4884-B5AE-88CBAC00400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FFD5-4884-B5AE-88CBAC00400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宮崎県　高千穂町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Cd2</v>
      </c>
      <c r="X8" s="35"/>
      <c r="Y8" s="35"/>
      <c r="Z8" s="35"/>
      <c r="AA8" s="35"/>
      <c r="AB8" s="35"/>
      <c r="AC8" s="35"/>
      <c r="AD8" s="36" t="str">
        <f>データ!$M$6</f>
        <v>非設置</v>
      </c>
      <c r="AE8" s="36"/>
      <c r="AF8" s="36"/>
      <c r="AG8" s="36"/>
      <c r="AH8" s="36"/>
      <c r="AI8" s="36"/>
      <c r="AJ8" s="36"/>
      <c r="AK8" s="3"/>
      <c r="AL8" s="37">
        <f>データ!S6</f>
        <v>11327</v>
      </c>
      <c r="AM8" s="37"/>
      <c r="AN8" s="37"/>
      <c r="AO8" s="37"/>
      <c r="AP8" s="37"/>
      <c r="AQ8" s="37"/>
      <c r="AR8" s="37"/>
      <c r="AS8" s="37"/>
      <c r="AT8" s="38">
        <f>データ!T6</f>
        <v>237.54</v>
      </c>
      <c r="AU8" s="38"/>
      <c r="AV8" s="38"/>
      <c r="AW8" s="38"/>
      <c r="AX8" s="38"/>
      <c r="AY8" s="38"/>
      <c r="AZ8" s="38"/>
      <c r="BA8" s="38"/>
      <c r="BB8" s="38">
        <f>データ!U6</f>
        <v>47.68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33.31</v>
      </c>
      <c r="Q10" s="38"/>
      <c r="R10" s="38"/>
      <c r="S10" s="38"/>
      <c r="T10" s="38"/>
      <c r="U10" s="38"/>
      <c r="V10" s="38"/>
      <c r="W10" s="38">
        <f>データ!Q6</f>
        <v>110.82</v>
      </c>
      <c r="X10" s="38"/>
      <c r="Y10" s="38"/>
      <c r="Z10" s="38"/>
      <c r="AA10" s="38"/>
      <c r="AB10" s="38"/>
      <c r="AC10" s="38"/>
      <c r="AD10" s="37">
        <f>データ!R6</f>
        <v>3190</v>
      </c>
      <c r="AE10" s="37"/>
      <c r="AF10" s="37"/>
      <c r="AG10" s="37"/>
      <c r="AH10" s="37"/>
      <c r="AI10" s="37"/>
      <c r="AJ10" s="37"/>
      <c r="AK10" s="2"/>
      <c r="AL10" s="37">
        <f>データ!V6</f>
        <v>3711</v>
      </c>
      <c r="AM10" s="37"/>
      <c r="AN10" s="37"/>
      <c r="AO10" s="37"/>
      <c r="AP10" s="37"/>
      <c r="AQ10" s="37"/>
      <c r="AR10" s="37"/>
      <c r="AS10" s="37"/>
      <c r="AT10" s="38">
        <f>データ!W6</f>
        <v>2.27</v>
      </c>
      <c r="AU10" s="38"/>
      <c r="AV10" s="38"/>
      <c r="AW10" s="38"/>
      <c r="AX10" s="38"/>
      <c r="AY10" s="38"/>
      <c r="AZ10" s="38"/>
      <c r="BA10" s="38"/>
      <c r="BB10" s="38">
        <f>データ!X6</f>
        <v>1634.8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43</v>
      </c>
      <c r="O86" s="12" t="str">
        <f>データ!EO6</f>
        <v>【0.23】</v>
      </c>
    </row>
  </sheetData>
  <sheetProtection algorithmName="SHA-512" hashValue="35kvZm48URESeBvwVADF7WgCZasBZdz3fmyu8h6CBj9tNOoqLohzjQLwdLQl7ZkXOnlhtI3MmIPDsHWHAa1F+g==" saltValue="mhD4LsJGkDAl4b6DBazDd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454419</v>
      </c>
      <c r="D6" s="19">
        <f t="shared" si="3"/>
        <v>47</v>
      </c>
      <c r="E6" s="19">
        <f t="shared" si="3"/>
        <v>17</v>
      </c>
      <c r="F6" s="19">
        <f t="shared" si="3"/>
        <v>1</v>
      </c>
      <c r="G6" s="19">
        <f t="shared" si="3"/>
        <v>0</v>
      </c>
      <c r="H6" s="19" t="str">
        <f t="shared" si="3"/>
        <v>宮崎県　高千穂町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33.31</v>
      </c>
      <c r="Q6" s="20">
        <f t="shared" si="3"/>
        <v>110.82</v>
      </c>
      <c r="R6" s="20">
        <f t="shared" si="3"/>
        <v>3190</v>
      </c>
      <c r="S6" s="20">
        <f t="shared" si="3"/>
        <v>11327</v>
      </c>
      <c r="T6" s="20">
        <f t="shared" si="3"/>
        <v>237.54</v>
      </c>
      <c r="U6" s="20">
        <f t="shared" si="3"/>
        <v>47.68</v>
      </c>
      <c r="V6" s="20">
        <f t="shared" si="3"/>
        <v>3711</v>
      </c>
      <c r="W6" s="20">
        <f t="shared" si="3"/>
        <v>2.27</v>
      </c>
      <c r="X6" s="20">
        <f t="shared" si="3"/>
        <v>1634.8</v>
      </c>
      <c r="Y6" s="21">
        <f>IF(Y7="",NA(),Y7)</f>
        <v>98.67</v>
      </c>
      <c r="Z6" s="21">
        <f t="shared" ref="Z6:AH6" si="4">IF(Z7="",NA(),Z7)</f>
        <v>98.98</v>
      </c>
      <c r="AA6" s="21">
        <f t="shared" si="4"/>
        <v>98.78</v>
      </c>
      <c r="AB6" s="21">
        <f t="shared" si="4"/>
        <v>101.92</v>
      </c>
      <c r="AC6" s="21">
        <f t="shared" si="4"/>
        <v>141.12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309.27</v>
      </c>
      <c r="BG6" s="21">
        <f t="shared" ref="BG6:BO6" si="7">IF(BG7="",NA(),BG7)</f>
        <v>404.53</v>
      </c>
      <c r="BH6" s="21">
        <f t="shared" si="7"/>
        <v>375.96</v>
      </c>
      <c r="BI6" s="21">
        <f t="shared" si="7"/>
        <v>300.64</v>
      </c>
      <c r="BJ6" s="21">
        <f t="shared" si="7"/>
        <v>273.63</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77.400000000000006</v>
      </c>
      <c r="BR6" s="21">
        <f t="shared" ref="BR6:BZ6" si="8">IF(BR7="",NA(),BR7)</f>
        <v>74.28</v>
      </c>
      <c r="BS6" s="21">
        <f t="shared" si="8"/>
        <v>74.430000000000007</v>
      </c>
      <c r="BT6" s="21">
        <f t="shared" si="8"/>
        <v>68.27</v>
      </c>
      <c r="BU6" s="21">
        <f t="shared" si="8"/>
        <v>76.040000000000006</v>
      </c>
      <c r="BV6" s="21">
        <f t="shared" si="8"/>
        <v>78.92</v>
      </c>
      <c r="BW6" s="21">
        <f t="shared" si="8"/>
        <v>74.17</v>
      </c>
      <c r="BX6" s="21">
        <f t="shared" si="8"/>
        <v>79.77</v>
      </c>
      <c r="BY6" s="21">
        <f t="shared" si="8"/>
        <v>79.63</v>
      </c>
      <c r="BZ6" s="21">
        <f t="shared" si="8"/>
        <v>76.78</v>
      </c>
      <c r="CA6" s="20" t="str">
        <f>IF(CA7="","",IF(CA7="-","【-】","【"&amp;SUBSTITUTE(TEXT(CA7,"#,##0.00"),"-","△")&amp;"】"))</f>
        <v>【97.61】</v>
      </c>
      <c r="CB6" s="21">
        <f>IF(CB7="",NA(),CB7)</f>
        <v>220.41</v>
      </c>
      <c r="CC6" s="21">
        <f t="shared" ref="CC6:CK6" si="9">IF(CC7="",NA(),CC7)</f>
        <v>231.98</v>
      </c>
      <c r="CD6" s="21">
        <f t="shared" si="9"/>
        <v>235.69</v>
      </c>
      <c r="CE6" s="21">
        <f t="shared" si="9"/>
        <v>257.69</v>
      </c>
      <c r="CF6" s="21">
        <f t="shared" si="9"/>
        <v>212.62</v>
      </c>
      <c r="CG6" s="21">
        <f t="shared" si="9"/>
        <v>220.31</v>
      </c>
      <c r="CH6" s="21">
        <f t="shared" si="9"/>
        <v>230.95</v>
      </c>
      <c r="CI6" s="21">
        <f t="shared" si="9"/>
        <v>214.56</v>
      </c>
      <c r="CJ6" s="21">
        <f t="shared" si="9"/>
        <v>213.66</v>
      </c>
      <c r="CK6" s="21">
        <f t="shared" si="9"/>
        <v>224.31</v>
      </c>
      <c r="CL6" s="20" t="str">
        <f>IF(CL7="","",IF(CL7="-","【-】","【"&amp;SUBSTITUTE(TEXT(CL7,"#,##0.00"),"-","△")&amp;"】"))</f>
        <v>【138.29】</v>
      </c>
      <c r="CM6" s="21">
        <f>IF(CM7="",NA(),CM7)</f>
        <v>56.75</v>
      </c>
      <c r="CN6" s="21">
        <f t="shared" ref="CN6:CV6" si="10">IF(CN7="",NA(),CN7)</f>
        <v>56.05</v>
      </c>
      <c r="CO6" s="21">
        <f t="shared" si="10"/>
        <v>53.95</v>
      </c>
      <c r="CP6" s="21">
        <f t="shared" si="10"/>
        <v>54.7</v>
      </c>
      <c r="CQ6" s="21">
        <f t="shared" si="10"/>
        <v>54.2</v>
      </c>
      <c r="CR6" s="21">
        <f t="shared" si="10"/>
        <v>49.68</v>
      </c>
      <c r="CS6" s="21">
        <f t="shared" si="10"/>
        <v>49.27</v>
      </c>
      <c r="CT6" s="21">
        <f t="shared" si="10"/>
        <v>49.47</v>
      </c>
      <c r="CU6" s="21">
        <f t="shared" si="10"/>
        <v>48.19</v>
      </c>
      <c r="CV6" s="21">
        <f t="shared" si="10"/>
        <v>47.32</v>
      </c>
      <c r="CW6" s="20" t="str">
        <f>IF(CW7="","",IF(CW7="-","【-】","【"&amp;SUBSTITUTE(TEXT(CW7,"#,##0.00"),"-","△")&amp;"】"))</f>
        <v>【59.10】</v>
      </c>
      <c r="CX6" s="21">
        <f>IF(CX7="",NA(),CX7)</f>
        <v>82.95</v>
      </c>
      <c r="CY6" s="21">
        <f t="shared" ref="CY6:DG6" si="11">IF(CY7="",NA(),CY7)</f>
        <v>93</v>
      </c>
      <c r="CZ6" s="21">
        <f t="shared" si="11"/>
        <v>89.18</v>
      </c>
      <c r="DA6" s="21">
        <f t="shared" si="11"/>
        <v>89.26</v>
      </c>
      <c r="DB6" s="21">
        <f t="shared" si="11"/>
        <v>90.46</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15">
      <c r="A7" s="14"/>
      <c r="B7" s="23">
        <v>2022</v>
      </c>
      <c r="C7" s="23">
        <v>454419</v>
      </c>
      <c r="D7" s="23">
        <v>47</v>
      </c>
      <c r="E7" s="23">
        <v>17</v>
      </c>
      <c r="F7" s="23">
        <v>1</v>
      </c>
      <c r="G7" s="23">
        <v>0</v>
      </c>
      <c r="H7" s="23" t="s">
        <v>98</v>
      </c>
      <c r="I7" s="23" t="s">
        <v>99</v>
      </c>
      <c r="J7" s="23" t="s">
        <v>100</v>
      </c>
      <c r="K7" s="23" t="s">
        <v>101</v>
      </c>
      <c r="L7" s="23" t="s">
        <v>102</v>
      </c>
      <c r="M7" s="23" t="s">
        <v>103</v>
      </c>
      <c r="N7" s="24" t="s">
        <v>104</v>
      </c>
      <c r="O7" s="24" t="s">
        <v>105</v>
      </c>
      <c r="P7" s="24">
        <v>33.31</v>
      </c>
      <c r="Q7" s="24">
        <v>110.82</v>
      </c>
      <c r="R7" s="24">
        <v>3190</v>
      </c>
      <c r="S7" s="24">
        <v>11327</v>
      </c>
      <c r="T7" s="24">
        <v>237.54</v>
      </c>
      <c r="U7" s="24">
        <v>47.68</v>
      </c>
      <c r="V7" s="24">
        <v>3711</v>
      </c>
      <c r="W7" s="24">
        <v>2.27</v>
      </c>
      <c r="X7" s="24">
        <v>1634.8</v>
      </c>
      <c r="Y7" s="24">
        <v>98.67</v>
      </c>
      <c r="Z7" s="24">
        <v>98.98</v>
      </c>
      <c r="AA7" s="24">
        <v>98.78</v>
      </c>
      <c r="AB7" s="24">
        <v>101.92</v>
      </c>
      <c r="AC7" s="24">
        <v>141.12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309.27</v>
      </c>
      <c r="BG7" s="24">
        <v>404.53</v>
      </c>
      <c r="BH7" s="24">
        <v>375.96</v>
      </c>
      <c r="BI7" s="24">
        <v>300.64</v>
      </c>
      <c r="BJ7" s="24">
        <v>273.63</v>
      </c>
      <c r="BK7" s="24">
        <v>1048.23</v>
      </c>
      <c r="BL7" s="24">
        <v>1130.42</v>
      </c>
      <c r="BM7" s="24">
        <v>1245.0999999999999</v>
      </c>
      <c r="BN7" s="24">
        <v>1108.8</v>
      </c>
      <c r="BO7" s="24">
        <v>1194.56</v>
      </c>
      <c r="BP7" s="24">
        <v>652.82000000000005</v>
      </c>
      <c r="BQ7" s="24">
        <v>77.400000000000006</v>
      </c>
      <c r="BR7" s="24">
        <v>74.28</v>
      </c>
      <c r="BS7" s="24">
        <v>74.430000000000007</v>
      </c>
      <c r="BT7" s="24">
        <v>68.27</v>
      </c>
      <c r="BU7" s="24">
        <v>76.040000000000006</v>
      </c>
      <c r="BV7" s="24">
        <v>78.92</v>
      </c>
      <c r="BW7" s="24">
        <v>74.17</v>
      </c>
      <c r="BX7" s="24">
        <v>79.77</v>
      </c>
      <c r="BY7" s="24">
        <v>79.63</v>
      </c>
      <c r="BZ7" s="24">
        <v>76.78</v>
      </c>
      <c r="CA7" s="24">
        <v>97.61</v>
      </c>
      <c r="CB7" s="24">
        <v>220.41</v>
      </c>
      <c r="CC7" s="24">
        <v>231.98</v>
      </c>
      <c r="CD7" s="24">
        <v>235.69</v>
      </c>
      <c r="CE7" s="24">
        <v>257.69</v>
      </c>
      <c r="CF7" s="24">
        <v>212.62</v>
      </c>
      <c r="CG7" s="24">
        <v>220.31</v>
      </c>
      <c r="CH7" s="24">
        <v>230.95</v>
      </c>
      <c r="CI7" s="24">
        <v>214.56</v>
      </c>
      <c r="CJ7" s="24">
        <v>213.66</v>
      </c>
      <c r="CK7" s="24">
        <v>224.31</v>
      </c>
      <c r="CL7" s="24">
        <v>138.29</v>
      </c>
      <c r="CM7" s="24">
        <v>56.75</v>
      </c>
      <c r="CN7" s="24">
        <v>56.05</v>
      </c>
      <c r="CO7" s="24">
        <v>53.95</v>
      </c>
      <c r="CP7" s="24">
        <v>54.7</v>
      </c>
      <c r="CQ7" s="24">
        <v>54.2</v>
      </c>
      <c r="CR7" s="24">
        <v>49.68</v>
      </c>
      <c r="CS7" s="24">
        <v>49.27</v>
      </c>
      <c r="CT7" s="24">
        <v>49.47</v>
      </c>
      <c r="CU7" s="24">
        <v>48.19</v>
      </c>
      <c r="CV7" s="24">
        <v>47.32</v>
      </c>
      <c r="CW7" s="24">
        <v>59.1</v>
      </c>
      <c r="CX7" s="24">
        <v>82.95</v>
      </c>
      <c r="CY7" s="24">
        <v>93</v>
      </c>
      <c r="CZ7" s="24">
        <v>89.18</v>
      </c>
      <c r="DA7" s="24">
        <v>89.26</v>
      </c>
      <c r="DB7" s="24">
        <v>90.46</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0.32</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SDN002</cp:lastModifiedBy>
  <cp:lastPrinted>2024-01-19T06:00:07Z</cp:lastPrinted>
  <dcterms:created xsi:type="dcterms:W3CDTF">2023-12-12T02:48:15Z</dcterms:created>
  <dcterms:modified xsi:type="dcterms:W3CDTF">2024-01-19T06:01:48Z</dcterms:modified>
  <cp:category/>
</cp:coreProperties>
</file>