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40116【依頼】経営比較分析表の分析等について\04市町村→県\02法非適用\06下水道事業\03農集排\"/>
    </mc:Choice>
  </mc:AlternateContent>
  <xr:revisionPtr revIDLastSave="0" documentId="13_ncr:1_{633C8882-FDDC-4740-83E1-6974E4366D12}" xr6:coauthVersionLast="47" xr6:coauthVersionMax="47" xr10:uidLastSave="{00000000-0000-0000-0000-000000000000}"/>
  <workbookProtection workbookAlgorithmName="SHA-512" workbookHashValue="+awSvsocX+HwpHaYZshIWrCK9nG+pol739epZ2ZZWMjLldT6XyhjiRtooqT+TrOie5ZjcKss07lRk8m4ahOvBw==" workbookSaltValue="96UybA6lsqCvZgnAR+vXOA=="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6" i="4"/>
  <c r="AL10" i="4"/>
  <c r="I8"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<sst xmlns="http://schemas.openxmlformats.org/spreadsheetml/2006/main" count="236" uniqueCount="119">
  <si>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</si>
  <si>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</si>
  <si>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</si>
  <si>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</si>
  <si>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</si>
  <si>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</si>
  <si>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</si>
  <si>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</si>
  <si>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</si>
  <si>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</si>
  <si>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</si>
  <si>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</si>
  <si>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</si>
  <si>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</si>
  <si>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</si>
  <si>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</si>
  <si>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</si>
  <si>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</si>
  <si>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</si>
  <si>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</si>
  <si>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</si>
  <si>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</si>
  <si>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</si>
  <si>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</si>
  <si>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</si>
  <si>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</si>
  <si>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</si>
  <si>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</si>
  <si>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</si>
  <si>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</si>
  <si>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</si>
  <si>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</si>
  <si>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</si>
  <si>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</si>
  <si>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</si>
  <si>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</si>
  <si>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</si>
  <si>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</si>
  <si>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</si>
  <si>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</si>
  <si>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</si>
  <si>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</si>
  <si>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</si>
  <si>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</si>
  <si>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</si>
  <si>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</si>
  <si>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</si>
  <si>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</si>
  <si>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</si>
  <si>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</si>
  <si>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</si>
  <si>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</si>
  <si>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</si>
  <si>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</si>
  <si>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</si>
  <si>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</si>
  <si>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</si>
  <si>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</si>
  <si>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</si>
  <si>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</si>
  <si>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</si>
  <si>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</si>
  <si>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</si>
  <si>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</si>
  <si>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</si>
  <si>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</si>
  <si>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</si>
  <si>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</si>
  <si>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</si>
  <si>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</si>
  <si>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</si>
  <si>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</si>
  <si>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</si>
  <si>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</si>
  <si>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</si>
  <si>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</si>
  <si>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</si>
  <si>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</si>
  <si>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</si>
  <si>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</si>
  <si>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</si>
  <si>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</si>
  <si>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</si>
  <si>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</si>
  <si>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</si>
  <si>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</si>
  <si>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</si>
  <si>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</si>
  <si>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</si>
  <si>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</si>
  <si>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</si>
  <si>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</si>
  <si>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</si>
  <si>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</si>
  <si>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</si>
  <si>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</si>
  <si>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</si>
  <si>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</si>
  <si>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高原町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</si>
  <si>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</si>
  <si>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</si>
  <si>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</si>
  <si>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</si>
  <si>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</si>
  <si>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</si>
  <si>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</si>
  <si>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</si>
  <si>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</si>
  <si>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</si>
  <si>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</si>
  <si>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</si>
  <si>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</si>
  <si>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</si>
  <si>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</si>
  <si>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</si>
  <si>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</si>
  <si>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 xml:space="preserve"> 【収益的収支比率】については、農業集落排水事業加入率の増加による収益的収支比率の向上に努めているが、当年度は地方公営企業法の財務適用に向けて公営企業会計移行事務支援業務委託事業を実施したため、昨年度に続き比率は１００％未満となった。使用料等の事業収入だけでは維持管理費等を賄えない状況であるため、今後も加入率向上に努めて事業収入の確保を図る必要がある。
 【企業債残高対事業規模比率】については、一般会計からの繰入金を財源として償還している。また、施設更新については、平成２４年度に策定した最適化構想計画に従い、施設の延命と機能強化を図る目的で、年次的に実施する方針を定めている。
 【経費回収率】については、類似団体平均値及び全国平均値より高いが、１００％を下回っているため、一層の経費削減と加入率促進に努め、経営の健全性を確保する必要がある。
 【汚水処理原価】についても前述同様、更なる経費の削減に努めていく必要がある。
 【施設利用率】については、全国平均値、類似団体平均値を超える結果となっ</t>
    </r>
    <r>
      <rPr>
        <sz val="11"/>
        <rFont val="ＭＳ ゴシック"/>
        <family val="3"/>
        <charset val="128"/>
      </rPr>
      <t>ており</t>
    </r>
    <r>
      <rPr>
        <sz val="11"/>
        <color theme="1"/>
        <rFont val="ＭＳ ゴシック"/>
        <family val="3"/>
        <charset val="128"/>
      </rPr>
      <t>、数値自体は例年より上昇傾向にあるため、【水洗化率】と併せて、より一層の加入促進に取り組む必要がある。</t>
    </r>
    <rPh sb="55" eb="57">
      <t>チホウ</t>
    </rPh>
    <rPh sb="57" eb="59">
      <t>コウエイ</t>
    </rPh>
    <rPh sb="59" eb="61">
      <t>キギョウ</t>
    </rPh>
    <rPh sb="61" eb="62">
      <t>ホウ</t>
    </rPh>
    <rPh sb="63" eb="65">
      <t>ザイム</t>
    </rPh>
    <rPh sb="65" eb="67">
      <t>テキヨウ</t>
    </rPh>
    <rPh sb="68" eb="69">
      <t>ム</t>
    </rPh>
    <rPh sb="71" eb="73">
      <t>コウエイ</t>
    </rPh>
    <rPh sb="73" eb="75">
      <t>キギョウ</t>
    </rPh>
    <rPh sb="75" eb="77">
      <t>カイケイ</t>
    </rPh>
    <rPh sb="77" eb="79">
      <t>イコウ</t>
    </rPh>
    <rPh sb="79" eb="81">
      <t>ジム</t>
    </rPh>
    <rPh sb="81" eb="83">
      <t>シエン</t>
    </rPh>
    <rPh sb="83" eb="85">
      <t>ギョウム</t>
    </rPh>
    <rPh sb="85" eb="87">
      <t>イタク</t>
    </rPh>
    <rPh sb="87" eb="89">
      <t>ジギョウ</t>
    </rPh>
    <rPh sb="97" eb="100">
      <t>サクネンド</t>
    </rPh>
    <rPh sb="101" eb="102">
      <t>ツヅ</t>
    </rPh>
    <phoneticPr fontId="4"/>
  </si>
  <si>
    <r>
      <t>　本町における農業集落排水事業は、地方公営企業法を適用していないことから、有形固定資産減価償却率・管渠老朽率は「該当数値なし」と表記されている。なお、令和６年</t>
    </r>
    <r>
      <rPr>
        <sz val="11"/>
        <rFont val="ＭＳ ゴシック"/>
        <family val="3"/>
        <charset val="128"/>
      </rPr>
      <t>度</t>
    </r>
    <r>
      <rPr>
        <sz val="11"/>
        <color theme="1"/>
        <rFont val="ＭＳ ゴシック"/>
        <family val="3"/>
        <charset val="128"/>
      </rPr>
      <t>より、地方公営企業法の財務適用を行い公営企業会計に移行することとしている。　　　　　　　　　　　　　　　　　　　　　
　当該事業は、平成７年７月に供用を開始してから２７年が経過しており、施設等の老朽化対策を行う必要があることから、平成２４年度に策定した「最適整備構想」に基づき、年次的に実施していく予定である。
　なお、令和５年度、６年度の２箇年計画で施設の機能強化対策工事を予定している。</t>
    </r>
    <rPh sb="17" eb="19">
      <t>チホウ</t>
    </rPh>
    <rPh sb="75" eb="77">
      <t>レイワ</t>
    </rPh>
    <rPh sb="79" eb="80">
      <t>ド</t>
    </rPh>
    <rPh sb="83" eb="85">
      <t>チホウ</t>
    </rPh>
    <rPh sb="85" eb="87">
      <t>コウエイ</t>
    </rPh>
    <rPh sb="87" eb="89">
      <t>キギョウ</t>
    </rPh>
    <rPh sb="89" eb="90">
      <t>ホウ</t>
    </rPh>
    <rPh sb="91" eb="93">
      <t>ザイム</t>
    </rPh>
    <rPh sb="93" eb="95">
      <t>テキヨウ</t>
    </rPh>
    <rPh sb="96" eb="97">
      <t>オコナ</t>
    </rPh>
    <rPh sb="98" eb="100">
      <t>コウエイ</t>
    </rPh>
    <rPh sb="100" eb="102">
      <t>キギョウ</t>
    </rPh>
    <rPh sb="102" eb="104">
      <t>カイケイ</t>
    </rPh>
    <rPh sb="105" eb="107">
      <t>イコウ</t>
    </rPh>
    <rPh sb="229" eb="231">
      <t>ヨテイ</t>
    </rPh>
    <phoneticPr fontId="4"/>
  </si>
  <si>
    <r>
      <t>　当該事業経営については、経営の健全性が確保されているとはいえない状況であるため、引き続き、加入促進による収益的収支比率の向上を図り、１００％以上</t>
    </r>
    <r>
      <rPr>
        <sz val="11"/>
        <rFont val="ＭＳ ゴシック"/>
        <family val="3"/>
        <charset val="128"/>
      </rPr>
      <t>を</t>
    </r>
    <r>
      <rPr>
        <sz val="11"/>
        <color theme="1"/>
        <rFont val="ＭＳ ゴシック"/>
        <family val="3"/>
        <charset val="128"/>
      </rPr>
      <t>維持できるように努めていく必要がある。
　併せて、平成２８年１１月に策定、平成３１年３月に「高原町農業集落排水事業経営戦略」を見直しており、令和９年度までの中長期的な経営方針を定めている。
　この経営戦略を基に、計画的な管路及び施設の更新を実施することで、更なる経営の健全性を確保していく。</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</si>
</sst>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5B7-492C-B450-A5C67EB0B3B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B5B7-492C-B450-A5C67EB0B3B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55.12</c:v>
                </c:pt>
                <c:pt idx="1">
                  <c:v>57.56</c:v>
                </c:pt>
                <c:pt idx="2">
                  <c:v>58.54</c:v>
                </c:pt>
                <c:pt idx="3">
                  <c:v>59.51</c:v>
                </c:pt>
                <c:pt idx="4">
                  <c:v>61.46</c:v>
                </c:pt>
              </c:numCache>
            </c:numRef>
          </c:val>
          <c:extLst>
            <c:ext xmlns:c16="http://schemas.microsoft.com/office/drawing/2014/chart" uri="{C3380CC4-5D6E-409C-BE32-E72D297353CC}">
              <c16:uniqueId val="{00000000-4F2B-4F44-959F-4AC59D573DC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4F2B-4F44-959F-4AC59D573DC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69.02</c:v>
                </c:pt>
                <c:pt idx="1">
                  <c:v>73.150000000000006</c:v>
                </c:pt>
                <c:pt idx="2">
                  <c:v>73.22</c:v>
                </c:pt>
                <c:pt idx="3">
                  <c:v>76.209999999999994</c:v>
                </c:pt>
                <c:pt idx="4">
                  <c:v>76.47</c:v>
                </c:pt>
              </c:numCache>
            </c:numRef>
          </c:val>
          <c:extLst>
            <c:ext xmlns:c16="http://schemas.microsoft.com/office/drawing/2014/chart" uri="{C3380CC4-5D6E-409C-BE32-E72D297353CC}">
              <c16:uniqueId val="{00000000-5FB0-47CA-9EDF-3265510C0F5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5FB0-47CA-9EDF-3265510C0F5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104.91</c:v>
                </c:pt>
                <c:pt idx="1">
                  <c:v>104.06</c:v>
                </c:pt>
                <c:pt idx="2">
                  <c:v>104.25</c:v>
                </c:pt>
                <c:pt idx="3">
                  <c:v>85.69</c:v>
                </c:pt>
                <c:pt idx="4">
                  <c:v>84.16</c:v>
                </c:pt>
              </c:numCache>
            </c:numRef>
          </c:val>
          <c:extLst>
            <c:ext xmlns:c16="http://schemas.microsoft.com/office/drawing/2014/chart" uri="{C3380CC4-5D6E-409C-BE32-E72D297353CC}">
              <c16:uniqueId val="{00000000-DE1E-4255-97DA-9BD6F39651E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1E-4255-97DA-9BD6F39651E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51C-4B41-8919-592C4580043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1C-4B41-8919-592C4580043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6FF-4B51-ABC7-F86E978FCCA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FF-4B51-ABC7-F86E978FCCA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155-41DD-9E51-CB3D9142ECE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55-41DD-9E51-CB3D9142ECE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EAE-41EA-BDC2-8D30C99743B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AE-41EA-BDC2-8D30C99743B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C60-4E5E-8764-F3F56E68A06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7C60-4E5E-8764-F3F56E68A06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85.65</c:v>
                </c:pt>
                <c:pt idx="1">
                  <c:v>83.39</c:v>
                </c:pt>
                <c:pt idx="2">
                  <c:v>84.13</c:v>
                </c:pt>
                <c:pt idx="3">
                  <c:v>84.66</c:v>
                </c:pt>
                <c:pt idx="4">
                  <c:v>86.26</c:v>
                </c:pt>
              </c:numCache>
            </c:numRef>
          </c:val>
          <c:extLst>
            <c:ext xmlns:c16="http://schemas.microsoft.com/office/drawing/2014/chart" uri="{C3380CC4-5D6E-409C-BE32-E72D297353CC}">
              <c16:uniqueId val="{00000000-0EDB-4A02-9709-53938952A2D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0EDB-4A02-9709-53938952A2D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150.35</c:v>
                </c:pt>
                <c:pt idx="1">
                  <c:v>150.01</c:v>
                </c:pt>
                <c:pt idx="2">
                  <c:v>150.01</c:v>
                </c:pt>
                <c:pt idx="3">
                  <c:v>151.29</c:v>
                </c:pt>
                <c:pt idx="4">
                  <c:v>147.49</c:v>
                </c:pt>
              </c:numCache>
            </c:numRef>
          </c:val>
          <c:extLst>
            <c:ext xmlns:c16="http://schemas.microsoft.com/office/drawing/2014/chart" uri="{C3380CC4-5D6E-409C-BE32-E72D297353CC}">
              <c16:uniqueId val="{00000000-3020-4D6D-8892-306F8298188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3020-4D6D-8892-306F8298188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H1" zoomScaleNormal="100" workbookViewId="0">
      <selection activeCell="CG78" sqref="CG78"/>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宮崎県　高原町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5">
        <f>データ!S6</f>
        <v>8838</v>
      </c>
      <c r="AM8" s="45"/>
      <c r="AN8" s="45"/>
      <c r="AO8" s="45"/>
      <c r="AP8" s="45"/>
      <c r="AQ8" s="45"/>
      <c r="AR8" s="45"/>
      <c r="AS8" s="45"/>
      <c r="AT8" s="46">
        <f>データ!T6</f>
        <v>85.39</v>
      </c>
      <c r="AU8" s="46"/>
      <c r="AV8" s="46"/>
      <c r="AW8" s="46"/>
      <c r="AX8" s="46"/>
      <c r="AY8" s="46"/>
      <c r="AZ8" s="46"/>
      <c r="BA8" s="46"/>
      <c r="BB8" s="46">
        <f>データ!U6</f>
        <v>103.5</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7</v>
      </c>
      <c r="Q10" s="46"/>
      <c r="R10" s="46"/>
      <c r="S10" s="46"/>
      <c r="T10" s="46"/>
      <c r="U10" s="46"/>
      <c r="V10" s="46"/>
      <c r="W10" s="46">
        <f>データ!Q6</f>
        <v>100</v>
      </c>
      <c r="X10" s="46"/>
      <c r="Y10" s="46"/>
      <c r="Z10" s="46"/>
      <c r="AA10" s="46"/>
      <c r="AB10" s="46"/>
      <c r="AC10" s="46"/>
      <c r="AD10" s="45">
        <f>データ!R6</f>
        <v>2650</v>
      </c>
      <c r="AE10" s="45"/>
      <c r="AF10" s="45"/>
      <c r="AG10" s="45"/>
      <c r="AH10" s="45"/>
      <c r="AI10" s="45"/>
      <c r="AJ10" s="45"/>
      <c r="AK10" s="2"/>
      <c r="AL10" s="45">
        <f>データ!V6</f>
        <v>612</v>
      </c>
      <c r="AM10" s="45"/>
      <c r="AN10" s="45"/>
      <c r="AO10" s="45"/>
      <c r="AP10" s="45"/>
      <c r="AQ10" s="45"/>
      <c r="AR10" s="45"/>
      <c r="AS10" s="45"/>
      <c r="AT10" s="46">
        <f>データ!W6</f>
        <v>0.82</v>
      </c>
      <c r="AU10" s="46"/>
      <c r="AV10" s="46"/>
      <c r="AW10" s="46"/>
      <c r="AX10" s="46"/>
      <c r="AY10" s="46"/>
      <c r="AZ10" s="46"/>
      <c r="BA10" s="46"/>
      <c r="BB10" s="46">
        <f>データ!X6</f>
        <v>746.34</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44</v>
      </c>
      <c r="N86" s="12" t="s">
        <v>44</v>
      </c>
      <c r="O86" s="12" t="str">
        <f>データ!EO6</f>
        <v>【0.02】</v>
      </c>
    </row>
  </sheetData>
  <sheetProtection algorithmName="SHA-512" hashValue="nmHscSVncY1WUJeFtfCLm0ulHS0fNGWiOylTQ27CyiHLKz8lTbFmOoQyVyLrnQZu/f32Z3ehEa0ccRDw0d6keQ==" saltValue="Uf/GxhFIwKyWZt7CHe8CO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2022</v>
      </c>
      <c r="C6" s="19">
        <f t="shared" ref="C6:X6" si="3">C7</f>
        <v>453617</v>
      </c>
      <c r="D6" s="19">
        <f t="shared" si="3"/>
        <v>47</v>
      </c>
      <c r="E6" s="19">
        <f t="shared" si="3"/>
        <v>17</v>
      </c>
      <c r="F6" s="19">
        <f t="shared" si="3"/>
        <v>5</v>
      </c>
      <c r="G6" s="19">
        <f t="shared" si="3"/>
        <v>0</v>
      </c>
      <c r="H6" s="19" t="str">
        <f t="shared" si="3"/>
        <v>宮崎県　高原町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7</v>
      </c>
      <c r="Q6" s="20">
        <f t="shared" si="3"/>
        <v>100</v>
      </c>
      <c r="R6" s="20">
        <f t="shared" si="3"/>
        <v>2650</v>
      </c>
      <c r="S6" s="20">
        <f t="shared" si="3"/>
        <v>8838</v>
      </c>
      <c r="T6" s="20">
        <f t="shared" si="3"/>
        <v>85.39</v>
      </c>
      <c r="U6" s="20">
        <f t="shared" si="3"/>
        <v>103.5</v>
      </c>
      <c r="V6" s="20">
        <f t="shared" si="3"/>
        <v>612</v>
      </c>
      <c r="W6" s="20">
        <f t="shared" si="3"/>
        <v>0.82</v>
      </c>
      <c r="X6" s="20">
        <f t="shared" si="3"/>
        <v>746.34</v>
      </c>
      <c r="Y6" s="21">
        <f>IF(Y7="",NA(),Y7)</f>
        <v>104.91</v>
      </c>
      <c r="Z6" s="21">
        <f t="shared" ref="Z6:AH6" si="4">IF(Z7="",NA(),Z7)</f>
        <v>104.06</v>
      </c>
      <c r="AA6" s="21">
        <f t="shared" si="4"/>
        <v>104.25</v>
      </c>
      <c r="AB6" s="21">
        <f t="shared" si="4"/>
        <v>85.69</v>
      </c>
      <c r="AC6" s="21">
        <f t="shared" si="4"/>
        <v>84.16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789.46</v>
      </c>
      <c r="BL6" s="21">
        <f t="shared" si="7"/>
        <v>826.83</v>
      </c>
      <c r="BM6" s="21">
        <f t="shared" si="7"/>
        <v>867.83</v>
      </c>
      <c r="BN6" s="21">
        <f t="shared" si="7"/>
        <v>791.76</v>
      </c>
      <c r="BO6" s="21">
        <f t="shared" si="7"/>
        <v>900.82</v>
      </c>
      <c r="BP6" s="20" t="str">
        <f>IF(BP7="","",IF(BP7="-","【-】","【"&amp;SUBSTITUTE(TEXT(BP7,"#,##0.00"),"-","△")&amp;"】"))</f>
        <v>【809.19】</v>
      </c>
      <c r="BQ6" s="21">
        <f>IF(BQ7="",NA(),BQ7)</f>
        <v>85.65</v>
      </c>
      <c r="BR6" s="21">
        <f t="shared" ref="BR6:BZ6" si="8">IF(BR7="",NA(),BR7)</f>
        <v>83.39</v>
      </c>
      <c r="BS6" s="21">
        <f t="shared" si="8"/>
        <v>84.13</v>
      </c>
      <c r="BT6" s="21">
        <f t="shared" si="8"/>
        <v>84.66</v>
      </c>
      <c r="BU6" s="21">
        <f t="shared" si="8"/>
        <v>86.26</v>
      </c>
      <c r="BV6" s="21">
        <f t="shared" si="8"/>
        <v>57.77</v>
      </c>
      <c r="BW6" s="21">
        <f t="shared" si="8"/>
        <v>57.31</v>
      </c>
      <c r="BX6" s="21">
        <f t="shared" si="8"/>
        <v>57.08</v>
      </c>
      <c r="BY6" s="21">
        <f t="shared" si="8"/>
        <v>56.26</v>
      </c>
      <c r="BZ6" s="21">
        <f t="shared" si="8"/>
        <v>52.94</v>
      </c>
      <c r="CA6" s="20" t="str">
        <f>IF(CA7="","",IF(CA7="-","【-】","【"&amp;SUBSTITUTE(TEXT(CA7,"#,##0.00"),"-","△")&amp;"】"))</f>
        <v>【57.02】</v>
      </c>
      <c r="CB6" s="21">
        <f>IF(CB7="",NA(),CB7)</f>
        <v>150.35</v>
      </c>
      <c r="CC6" s="21">
        <f t="shared" ref="CC6:CK6" si="9">IF(CC7="",NA(),CC7)</f>
        <v>150.01</v>
      </c>
      <c r="CD6" s="21">
        <f t="shared" si="9"/>
        <v>150.01</v>
      </c>
      <c r="CE6" s="21">
        <f t="shared" si="9"/>
        <v>151.29</v>
      </c>
      <c r="CF6" s="21">
        <f t="shared" si="9"/>
        <v>147.49</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55.12</v>
      </c>
      <c r="CN6" s="21">
        <f t="shared" ref="CN6:CV6" si="10">IF(CN7="",NA(),CN7)</f>
        <v>57.56</v>
      </c>
      <c r="CO6" s="21">
        <f t="shared" si="10"/>
        <v>58.54</v>
      </c>
      <c r="CP6" s="21">
        <f t="shared" si="10"/>
        <v>59.51</v>
      </c>
      <c r="CQ6" s="21">
        <f t="shared" si="10"/>
        <v>61.46</v>
      </c>
      <c r="CR6" s="21">
        <f t="shared" si="10"/>
        <v>50.68</v>
      </c>
      <c r="CS6" s="21">
        <f t="shared" si="10"/>
        <v>50.14</v>
      </c>
      <c r="CT6" s="21">
        <f t="shared" si="10"/>
        <v>54.83</v>
      </c>
      <c r="CU6" s="21">
        <f t="shared" si="10"/>
        <v>66.53</v>
      </c>
      <c r="CV6" s="21">
        <f t="shared" si="10"/>
        <v>52.35</v>
      </c>
      <c r="CW6" s="20" t="str">
        <f>IF(CW7="","",IF(CW7="-","【-】","【"&amp;SUBSTITUTE(TEXT(CW7,"#,##0.00"),"-","△")&amp;"】"))</f>
        <v>【52.55】</v>
      </c>
      <c r="CX6" s="21">
        <f>IF(CX7="",NA(),CX7)</f>
        <v>69.02</v>
      </c>
      <c r="CY6" s="21">
        <f t="shared" ref="CY6:DG6" si="11">IF(CY7="",NA(),CY7)</f>
        <v>73.150000000000006</v>
      </c>
      <c r="CZ6" s="21">
        <f t="shared" si="11"/>
        <v>73.22</v>
      </c>
      <c r="DA6" s="21">
        <f t="shared" si="11"/>
        <v>76.209999999999994</v>
      </c>
      <c r="DB6" s="21">
        <f t="shared" si="11"/>
        <v>76.47</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2">
      <c r="A7" s="14"/>
      <c r="B7" s="23">
        <v>2022</v>
      </c>
      <c r="C7" s="23">
        <v>453617</v>
      </c>
      <c r="D7" s="23">
        <v>47</v>
      </c>
      <c r="E7" s="23">
        <v>17</v>
      </c>
      <c r="F7" s="23">
        <v>5</v>
      </c>
      <c r="G7" s="23">
        <v>0</v>
      </c>
      <c r="H7" s="23" t="s">
        <v>98</v>
      </c>
      <c r="I7" s="23" t="s">
        <v>99</v>
      </c>
      <c r="J7" s="23" t="s">
        <v>100</v>
      </c>
      <c r="K7" s="23" t="s">
        <v>101</v>
      </c>
      <c r="L7" s="23" t="s">
        <v>102</v>
      </c>
      <c r="M7" s="23" t="s">
        <v>103</v>
      </c>
      <c r="N7" s="24" t="s">
        <v>104</v>
      </c>
      <c r="O7" s="24" t="s">
        <v>105</v>
      </c>
      <c r="P7" s="24">
        <v>7</v>
      </c>
      <c r="Q7" s="24">
        <v>100</v>
      </c>
      <c r="R7" s="24">
        <v>2650</v>
      </c>
      <c r="S7" s="24">
        <v>8838</v>
      </c>
      <c r="T7" s="24">
        <v>85.39</v>
      </c>
      <c r="U7" s="24">
        <v>103.5</v>
      </c>
      <c r="V7" s="24">
        <v>612</v>
      </c>
      <c r="W7" s="24">
        <v>0.82</v>
      </c>
      <c r="X7" s="24">
        <v>746.34</v>
      </c>
      <c r="Y7" s="24">
        <v>104.91</v>
      </c>
      <c r="Z7" s="24">
        <v>104.06</v>
      </c>
      <c r="AA7" s="24">
        <v>104.25</v>
      </c>
      <c r="AB7" s="24">
        <v>85.69</v>
      </c>
      <c r="AC7" s="24">
        <v>84.16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789.46</v>
      </c>
      <c r="BL7" s="24">
        <v>826.83</v>
      </c>
      <c r="BM7" s="24">
        <v>867.83</v>
      </c>
      <c r="BN7" s="24">
        <v>791.76</v>
      </c>
      <c r="BO7" s="24">
        <v>900.82</v>
      </c>
      <c r="BP7" s="24">
        <v>809.19</v>
      </c>
      <c r="BQ7" s="24">
        <v>85.65</v>
      </c>
      <c r="BR7" s="24">
        <v>83.39</v>
      </c>
      <c r="BS7" s="24">
        <v>84.13</v>
      </c>
      <c r="BT7" s="24">
        <v>84.66</v>
      </c>
      <c r="BU7" s="24">
        <v>86.26</v>
      </c>
      <c r="BV7" s="24">
        <v>57.77</v>
      </c>
      <c r="BW7" s="24">
        <v>57.31</v>
      </c>
      <c r="BX7" s="24">
        <v>57.08</v>
      </c>
      <c r="BY7" s="24">
        <v>56.26</v>
      </c>
      <c r="BZ7" s="24">
        <v>52.94</v>
      </c>
      <c r="CA7" s="24">
        <v>57.02</v>
      </c>
      <c r="CB7" s="24">
        <v>150.35</v>
      </c>
      <c r="CC7" s="24">
        <v>150.01</v>
      </c>
      <c r="CD7" s="24">
        <v>150.01</v>
      </c>
      <c r="CE7" s="24">
        <v>151.29</v>
      </c>
      <c r="CF7" s="24">
        <v>147.49</v>
      </c>
      <c r="CG7" s="24">
        <v>274.35000000000002</v>
      </c>
      <c r="CH7" s="24">
        <v>273.52</v>
      </c>
      <c r="CI7" s="24">
        <v>274.99</v>
      </c>
      <c r="CJ7" s="24">
        <v>282.08999999999997</v>
      </c>
      <c r="CK7" s="24">
        <v>303.27999999999997</v>
      </c>
      <c r="CL7" s="24">
        <v>273.68</v>
      </c>
      <c r="CM7" s="24">
        <v>55.12</v>
      </c>
      <c r="CN7" s="24">
        <v>57.56</v>
      </c>
      <c r="CO7" s="24">
        <v>58.54</v>
      </c>
      <c r="CP7" s="24">
        <v>59.51</v>
      </c>
      <c r="CQ7" s="24">
        <v>61.46</v>
      </c>
      <c r="CR7" s="24">
        <v>50.68</v>
      </c>
      <c r="CS7" s="24">
        <v>50.14</v>
      </c>
      <c r="CT7" s="24">
        <v>54.83</v>
      </c>
      <c r="CU7" s="24">
        <v>66.53</v>
      </c>
      <c r="CV7" s="24">
        <v>52.35</v>
      </c>
      <c r="CW7" s="24">
        <v>52.55</v>
      </c>
      <c r="CX7" s="24">
        <v>69.02</v>
      </c>
      <c r="CY7" s="24">
        <v>73.150000000000006</v>
      </c>
      <c r="CZ7" s="24">
        <v>73.22</v>
      </c>
      <c r="DA7" s="24">
        <v>76.209999999999994</v>
      </c>
      <c r="DB7" s="24">
        <v>76.47</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111</v>
      </c>
    </row>
    <row r="12" spans="1:145" x14ac:dyDescent="0.2">
      <c r="B12">
        <v>1</v>
      </c>
      <c r="C12">
        <v>1</v>
      </c>
      <c r="D12">
        <v>2</v>
      </c>
      <c r="E12">
        <v>3</v>
      </c>
      <c r="F12">
        <v>4</v>
      </c>
      <c r="G12" t="s">
        <v>112</v>
      </c>
    </row>
    <row r="13" spans="1:145" x14ac:dyDescent="0.2">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徳田 正喜</cp:lastModifiedBy>
  <cp:lastPrinted>2024-01-23T12:18:12Z</cp:lastPrinted>
  <dcterms:created xsi:type="dcterms:W3CDTF">2023-12-12T02:56:37Z</dcterms:created>
  <dcterms:modified xsi:type="dcterms:W3CDTF">2024-02-27T04:14:33Z</dcterms:modified>
  <cp:category/>
</cp:coreProperties>
</file>