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3農集排\"/>
    </mc:Choice>
  </mc:AlternateContent>
  <xr:revisionPtr revIDLastSave="0" documentId="13_ncr:1_{4080C8D0-9F67-452C-AF65-870AA613AF7D}" xr6:coauthVersionLast="47" xr6:coauthVersionMax="47" xr10:uidLastSave="{00000000-0000-0000-0000-000000000000}"/>
  <workbookProtection workbookAlgorithmName="SHA-512" workbookHashValue="sskcfqjjPT1FxtFA+SR9RC/bxovddBnLce+8Ud0Af8iI3En8QQV3MPY4GMvkSum6R1O3cY+WC5vMIWXUPInfCw==" workbookSaltValue="+G6/0GI0R/fOrck+oRhIM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<sst xmlns="http://schemas.openxmlformats.org/spreadsheetml/2006/main" count="236" uniqueCount="116">
  <si>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</si>
  <si>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</si>
  <si>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</si>
  <si>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</si>
  <si>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</si>
  <si>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</si>
  <si>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</si>
  <si>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</si>
  <si>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</si>
  <si>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</si>
  <si>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</si>
  <si>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</si>
  <si>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</si>
  <si>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</si>
  <si>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</si>
  <si>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</si>
  <si>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</si>
  <si>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</si>
  <si>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</si>
  <si>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</si>
  <si>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</si>
  <si>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</si>
  <si>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</si>
  <si>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</si>
  <si>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</si>
  <si>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</si>
  <si>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</si>
  <si>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</si>
  <si>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</si>
  <si>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</si>
  <si>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</si>
  <si>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</si>
  <si>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</si>
  <si>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</si>
  <si>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</si>
  <si>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</si>
  <si>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</si>
  <si>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</si>
  <si>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</si>
  <si>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</si>
  <si>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</si>
  <si>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</si>
  <si>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</si>
  <si>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</si>
  <si>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</si>
  <si>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</si>
  <si>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</si>
  <si>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</si>
  <si>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</si>
  <si>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</si>
  <si>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</si>
  <si>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</si>
  <si>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</si>
  <si>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</si>
  <si>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</si>
  <si>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</si>
  <si>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</si>
  <si>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</si>
  <si>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</si>
  <si>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</si>
  <si>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</si>
  <si>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</si>
  <si>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</si>
  <si>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</si>
  <si>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</si>
  <si>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</si>
  <si>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</si>
  <si>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</si>
  <si>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</si>
  <si>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</si>
  <si>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</si>
  <si>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</si>
  <si>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</si>
  <si>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</si>
  <si>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</si>
  <si>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</si>
  <si>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</si>
  <si>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</si>
  <si>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</si>
  <si>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</si>
  <si>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</si>
  <si>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</si>
  <si>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</si>
  <si>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</si>
  <si>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</si>
  <si>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</si>
  <si>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</si>
  <si>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</si>
  <si>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</si>
  <si>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</si>
  <si>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</si>
  <si>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</si>
  <si>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</si>
  <si>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</si>
  <si>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</si>
  <si>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</si>
  <si>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</si>
  <si>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</si>
  <si>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</si>
  <si>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</si>
  <si>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</si>
  <si>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</si>
  <si>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</si>
  <si>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</si>
  <si>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</si>
  <si>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</si>
  <si>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</si>
  <si>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</si>
  <si>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</si>
  <si>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</si>
  <si>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</si>
  <si>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</si>
  <si>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</si>
  <si>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平成9年度に供用開始した事業である。
　平成28年度に施設の機能診断及び最適整備構想を策定した。
　令和6年度に補助事業を活用しての維持管理適正化計画策定、事業計画策定が決定しており、大規模改修を令和8年度から開始する予定である。</t>
    <rPh sb="67" eb="69">
      <t>イジ</t>
    </rPh>
    <rPh sb="69" eb="71">
      <t>カンリ</t>
    </rPh>
    <rPh sb="71" eb="74">
      <t>テキセイカ</t>
    </rPh>
    <rPh sb="74" eb="76">
      <t>ケイカク</t>
    </rPh>
    <rPh sb="76" eb="78">
      <t>サクテイ</t>
    </rPh>
    <rPh sb="79" eb="81">
      <t>ジギョウ</t>
    </rPh>
    <rPh sb="81" eb="83">
      <t>ケイカク</t>
    </rPh>
    <rPh sb="83" eb="85">
      <t>サクテイ</t>
    </rPh>
    <rPh sb="86" eb="88">
      <t>ケッテイ</t>
    </rPh>
    <rPh sb="99" eb="101">
      <t>レイワ</t>
    </rPh>
    <rPh sb="102" eb="104">
      <t>ネンド</t>
    </rPh>
    <rPh sb="106" eb="108">
      <t>カイシ</t>
    </rPh>
    <rPh sb="110" eb="112">
      <t>ヨテイ</t>
    </rPh>
    <phoneticPr fontId="1"/>
  </si>
  <si>
    <t>　企業債の償還を一般会計が負担することを明確化したことで、大幅に経営状況が改善した。企業債の償還金等を除いた維持管理費用については、使用料収入で補えている。
　しかし、令和6年度の公営企業会計適用後については、減価償却費の計上によって基準内繰入金が相当程度減少する見込みであるため、料金改定を予定していたが、検討の結果、料金体系の変更は行わず、繰入金の増額で対応することになった。
　今後は経費削減に努め、経営基盤の強化と財政マネジメントの向上を図っていく。</t>
    <rPh sb="154" eb="156">
      <t>ケントウ</t>
    </rPh>
    <rPh sb="157" eb="159">
      <t>ケッカ</t>
    </rPh>
    <rPh sb="160" eb="162">
      <t>リョウキン</t>
    </rPh>
    <rPh sb="162" eb="164">
      <t>タイケイ</t>
    </rPh>
    <rPh sb="165" eb="167">
      <t>ヘンコウ</t>
    </rPh>
    <rPh sb="168" eb="169">
      <t>オコナ</t>
    </rPh>
    <rPh sb="172" eb="174">
      <t>クリイレ</t>
    </rPh>
    <rPh sb="174" eb="175">
      <t>キン</t>
    </rPh>
    <rPh sb="176" eb="178">
      <t>ゾウガク</t>
    </rPh>
    <rPh sb="179" eb="181">
      <t>タイオウ</t>
    </rPh>
    <rPh sb="192" eb="194">
      <t>コンゴ</t>
    </rPh>
    <rPh sb="195" eb="199">
      <t>ケイヒサクゲン</t>
    </rPh>
    <rPh sb="200" eb="201">
      <t>ツト</t>
    </rPh>
    <rPh sb="203" eb="205">
      <t>ケイエイ</t>
    </rPh>
    <rPh sb="205" eb="207">
      <t>キバン</t>
    </rPh>
    <rPh sb="208" eb="210">
      <t>キョウカ</t>
    </rPh>
    <rPh sb="211" eb="213">
      <t>ザイセイ</t>
    </rPh>
    <rPh sb="220" eb="222">
      <t>コウジョウ</t>
    </rPh>
    <rPh sb="223" eb="224">
      <t>ハカ</t>
    </rPh>
    <phoneticPr fontId="1"/>
  </si>
  <si>
    <r>
      <t>①収益的収支比率
　繰出基準を策定し、企業債</t>
    </r>
    <r>
      <rPr>
        <sz val="11"/>
        <color theme="1"/>
        <rFont val="ＭＳ ゴシック"/>
        <family val="3"/>
        <charset val="128"/>
      </rPr>
      <t>の償還金については分流式下水道等に要する経費として一般会計が負担することを明確化したことで繰入金が増加し、経常収支比率は大幅に改善した。
⑤経費回収率
　使用料全体の3分の2を占める宿泊施設の使用料の滞納によって、経費回収率が大幅に悪化した。
⑦施設使用率、⑧水洗化率
　当該区域内の汚水の大部分を占めるのが町有の宿泊施設である。指定管理者の変更により、施設の稼働率が100％でないことで、宿泊客が落ち込み、近年の施設利用率は減少しているが、宿泊施設の稼働が回復したときに備えて汚水処理能力は確保しておく必要があるため、適正な範囲内であると判断している。また、区域内の水洗化率は100％であるため、他の要因による汚水量の増加は見込んでいない。</t>
    </r>
    <rPh sb="23" eb="26">
      <t>ショウカンキン</t>
    </rPh>
    <rPh sb="99" eb="102">
      <t>シヨウリョウ</t>
    </rPh>
    <rPh sb="102" eb="104">
      <t>ゼンタイ</t>
    </rPh>
    <rPh sb="106" eb="107">
      <t>ブン</t>
    </rPh>
    <rPh sb="110" eb="111">
      <t>シ</t>
    </rPh>
    <rPh sb="113" eb="115">
      <t>シュクハク</t>
    </rPh>
    <rPh sb="115" eb="117">
      <t>シセツ</t>
    </rPh>
    <rPh sb="118" eb="121">
      <t>シヨウリョウ</t>
    </rPh>
    <rPh sb="122" eb="124">
      <t>タイノウ</t>
    </rPh>
    <rPh sb="129" eb="131">
      <t>ケイヒ</t>
    </rPh>
    <rPh sb="131" eb="133">
      <t>カイシュウ</t>
    </rPh>
    <rPh sb="133" eb="134">
      <t>リツ</t>
    </rPh>
    <rPh sb="135" eb="137">
      <t>オオハバ</t>
    </rPh>
    <rPh sb="138" eb="140">
      <t>アッカ</t>
    </rPh>
    <rPh sb="187" eb="189">
      <t>シテイ</t>
    </rPh>
    <rPh sb="189" eb="192">
      <t>カンリシャ</t>
    </rPh>
    <rPh sb="193" eb="195">
      <t>ヘンコウ</t>
    </rPh>
    <rPh sb="199" eb="201">
      <t>シセツ</t>
    </rPh>
    <rPh sb="202" eb="204">
      <t>カドウ</t>
    </rPh>
    <rPh sb="204" eb="205">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</si>
</sst>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2-4482-BFA1-90AAF2533F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C22-4482-BFA1-90AAF2533F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98.94</c:v>
                </c:pt>
                <c:pt idx="1">
                  <c:v>95.05</c:v>
                </c:pt>
                <c:pt idx="2">
                  <c:v>78.8</c:v>
                </c:pt>
                <c:pt idx="3">
                  <c:v>82.69</c:v>
                </c:pt>
                <c:pt idx="4">
                  <c:v>60.86</c:v>
                </c:pt>
              </c:numCache>
            </c:numRef>
          </c:val>
          <c:extLst>
            <c:ext xmlns:c16="http://schemas.microsoft.com/office/drawing/2014/chart" uri="{C3380CC4-5D6E-409C-BE32-E72D297353CC}">
              <c16:uniqueId val="{00000000-4B1A-4488-B82C-C6ACC0F36D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B1A-4488-B82C-C6ACC0F36D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85A-446D-8431-64A69ACA72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85A-446D-8431-64A69ACA72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56.62</c:v>
                </c:pt>
                <c:pt idx="1">
                  <c:v>59.4</c:v>
                </c:pt>
                <c:pt idx="2">
                  <c:v>58.71</c:v>
                </c:pt>
                <c:pt idx="3">
                  <c:v>118.94</c:v>
                </c:pt>
                <c:pt idx="4">
                  <c:v>115.81</c:v>
                </c:pt>
              </c:numCache>
            </c:numRef>
          </c:val>
          <c:extLst>
            <c:ext xmlns:c16="http://schemas.microsoft.com/office/drawing/2014/chart" uri="{C3380CC4-5D6E-409C-BE32-E72D297353CC}">
              <c16:uniqueId val="{00000000-C3E4-42DA-A6EC-7A6A3B46F7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4-42DA-A6EC-7A6A3B46F7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4-4AA4-A351-FC469C2AA1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4-4AA4-A351-FC469C2AA1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9-4F7D-ACB7-655DD6BF48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9-4F7D-ACB7-655DD6BF48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0-46AF-ACA0-EC791D1CD9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0-46AF-ACA0-EC791D1CD9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2-4670-BBD0-8744AC951F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2-4670-BBD0-8744AC951F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514.83000000000004</c:v>
                </c:pt>
                <c:pt idx="1">
                  <c:v>446.06</c:v>
                </c:pt>
                <c:pt idx="2">
                  <c:v>364.19</c:v>
                </c:pt>
                <c:pt idx="3">
                  <c:v>400.59</c:v>
                </c:pt>
                <c:pt idx="4" formatCode="#,##0.00;&quot;△&quot;#,##0.00">
                  <c:v>0</c:v>
                </c:pt>
              </c:numCache>
            </c:numRef>
          </c:val>
          <c:extLst>
            <c:ext xmlns:c16="http://schemas.microsoft.com/office/drawing/2014/chart" uri="{C3380CC4-5D6E-409C-BE32-E72D297353CC}">
              <c16:uniqueId val="{00000000-A615-4E4A-9539-B014E4F427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A615-4E4A-9539-B014E4F427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57.76</c:v>
                </c:pt>
                <c:pt idx="1">
                  <c:v>60.72</c:v>
                </c:pt>
                <c:pt idx="2">
                  <c:v>54.48</c:v>
                </c:pt>
                <c:pt idx="3">
                  <c:v>98.15</c:v>
                </c:pt>
                <c:pt idx="4">
                  <c:v>58.31</c:v>
                </c:pt>
              </c:numCache>
            </c:numRef>
          </c:val>
          <c:extLst>
            <c:ext xmlns:c16="http://schemas.microsoft.com/office/drawing/2014/chart" uri="{C3380CC4-5D6E-409C-BE32-E72D297353CC}">
              <c16:uniqueId val="{00000000-2F40-428F-A403-AC61AEAE01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F40-428F-A403-AC61AEAE01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203.33</c:v>
                </c:pt>
                <c:pt idx="3">
                  <c:v>80.16</c:v>
                </c:pt>
                <c:pt idx="4">
                  <c:v>74.540000000000006</c:v>
                </c:pt>
              </c:numCache>
            </c:numRef>
          </c:val>
          <c:extLst>
            <c:ext xmlns:c16="http://schemas.microsoft.com/office/drawing/2014/chart" uri="{C3380CC4-5D6E-409C-BE32-E72D297353CC}">
              <c16:uniqueId val="{00000000-97E6-412B-A41C-8C14BA8F5D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7E6-412B-A41C-8C14BA8F5D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13" workbookViewId="0">
      <selection activeCell="CG22" sqref="CG2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9</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7043</v>
      </c>
      <c r="AM8" s="36"/>
      <c r="AN8" s="36"/>
      <c r="AO8" s="36"/>
      <c r="AP8" s="36"/>
      <c r="AQ8" s="36"/>
      <c r="AR8" s="36"/>
      <c r="AS8" s="36"/>
      <c r="AT8" s="37">
        <f>データ!T6</f>
        <v>95.19</v>
      </c>
      <c r="AU8" s="37"/>
      <c r="AV8" s="37"/>
      <c r="AW8" s="37"/>
      <c r="AX8" s="37"/>
      <c r="AY8" s="37"/>
      <c r="AZ8" s="37"/>
      <c r="BA8" s="37"/>
      <c r="BB8" s="37">
        <f>データ!U6</f>
        <v>73.989999999999995</v>
      </c>
      <c r="BC8" s="37"/>
      <c r="BD8" s="37"/>
      <c r="BE8" s="37"/>
      <c r="BF8" s="37"/>
      <c r="BG8" s="37"/>
      <c r="BH8" s="37"/>
      <c r="BI8" s="37"/>
      <c r="BJ8" s="3"/>
      <c r="BK8" s="3"/>
      <c r="BL8" s="38" t="s">
        <v>11</v>
      </c>
      <c r="BM8" s="39"/>
      <c r="BN8" s="40" t="s">
        <v>20</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1.67</v>
      </c>
      <c r="Q10" s="37"/>
      <c r="R10" s="37"/>
      <c r="S10" s="37"/>
      <c r="T10" s="37"/>
      <c r="U10" s="37"/>
      <c r="V10" s="37"/>
      <c r="W10" s="37">
        <f>データ!Q6</f>
        <v>100</v>
      </c>
      <c r="X10" s="37"/>
      <c r="Y10" s="37"/>
      <c r="Z10" s="37"/>
      <c r="AA10" s="37"/>
      <c r="AB10" s="37"/>
      <c r="AC10" s="37"/>
      <c r="AD10" s="36">
        <f>データ!R6</f>
        <v>2920</v>
      </c>
      <c r="AE10" s="36"/>
      <c r="AF10" s="36"/>
      <c r="AG10" s="36"/>
      <c r="AH10" s="36"/>
      <c r="AI10" s="36"/>
      <c r="AJ10" s="36"/>
      <c r="AK10" s="2"/>
      <c r="AL10" s="36">
        <f>データ!V6</f>
        <v>117</v>
      </c>
      <c r="AM10" s="36"/>
      <c r="AN10" s="36"/>
      <c r="AO10" s="36"/>
      <c r="AP10" s="36"/>
      <c r="AQ10" s="36"/>
      <c r="AR10" s="36"/>
      <c r="AS10" s="36"/>
      <c r="AT10" s="37">
        <f>データ!W6</f>
        <v>0.12</v>
      </c>
      <c r="AU10" s="37"/>
      <c r="AV10" s="37"/>
      <c r="AW10" s="37"/>
      <c r="AX10" s="37"/>
      <c r="AY10" s="37"/>
      <c r="AZ10" s="37"/>
      <c r="BA10" s="37"/>
      <c r="BB10" s="37">
        <f>データ!X6</f>
        <v>975</v>
      </c>
      <c r="BC10" s="37"/>
      <c r="BD10" s="37"/>
      <c r="BE10" s="37"/>
      <c r="BF10" s="37"/>
      <c r="BG10" s="37"/>
      <c r="BH10" s="37"/>
      <c r="BI10" s="37"/>
      <c r="BJ10" s="2"/>
      <c r="BK10" s="2"/>
      <c r="BL10" s="46" t="s">
        <v>38</v>
      </c>
      <c r="BM10" s="47"/>
      <c r="BN10" s="48" t="s">
        <v>15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7</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45</v>
      </c>
      <c r="C85" s="6"/>
      <c r="D85" s="6"/>
      <c r="E85" s="6" t="s">
        <v>47</v>
      </c>
      <c r="F85" s="6" t="s">
        <v>48</v>
      </c>
      <c r="G85" s="6" t="s">
        <v>49</v>
      </c>
      <c r="H85" s="6" t="s">
        <v>42</v>
      </c>
      <c r="I85" s="6" t="s">
        <v>8</v>
      </c>
      <c r="J85" s="6" t="s">
        <v>50</v>
      </c>
      <c r="K85" s="6" t="s">
        <v>51</v>
      </c>
      <c r="L85" s="6" t="s">
        <v>33</v>
      </c>
      <c r="M85" s="6" t="s">
        <v>36</v>
      </c>
      <c r="N85" s="6" t="s">
        <v>52</v>
      </c>
      <c r="O85" s="6" t="s">
        <v>54</v>
      </c>
    </row>
    <row r="86" spans="1:78" hidden="1" x14ac:dyDescent="0.2">
      <c r="B86" s="6"/>
      <c r="C86" s="6"/>
      <c r="D86" s="6"/>
      <c r="E86" s="6" t="str">
        <f>データ!AI6</f>
        <v/>
      </c>
      <c r="F86" s="6" t="s">
        <v>39</v>
      </c>
      <c r="G86" s="6" t="s">
        <v>39</v>
      </c>
      <c r="H86" s="6" t="str">
        <f>データ!BP6</f>
        <v>【809.19】</v>
      </c>
      <c r="I86" s="6" t="str">
        <f>データ!CA6</f>
        <v>【57.02】</v>
      </c>
      <c r="J86" s="6" t="str">
        <f>データ!CL6</f>
        <v>【273.68】</v>
      </c>
      <c r="K86" s="6" t="str">
        <f>データ!CW6</f>
        <v>【52.55】</v>
      </c>
      <c r="L86" s="6" t="str">
        <f>データ!DH6</f>
        <v>【87.30】</v>
      </c>
      <c r="M86" s="6" t="s">
        <v>39</v>
      </c>
      <c r="N86" s="6" t="s">
        <v>39</v>
      </c>
      <c r="O86" s="6" t="str">
        <f>データ!EO6</f>
        <v>【0.02】</v>
      </c>
    </row>
  </sheetData>
  <sheetProtection algorithmName="SHA-512" hashValue="K5gGo5KmCkf0qQQCkFmLp7dxhvUMXf2ndlFAYXTDarUQIASUzUdyDEw1y/I2TxJwhs5AfdVai6def/WxvlFQ3Q==" saltValue="gFl5nk4xujz+rCrqqZhoa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32</v>
      </c>
      <c r="C3" s="16" t="s">
        <v>59</v>
      </c>
      <c r="D3" s="16" t="s">
        <v>60</v>
      </c>
      <c r="E3" s="16" t="s">
        <v>3</v>
      </c>
      <c r="F3" s="16" t="s">
        <v>2</v>
      </c>
      <c r="G3" s="16" t="s">
        <v>26</v>
      </c>
      <c r="H3" s="74" t="s">
        <v>56</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61</v>
      </c>
      <c r="B4" s="17"/>
      <c r="C4" s="17"/>
      <c r="D4" s="17"/>
      <c r="E4" s="17"/>
      <c r="F4" s="17"/>
      <c r="G4" s="17"/>
      <c r="H4" s="77"/>
      <c r="I4" s="78"/>
      <c r="J4" s="78"/>
      <c r="K4" s="78"/>
      <c r="L4" s="78"/>
      <c r="M4" s="78"/>
      <c r="N4" s="78"/>
      <c r="O4" s="78"/>
      <c r="P4" s="78"/>
      <c r="Q4" s="78"/>
      <c r="R4" s="78"/>
      <c r="S4" s="78"/>
      <c r="T4" s="78"/>
      <c r="U4" s="78"/>
      <c r="V4" s="78"/>
      <c r="W4" s="78"/>
      <c r="X4" s="79"/>
      <c r="Y4" s="73" t="s">
        <v>25</v>
      </c>
      <c r="Z4" s="73"/>
      <c r="AA4" s="73"/>
      <c r="AB4" s="73"/>
      <c r="AC4" s="73"/>
      <c r="AD4" s="73"/>
      <c r="AE4" s="73"/>
      <c r="AF4" s="73"/>
      <c r="AG4" s="73"/>
      <c r="AH4" s="73"/>
      <c r="AI4" s="73"/>
      <c r="AJ4" s="73" t="s">
        <v>46</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13</v>
      </c>
      <c r="BR4" s="73"/>
      <c r="BS4" s="73"/>
      <c r="BT4" s="73"/>
      <c r="BU4" s="73"/>
      <c r="BV4" s="73"/>
      <c r="BW4" s="73"/>
      <c r="BX4" s="73"/>
      <c r="BY4" s="73"/>
      <c r="BZ4" s="73"/>
      <c r="CA4" s="73"/>
      <c r="CB4" s="73" t="s">
        <v>62</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2">
      <c r="A5" s="14" t="s">
        <v>70</v>
      </c>
      <c r="B5" s="18"/>
      <c r="C5" s="18"/>
      <c r="D5" s="18"/>
      <c r="E5" s="18"/>
      <c r="F5" s="18"/>
      <c r="G5" s="18"/>
      <c r="H5" s="23" t="s">
        <v>58</v>
      </c>
      <c r="I5" s="23" t="s">
        <v>71</v>
      </c>
      <c r="J5" s="23" t="s">
        <v>72</v>
      </c>
      <c r="K5" s="23" t="s">
        <v>73</v>
      </c>
      <c r="L5" s="23" t="s">
        <v>74</v>
      </c>
      <c r="M5" s="23" t="s">
        <v>4</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45</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2022</v>
      </c>
      <c r="C6" s="19">
        <f t="shared" si="1"/>
        <v>453838</v>
      </c>
      <c r="D6" s="19">
        <f t="shared" si="1"/>
        <v>47</v>
      </c>
      <c r="E6" s="19">
        <f t="shared" si="1"/>
        <v>17</v>
      </c>
      <c r="F6" s="19">
        <f t="shared" si="1"/>
        <v>5</v>
      </c>
      <c r="G6" s="19">
        <f t="shared" si="1"/>
        <v>0</v>
      </c>
      <c r="H6" s="19" t="str">
        <f t="shared" si="1"/>
        <v>宮崎県　綾町</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1.67</v>
      </c>
      <c r="Q6" s="24">
        <f t="shared" si="1"/>
        <v>100</v>
      </c>
      <c r="R6" s="24">
        <f t="shared" si="1"/>
        <v>2920</v>
      </c>
      <c r="S6" s="24">
        <f t="shared" si="1"/>
        <v>7043</v>
      </c>
      <c r="T6" s="24">
        <f t="shared" si="1"/>
        <v>95.19</v>
      </c>
      <c r="U6" s="24">
        <f t="shared" si="1"/>
        <v>73.989999999999995</v>
      </c>
      <c r="V6" s="24">
        <f t="shared" si="1"/>
        <v>117</v>
      </c>
      <c r="W6" s="24">
        <f t="shared" si="1"/>
        <v>0.12</v>
      </c>
      <c r="X6" s="24">
        <f t="shared" si="1"/>
        <v>975</v>
      </c>
      <c r="Y6" s="28">
        <f t="shared" ref="Y6:AH6" si="2">IF(Y7="",NA(),Y7)</f>
        <v>56.62</v>
      </c>
      <c r="Z6" s="28">
        <f t="shared" si="2"/>
        <v>59.4</v>
      </c>
      <c r="AA6" s="28">
        <f t="shared" si="2"/>
        <v>58.71</v>
      </c>
      <c r="AB6" s="28">
        <f t="shared" si="2"/>
        <v>118.94</v>
      </c>
      <c r="AC6" s="28">
        <f t="shared" si="2"/>
        <v>115.81</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514.83000000000004</v>
      </c>
      <c r="BG6" s="28">
        <f t="shared" si="5"/>
        <v>446.06</v>
      </c>
      <c r="BH6" s="28">
        <f t="shared" si="5"/>
        <v>364.19</v>
      </c>
      <c r="BI6" s="28">
        <f t="shared" si="5"/>
        <v>400.59</v>
      </c>
      <c r="BJ6" s="24">
        <f t="shared" si="5"/>
        <v>0</v>
      </c>
      <c r="BK6" s="28">
        <f t="shared" si="5"/>
        <v>789.46</v>
      </c>
      <c r="BL6" s="28">
        <f t="shared" si="5"/>
        <v>826.83</v>
      </c>
      <c r="BM6" s="28">
        <f t="shared" si="5"/>
        <v>867.83</v>
      </c>
      <c r="BN6" s="28">
        <f t="shared" si="5"/>
        <v>791.76</v>
      </c>
      <c r="BO6" s="28">
        <f t="shared" si="5"/>
        <v>900.82</v>
      </c>
      <c r="BP6" s="24" t="str">
        <f>IF(BP7="","",IF(BP7="-","【-】","【"&amp;SUBSTITUTE(TEXT(BP7,"#,##0.00"),"-","△")&amp;"】"))</f>
        <v>【809.19】</v>
      </c>
      <c r="BQ6" s="28">
        <f t="shared" ref="BQ6:BZ6" si="6">IF(BQ7="",NA(),BQ7)</f>
        <v>57.76</v>
      </c>
      <c r="BR6" s="28">
        <f t="shared" si="6"/>
        <v>60.72</v>
      </c>
      <c r="BS6" s="28">
        <f t="shared" si="6"/>
        <v>54.48</v>
      </c>
      <c r="BT6" s="28">
        <f t="shared" si="6"/>
        <v>98.15</v>
      </c>
      <c r="BU6" s="28">
        <f t="shared" si="6"/>
        <v>58.31</v>
      </c>
      <c r="BV6" s="28">
        <f t="shared" si="6"/>
        <v>57.77</v>
      </c>
      <c r="BW6" s="28">
        <f t="shared" si="6"/>
        <v>57.31</v>
      </c>
      <c r="BX6" s="28">
        <f t="shared" si="6"/>
        <v>57.08</v>
      </c>
      <c r="BY6" s="28">
        <f t="shared" si="6"/>
        <v>56.26</v>
      </c>
      <c r="BZ6" s="28">
        <f t="shared" si="6"/>
        <v>52.94</v>
      </c>
      <c r="CA6" s="24" t="str">
        <f>IF(CA7="","",IF(CA7="-","【-】","【"&amp;SUBSTITUTE(TEXT(CA7,"#,##0.00"),"-","△")&amp;"】"))</f>
        <v>【57.02】</v>
      </c>
      <c r="CB6" s="28">
        <f t="shared" ref="CB6:CK6" si="7">IF(CB7="",NA(),CB7)</f>
        <v>150</v>
      </c>
      <c r="CC6" s="28">
        <f t="shared" si="7"/>
        <v>150</v>
      </c>
      <c r="CD6" s="28">
        <f t="shared" si="7"/>
        <v>203.33</v>
      </c>
      <c r="CE6" s="28">
        <f t="shared" si="7"/>
        <v>80.16</v>
      </c>
      <c r="CF6" s="28">
        <f t="shared" si="7"/>
        <v>74.540000000000006</v>
      </c>
      <c r="CG6" s="28">
        <f t="shared" si="7"/>
        <v>274.35000000000002</v>
      </c>
      <c r="CH6" s="28">
        <f t="shared" si="7"/>
        <v>273.52</v>
      </c>
      <c r="CI6" s="28">
        <f t="shared" si="7"/>
        <v>274.99</v>
      </c>
      <c r="CJ6" s="28">
        <f t="shared" si="7"/>
        <v>282.08999999999997</v>
      </c>
      <c r="CK6" s="28">
        <f t="shared" si="7"/>
        <v>303.27999999999997</v>
      </c>
      <c r="CL6" s="24" t="str">
        <f>IF(CL7="","",IF(CL7="-","【-】","【"&amp;SUBSTITUTE(TEXT(CL7,"#,##0.00"),"-","△")&amp;"】"))</f>
        <v>【273.68】</v>
      </c>
      <c r="CM6" s="28">
        <f t="shared" ref="CM6:CV6" si="8">IF(CM7="",NA(),CM7)</f>
        <v>98.94</v>
      </c>
      <c r="CN6" s="28">
        <f t="shared" si="8"/>
        <v>95.05</v>
      </c>
      <c r="CO6" s="28">
        <f t="shared" si="8"/>
        <v>78.8</v>
      </c>
      <c r="CP6" s="28">
        <f t="shared" si="8"/>
        <v>82.69</v>
      </c>
      <c r="CQ6" s="28">
        <f t="shared" si="8"/>
        <v>60.86</v>
      </c>
      <c r="CR6" s="28">
        <f t="shared" si="8"/>
        <v>50.68</v>
      </c>
      <c r="CS6" s="28">
        <f t="shared" si="8"/>
        <v>50.14</v>
      </c>
      <c r="CT6" s="28">
        <f t="shared" si="8"/>
        <v>54.83</v>
      </c>
      <c r="CU6" s="28">
        <f t="shared" si="8"/>
        <v>66.53</v>
      </c>
      <c r="CV6" s="28">
        <f t="shared" si="8"/>
        <v>52.35</v>
      </c>
      <c r="CW6" s="24" t="str">
        <f>IF(CW7="","",IF(CW7="-","【-】","【"&amp;SUBSTITUTE(TEXT(CW7,"#,##0.00"),"-","△")&amp;"】"))</f>
        <v>【52.55】</v>
      </c>
      <c r="CX6" s="28">
        <f t="shared" ref="CX6:DG6" si="9">IF(CX7="",NA(),CX7)</f>
        <v>100</v>
      </c>
      <c r="CY6" s="28">
        <f t="shared" si="9"/>
        <v>100</v>
      </c>
      <c r="CZ6" s="28">
        <f t="shared" si="9"/>
        <v>100</v>
      </c>
      <c r="DA6" s="28">
        <f t="shared" si="9"/>
        <v>100</v>
      </c>
      <c r="DB6" s="28">
        <f t="shared" si="9"/>
        <v>100</v>
      </c>
      <c r="DC6" s="28">
        <f t="shared" si="9"/>
        <v>84.86</v>
      </c>
      <c r="DD6" s="28">
        <f t="shared" si="9"/>
        <v>84.98</v>
      </c>
      <c r="DE6" s="28">
        <f t="shared" si="9"/>
        <v>84.7</v>
      </c>
      <c r="DF6" s="28">
        <f t="shared" si="9"/>
        <v>84.67</v>
      </c>
      <c r="DG6" s="28">
        <f t="shared" si="9"/>
        <v>84.39</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0.25</v>
      </c>
      <c r="EM6" s="28">
        <f t="shared" si="12"/>
        <v>0.05</v>
      </c>
      <c r="EN6" s="28">
        <f t="shared" si="12"/>
        <v>0.03</v>
      </c>
      <c r="EO6" s="24" t="str">
        <f>IF(EO7="","",IF(EO7="-","【-】","【"&amp;SUBSTITUTE(TEXT(EO7,"#,##0.00"),"-","△")&amp;"】"))</f>
        <v>【0.02】</v>
      </c>
    </row>
    <row r="7" spans="1:145" s="13" customFormat="1" x14ac:dyDescent="0.2">
      <c r="A7" s="14"/>
      <c r="B7" s="20">
        <v>2022</v>
      </c>
      <c r="C7" s="20">
        <v>453838</v>
      </c>
      <c r="D7" s="20">
        <v>47</v>
      </c>
      <c r="E7" s="20">
        <v>17</v>
      </c>
      <c r="F7" s="20">
        <v>5</v>
      </c>
      <c r="G7" s="20">
        <v>0</v>
      </c>
      <c r="H7" s="20" t="s">
        <v>17</v>
      </c>
      <c r="I7" s="20" t="s">
        <v>97</v>
      </c>
      <c r="J7" s="20" t="s">
        <v>98</v>
      </c>
      <c r="K7" s="20" t="s">
        <v>99</v>
      </c>
      <c r="L7" s="20" t="s">
        <v>100</v>
      </c>
      <c r="M7" s="20" t="s">
        <v>101</v>
      </c>
      <c r="N7" s="25" t="s">
        <v>39</v>
      </c>
      <c r="O7" s="25" t="s">
        <v>102</v>
      </c>
      <c r="P7" s="25">
        <v>1.67</v>
      </c>
      <c r="Q7" s="25">
        <v>100</v>
      </c>
      <c r="R7" s="25">
        <v>2920</v>
      </c>
      <c r="S7" s="25">
        <v>7043</v>
      </c>
      <c r="T7" s="25">
        <v>95.19</v>
      </c>
      <c r="U7" s="25">
        <v>73.989999999999995</v>
      </c>
      <c r="V7" s="25">
        <v>117</v>
      </c>
      <c r="W7" s="25">
        <v>0.12</v>
      </c>
      <c r="X7" s="25">
        <v>975</v>
      </c>
      <c r="Y7" s="25">
        <v>56.62</v>
      </c>
      <c r="Z7" s="25">
        <v>59.4</v>
      </c>
      <c r="AA7" s="25">
        <v>58.71</v>
      </c>
      <c r="AB7" s="25">
        <v>118.94</v>
      </c>
      <c r="AC7" s="25">
        <v>115.81</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514.83000000000004</v>
      </c>
      <c r="BG7" s="25">
        <v>446.06</v>
      </c>
      <c r="BH7" s="25">
        <v>364.19</v>
      </c>
      <c r="BI7" s="25">
        <v>400.59</v>
      </c>
      <c r="BJ7" s="25">
        <v>0</v>
      </c>
      <c r="BK7" s="25">
        <v>789.46</v>
      </c>
      <c r="BL7" s="25">
        <v>826.83</v>
      </c>
      <c r="BM7" s="25">
        <v>867.83</v>
      </c>
      <c r="BN7" s="25">
        <v>791.76</v>
      </c>
      <c r="BO7" s="25">
        <v>900.82</v>
      </c>
      <c r="BP7" s="25">
        <v>809.19</v>
      </c>
      <c r="BQ7" s="25">
        <v>57.76</v>
      </c>
      <c r="BR7" s="25">
        <v>60.72</v>
      </c>
      <c r="BS7" s="25">
        <v>54.48</v>
      </c>
      <c r="BT7" s="25">
        <v>98.15</v>
      </c>
      <c r="BU7" s="25">
        <v>58.31</v>
      </c>
      <c r="BV7" s="25">
        <v>57.77</v>
      </c>
      <c r="BW7" s="25">
        <v>57.31</v>
      </c>
      <c r="BX7" s="25">
        <v>57.08</v>
      </c>
      <c r="BY7" s="25">
        <v>56.26</v>
      </c>
      <c r="BZ7" s="25">
        <v>52.94</v>
      </c>
      <c r="CA7" s="25">
        <v>57.02</v>
      </c>
      <c r="CB7" s="25">
        <v>150</v>
      </c>
      <c r="CC7" s="25">
        <v>150</v>
      </c>
      <c r="CD7" s="25">
        <v>203.33</v>
      </c>
      <c r="CE7" s="25">
        <v>80.16</v>
      </c>
      <c r="CF7" s="25">
        <v>74.540000000000006</v>
      </c>
      <c r="CG7" s="25">
        <v>274.35000000000002</v>
      </c>
      <c r="CH7" s="25">
        <v>273.52</v>
      </c>
      <c r="CI7" s="25">
        <v>274.99</v>
      </c>
      <c r="CJ7" s="25">
        <v>282.08999999999997</v>
      </c>
      <c r="CK7" s="25">
        <v>303.27999999999997</v>
      </c>
      <c r="CL7" s="25">
        <v>273.68</v>
      </c>
      <c r="CM7" s="25">
        <v>98.94</v>
      </c>
      <c r="CN7" s="25">
        <v>95.05</v>
      </c>
      <c r="CO7" s="25">
        <v>78.8</v>
      </c>
      <c r="CP7" s="25">
        <v>82.69</v>
      </c>
      <c r="CQ7" s="25">
        <v>60.86</v>
      </c>
      <c r="CR7" s="25">
        <v>50.68</v>
      </c>
      <c r="CS7" s="25">
        <v>50.14</v>
      </c>
      <c r="CT7" s="25">
        <v>54.83</v>
      </c>
      <c r="CU7" s="25">
        <v>66.53</v>
      </c>
      <c r="CV7" s="25">
        <v>52.35</v>
      </c>
      <c r="CW7" s="25">
        <v>52.55</v>
      </c>
      <c r="CX7" s="25">
        <v>100</v>
      </c>
      <c r="CY7" s="25">
        <v>100</v>
      </c>
      <c r="CZ7" s="25">
        <v>100</v>
      </c>
      <c r="DA7" s="25">
        <v>100</v>
      </c>
      <c r="DB7" s="25">
        <v>100</v>
      </c>
      <c r="DC7" s="25">
        <v>84.86</v>
      </c>
      <c r="DD7" s="25">
        <v>84.98</v>
      </c>
      <c r="DE7" s="25">
        <v>84.7</v>
      </c>
      <c r="DF7" s="25">
        <v>84.67</v>
      </c>
      <c r="DG7" s="25">
        <v>84.39</v>
      </c>
      <c r="DH7" s="25">
        <v>87.3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0.02</v>
      </c>
      <c r="EL7" s="25">
        <v>0.25</v>
      </c>
      <c r="EM7" s="25">
        <v>0.05</v>
      </c>
      <c r="EN7" s="25">
        <v>0.03</v>
      </c>
      <c r="EO7" s="25">
        <v>0.02</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益元 佑輔</cp:lastModifiedBy>
  <dcterms:created xsi:type="dcterms:W3CDTF">2023-12-12T02:56:38Z</dcterms:created>
  <dcterms:modified xsi:type="dcterms:W3CDTF">2024-02-20T02:19:15Z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2024-02-20T00:46:21Z</vt:filetime>
  </property>
</Properties>
</file>