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4漁集排\"/>
    </mc:Choice>
  </mc:AlternateContent>
  <xr:revisionPtr revIDLastSave="0" documentId="13_ncr:1_{9149E8AA-4307-4CEB-BF60-93919C7F3A3C}" xr6:coauthVersionLast="47" xr6:coauthVersionMax="47" xr10:uidLastSave="{00000000-0000-0000-0000-000000000000}"/>
  <workbookProtection workbookAlgorithmName="SHA-512" workbookHashValue="KNzRIxOmJZgdDhvMrsQZgU2o7BkgnpuKTqvkZWvFfMhVJ6aPJTGFPURuI9RJhI+ILfK6rD1FTzLai3iZ/5jZXA==" workbookSaltValue="+wmRCphzMi0sNV6lmUXtQ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<sst xmlns="http://schemas.openxmlformats.org/spreadsheetml/2006/main" count="236" uniqueCount="119">
  <si>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</si>
  <si>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</si>
  <si>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</si>
  <si>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</si>
  <si>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</si>
  <si>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</si>
  <si>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</si>
  <si>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</si>
  <si>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</si>
  <si>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</si>
  <si>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</si>
  <si>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</si>
  <si>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</si>
  <si>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</si>
  <si>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</si>
  <si>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</si>
  <si>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</si>
  <si>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</si>
  <si>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</si>
  <si>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</si>
  <si>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</si>
  <si>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</si>
  <si>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</si>
  <si>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</si>
  <si>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</si>
  <si>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</si>
  <si>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</si>
  <si>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</si>
  <si>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</si>
  <si>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</si>
  <si>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</si>
  <si>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</si>
  <si>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</si>
  <si>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</si>
  <si>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</si>
  <si>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</si>
  <si>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</si>
  <si>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</si>
  <si>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</si>
  <si>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</si>
  <si>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</si>
  <si>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</si>
  <si>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</si>
  <si>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</si>
  <si>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</si>
  <si>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</si>
  <si>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</si>
  <si>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</si>
  <si>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</si>
  <si>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</si>
  <si>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</si>
  <si>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</si>
  <si>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</si>
  <si>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</si>
  <si>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</si>
  <si>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</si>
  <si>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</si>
  <si>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</si>
  <si>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</si>
  <si>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</si>
  <si>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</si>
  <si>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</si>
  <si>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</si>
  <si>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</si>
  <si>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</si>
  <si>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</si>
  <si>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</si>
  <si>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</si>
  <si>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</si>
  <si>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</si>
  <si>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</si>
  <si>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</si>
  <si>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</si>
  <si>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</si>
  <si>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</si>
  <si>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</si>
  <si>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</si>
  <si>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</si>
  <si>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</si>
  <si>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</si>
  <si>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</si>
  <si>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</si>
  <si>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</si>
  <si>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</si>
  <si>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</si>
  <si>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</si>
  <si>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</si>
  <si>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</si>
  <si>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</si>
  <si>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</si>
  <si>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</si>
  <si>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</si>
  <si>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</si>
  <si>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</si>
  <si>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</si>
  <si>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</si>
  <si>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</si>
  <si>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</si>
  <si>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</si>
  <si>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</si>
  <si>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</si>
  <si>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</si>
  <si>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</si>
  <si>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</si>
  <si>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</si>
  <si>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</si>
  <si>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</si>
  <si>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</si>
  <si>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</si>
  <si>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</si>
  <si>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</si>
  <si>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</si>
  <si>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</si>
  <si>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</si>
  <si>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</si>
  <si>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</si>
  <si>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漁業集落排水は、平成12年に供用を開始した施設であるため、老朽化の状況については、現状では問題はありませんが、適切に資産管理を行いながら施設の長寿命化を図っていく必要があります。</t>
    <rPh sb="69" eb="71">
      <t>シセツ</t>
    </rPh>
    <rPh sb="72" eb="75">
      <t>チョウジュミョウ</t>
    </rPh>
    <rPh sb="75" eb="76">
      <t>カ</t>
    </rPh>
    <rPh sb="77" eb="78">
      <t>ハカ</t>
    </rPh>
    <phoneticPr fontId="16"/>
  </si>
  <si>
    <t>　水洗化率が100％であることで、公共用水域の水質保全や快適で文化的な生活環境確保という事業目的は達成しています。
　しかしながら事業規模が極めて小さく、処理区域内人口の増加が見込めないことから、収益的収支比率が100％を超えるような健全な経営は困難です。
　出来得る限り、施設の維持管理経費を抑えるとともに、長寿命化を図りながら、適切な経営を行っていく必要があります。</t>
  </si>
  <si>
    <r>
      <t>　串間市の漁業集落排水は、築島地区（離島）の汚水処理を行っており、規模も小さく、有収水量のわずかな変動が大きく指標に影響するのが特徴です。
「①収益的収支比率」については、</t>
    </r>
    <r>
      <rPr>
        <sz val="11"/>
        <rFont val="ＭＳ ゴシック"/>
        <family val="3"/>
        <charset val="128"/>
      </rPr>
      <t>100％を下回っているため引き続き費用の抑制を行う等、改善に努める必要があります。
「④企業債残高対事業規模比率」については、近年大きな事業が無く企業債を発行していないため企業債残高が減少していますが、今後の施設更新に備え、計画的な運営を行っていく必要があります。
「⑤経費回収率」「⑥汚水処理原価」については、有収水量が少ないため汚水処理原価が高くなり、経費回収率が低い状況が続いています。
「⑦施設利用率」についても、有収水量が少なく、施設能力に対する利用率の低い状態が続いています。効率性について改善していく必要があります。
「⑧水洗化率」については、水洗化率が100％となっているため、公共用水域の水質保全や快適で文化的な生活環境確保という事業目的は達成しています。</t>
    </r>
    <rPh sb="99" eb="100">
      <t>ヒ</t>
    </rPh>
    <rPh sb="101" eb="102">
      <t>ツヅ</t>
    </rPh>
    <rPh sb="109" eb="110">
      <t>オコナ</t>
    </rPh>
    <rPh sb="111" eb="112">
      <t>トウ</t>
    </rPh>
    <rPh sb="113" eb="115">
      <t>カイゼン</t>
    </rPh>
    <rPh sb="116" eb="117">
      <t>ツト</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</si>
</sst>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
      <sz val="1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FC-4362-AD63-4F0DBF616C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1DFC-4362-AD63-4F0DBF616C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9.09</c:v>
                </c:pt>
                <c:pt idx="1">
                  <c:v>9.09</c:v>
                </c:pt>
                <c:pt idx="2">
                  <c:v>9.09</c:v>
                </c:pt>
                <c:pt idx="3">
                  <c:v>9.09</c:v>
                </c:pt>
                <c:pt idx="4">
                  <c:v>9.09</c:v>
                </c:pt>
              </c:numCache>
            </c:numRef>
          </c:val>
          <c:extLst>
            <c:ext xmlns:c16="http://schemas.microsoft.com/office/drawing/2014/chart" uri="{C3380CC4-5D6E-409C-BE32-E72D297353CC}">
              <c16:uniqueId val="{00000000-0B54-4BBC-BF63-E4A097B643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0B54-4BBC-BF63-E4A097B643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0C-4218-A6A0-A6DCB19F5D1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7D0C-4218-A6A0-A6DCB19F5D1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61.72</c:v>
                </c:pt>
                <c:pt idx="1">
                  <c:v>62.18</c:v>
                </c:pt>
                <c:pt idx="2">
                  <c:v>57.08</c:v>
                </c:pt>
                <c:pt idx="3">
                  <c:v>61.38</c:v>
                </c:pt>
                <c:pt idx="4">
                  <c:v>54.19</c:v>
                </c:pt>
              </c:numCache>
            </c:numRef>
          </c:val>
          <c:extLst>
            <c:ext xmlns:c16="http://schemas.microsoft.com/office/drawing/2014/chart" uri="{C3380CC4-5D6E-409C-BE32-E72D297353CC}">
              <c16:uniqueId val="{00000000-D4C4-42CD-BD2F-4FB79795FA9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C4-42CD-BD2F-4FB79795FA9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BF-4C9B-A086-38DFC169D7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BF-4C9B-A086-38DFC169D7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0-457A-9926-9BF6D1E002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0-457A-9926-9BF6D1E002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4D-4C73-93BF-F8A24549BB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4D-4C73-93BF-F8A24549BB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10-44FA-9494-6B92E1141F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10-44FA-9494-6B92E1141F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420.32</c:v>
                </c:pt>
                <c:pt idx="3" formatCode="#,##0.00;&quot;△&quot;#,##0.00;&quot;-&quot;">
                  <c:v>186.49</c:v>
                </c:pt>
                <c:pt idx="4" formatCode="#,##0.00;&quot;△&quot;#,##0.00;&quot;-&quot;">
                  <c:v>192.14</c:v>
                </c:pt>
              </c:numCache>
            </c:numRef>
          </c:val>
          <c:extLst>
            <c:ext xmlns:c16="http://schemas.microsoft.com/office/drawing/2014/chart" uri="{C3380CC4-5D6E-409C-BE32-E72D297353CC}">
              <c16:uniqueId val="{00000000-8D63-440F-AA2E-4934732632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8D63-440F-AA2E-4934732632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23.02</c:v>
                </c:pt>
                <c:pt idx="1">
                  <c:v>21.88</c:v>
                </c:pt>
                <c:pt idx="2">
                  <c:v>17.05</c:v>
                </c:pt>
                <c:pt idx="3">
                  <c:v>13.81</c:v>
                </c:pt>
                <c:pt idx="4">
                  <c:v>12.46</c:v>
                </c:pt>
              </c:numCache>
            </c:numRef>
          </c:val>
          <c:extLst>
            <c:ext xmlns:c16="http://schemas.microsoft.com/office/drawing/2014/chart" uri="{C3380CC4-5D6E-409C-BE32-E72D297353CC}">
              <c16:uniqueId val="{00000000-029F-4C4E-A1F3-A1C379E859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029F-4C4E-A1F3-A1C379E859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1106.01</c:v>
                </c:pt>
                <c:pt idx="1">
                  <c:v>1338.91</c:v>
                </c:pt>
                <c:pt idx="2">
                  <c:v>1859.32</c:v>
                </c:pt>
                <c:pt idx="3">
                  <c:v>2403.59</c:v>
                </c:pt>
                <c:pt idx="4">
                  <c:v>2270.71</c:v>
                </c:pt>
              </c:numCache>
            </c:numRef>
          </c:val>
          <c:extLst>
            <c:ext xmlns:c16="http://schemas.microsoft.com/office/drawing/2014/chart" uri="{C3380CC4-5D6E-409C-BE32-E72D297353CC}">
              <c16:uniqueId val="{00000000-70F1-4EC8-82E7-62EAF66833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70F1-4EC8-82E7-62EAF66833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11" zoomScale="85" zoomScaleNormal="85" workbookViewId="0">
      <selection activeCell="CE21" sqref="CE2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串間市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16990</v>
      </c>
      <c r="AM8" s="46"/>
      <c r="AN8" s="46"/>
      <c r="AO8" s="46"/>
      <c r="AP8" s="46"/>
      <c r="AQ8" s="46"/>
      <c r="AR8" s="46"/>
      <c r="AS8" s="46"/>
      <c r="AT8" s="45">
        <f>データ!T6</f>
        <v>294.92</v>
      </c>
      <c r="AU8" s="45"/>
      <c r="AV8" s="45"/>
      <c r="AW8" s="45"/>
      <c r="AX8" s="45"/>
      <c r="AY8" s="45"/>
      <c r="AZ8" s="45"/>
      <c r="BA8" s="45"/>
      <c r="BB8" s="45">
        <f>データ!U6</f>
        <v>57.61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0.04</v>
      </c>
      <c r="Q10" s="45"/>
      <c r="R10" s="45"/>
      <c r="S10" s="45"/>
      <c r="T10" s="45"/>
      <c r="U10" s="45"/>
      <c r="V10" s="45"/>
      <c r="W10" s="45">
        <f>データ!Q6</f>
        <v>100</v>
      </c>
      <c r="X10" s="45"/>
      <c r="Y10" s="45"/>
      <c r="Z10" s="45"/>
      <c r="AA10" s="45"/>
      <c r="AB10" s="45"/>
      <c r="AC10" s="45"/>
      <c r="AD10" s="46">
        <f>データ!R6</f>
        <v>2530</v>
      </c>
      <c r="AE10" s="46"/>
      <c r="AF10" s="46"/>
      <c r="AG10" s="46"/>
      <c r="AH10" s="46"/>
      <c r="AI10" s="46"/>
      <c r="AJ10" s="46"/>
      <c r="AK10" s="2"/>
      <c r="AL10" s="46">
        <f>データ!V6</f>
        <v>7</v>
      </c>
      <c r="AM10" s="46"/>
      <c r="AN10" s="46"/>
      <c r="AO10" s="46"/>
      <c r="AP10" s="46"/>
      <c r="AQ10" s="46"/>
      <c r="AR10" s="46"/>
      <c r="AS10" s="46"/>
      <c r="AT10" s="45">
        <f>データ!W6</f>
        <v>0.04</v>
      </c>
      <c r="AU10" s="45"/>
      <c r="AV10" s="45"/>
      <c r="AW10" s="45"/>
      <c r="AX10" s="45"/>
      <c r="AY10" s="45"/>
      <c r="AZ10" s="45"/>
      <c r="BA10" s="45"/>
      <c r="BB10" s="45">
        <f>データ!X6</f>
        <v>175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44</v>
      </c>
      <c r="O86" s="12" t="str">
        <f>データ!EO6</f>
        <v>【0.01】</v>
      </c>
    </row>
  </sheetData>
  <sheetProtection algorithmName="SHA-512" hashValue="n0KR1U7HYFQvK6xD4CpGHs7jcLGxaTtxn4tezmqxylOz8WqMtBnTopmwcPLUyUpgE0wOmcZyTw2Cpdz0IFqiog==" saltValue="q32QZ2TSakrBjjf38dY1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452076</v>
      </c>
      <c r="D6" s="19">
        <f t="shared" si="3"/>
        <v>47</v>
      </c>
      <c r="E6" s="19">
        <f t="shared" si="3"/>
        <v>17</v>
      </c>
      <c r="F6" s="19">
        <f t="shared" si="3"/>
        <v>6</v>
      </c>
      <c r="G6" s="19">
        <f t="shared" si="3"/>
        <v>0</v>
      </c>
      <c r="H6" s="19" t="str">
        <f t="shared" si="3"/>
        <v>宮崎県　串間市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0.04</v>
      </c>
      <c r="Q6" s="20">
        <f t="shared" si="3"/>
        <v>100</v>
      </c>
      <c r="R6" s="20">
        <f t="shared" si="3"/>
        <v>2530</v>
      </c>
      <c r="S6" s="20">
        <f t="shared" si="3"/>
        <v>16990</v>
      </c>
      <c r="T6" s="20">
        <f t="shared" si="3"/>
        <v>294.92</v>
      </c>
      <c r="U6" s="20">
        <f t="shared" si="3"/>
        <v>57.61</v>
      </c>
      <c r="V6" s="20">
        <f t="shared" si="3"/>
        <v>7</v>
      </c>
      <c r="W6" s="20">
        <f t="shared" si="3"/>
        <v>0.04</v>
      </c>
      <c r="X6" s="20">
        <f t="shared" si="3"/>
        <v>175</v>
      </c>
      <c r="Y6" s="21">
        <f>IF(Y7="",NA(),Y7)</f>
        <v>61.72</v>
      </c>
      <c r="Z6" s="21">
        <f t="shared" ref="Z6:AH6" si="4">IF(Z7="",NA(),Z7)</f>
        <v>62.18</v>
      </c>
      <c r="AA6" s="21">
        <f t="shared" si="4"/>
        <v>57.08</v>
      </c>
      <c r="AB6" s="21">
        <f t="shared" si="4"/>
        <v>61.38</v>
      </c>
      <c r="AC6" s="21">
        <f t="shared" si="4"/>
        <v>54.19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420.32</v>
      </c>
      <c r="BI6" s="21">
        <f t="shared" si="7"/>
        <v>186.49</v>
      </c>
      <c r="BJ6" s="21">
        <f t="shared" si="7"/>
        <v>192.14</v>
      </c>
      <c r="BK6" s="21">
        <f t="shared" si="7"/>
        <v>1006.65</v>
      </c>
      <c r="BL6" s="21">
        <f t="shared" si="7"/>
        <v>998.42</v>
      </c>
      <c r="BM6" s="21">
        <f t="shared" si="7"/>
        <v>1095.52</v>
      </c>
      <c r="BN6" s="21">
        <f t="shared" si="7"/>
        <v>1056.55</v>
      </c>
      <c r="BO6" s="21">
        <f t="shared" si="7"/>
        <v>1278.54</v>
      </c>
      <c r="BP6" s="20" t="str">
        <f>IF(BP7="","",IF(BP7="-","【-】","【"&amp;SUBSTITUTE(TEXT(BP7,"#,##0.00"),"-","△")&amp;"】"))</f>
        <v>【1,078.44】</v>
      </c>
      <c r="BQ6" s="21">
        <f>IF(BQ7="",NA(),BQ7)</f>
        <v>23.02</v>
      </c>
      <c r="BR6" s="21">
        <f t="shared" ref="BR6:BZ6" si="8">IF(BR7="",NA(),BR7)</f>
        <v>21.88</v>
      </c>
      <c r="BS6" s="21">
        <f t="shared" si="8"/>
        <v>17.05</v>
      </c>
      <c r="BT6" s="21">
        <f t="shared" si="8"/>
        <v>13.81</v>
      </c>
      <c r="BU6" s="21">
        <f t="shared" si="8"/>
        <v>12.46</v>
      </c>
      <c r="BV6" s="21">
        <f t="shared" si="8"/>
        <v>43.43</v>
      </c>
      <c r="BW6" s="21">
        <f t="shared" si="8"/>
        <v>41.41</v>
      </c>
      <c r="BX6" s="21">
        <f t="shared" si="8"/>
        <v>39.64</v>
      </c>
      <c r="BY6" s="21">
        <f t="shared" si="8"/>
        <v>40</v>
      </c>
      <c r="BZ6" s="21">
        <f t="shared" si="8"/>
        <v>38.74</v>
      </c>
      <c r="CA6" s="20" t="str">
        <f>IF(CA7="","",IF(CA7="-","【-】","【"&amp;SUBSTITUTE(TEXT(CA7,"#,##0.00"),"-","△")&amp;"】"))</f>
        <v>【41.91】</v>
      </c>
      <c r="CB6" s="21">
        <f>IF(CB7="",NA(),CB7)</f>
        <v>1106.01</v>
      </c>
      <c r="CC6" s="21">
        <f t="shared" ref="CC6:CK6" si="9">IF(CC7="",NA(),CC7)</f>
        <v>1338.91</v>
      </c>
      <c r="CD6" s="21">
        <f t="shared" si="9"/>
        <v>1859.32</v>
      </c>
      <c r="CE6" s="21">
        <f t="shared" si="9"/>
        <v>2403.59</v>
      </c>
      <c r="CF6" s="21">
        <f t="shared" si="9"/>
        <v>2270.71</v>
      </c>
      <c r="CG6" s="21">
        <f t="shared" si="9"/>
        <v>400.44</v>
      </c>
      <c r="CH6" s="21">
        <f t="shared" si="9"/>
        <v>417.56</v>
      </c>
      <c r="CI6" s="21">
        <f t="shared" si="9"/>
        <v>449.72</v>
      </c>
      <c r="CJ6" s="21">
        <f t="shared" si="9"/>
        <v>437.27</v>
      </c>
      <c r="CK6" s="21">
        <f t="shared" si="9"/>
        <v>456.72</v>
      </c>
      <c r="CL6" s="20" t="str">
        <f>IF(CL7="","",IF(CL7="-","【-】","【"&amp;SUBSTITUTE(TEXT(CL7,"#,##0.00"),"-","△")&amp;"】"))</f>
        <v>【420.17】</v>
      </c>
      <c r="CM6" s="21">
        <f>IF(CM7="",NA(),CM7)</f>
        <v>9.09</v>
      </c>
      <c r="CN6" s="21">
        <f t="shared" ref="CN6:CV6" si="10">IF(CN7="",NA(),CN7)</f>
        <v>9.09</v>
      </c>
      <c r="CO6" s="21">
        <f t="shared" si="10"/>
        <v>9.09</v>
      </c>
      <c r="CP6" s="21">
        <f t="shared" si="10"/>
        <v>9.09</v>
      </c>
      <c r="CQ6" s="21">
        <f t="shared" si="10"/>
        <v>9.09</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100</v>
      </c>
      <c r="CY6" s="21">
        <f t="shared" ref="CY6:DG6" si="11">IF(CY7="",NA(),CY7)</f>
        <v>100</v>
      </c>
      <c r="CZ6" s="21">
        <f t="shared" si="11"/>
        <v>100</v>
      </c>
      <c r="DA6" s="21">
        <f t="shared" si="11"/>
        <v>100</v>
      </c>
      <c r="DB6" s="21">
        <f t="shared" si="11"/>
        <v>100</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2">
      <c r="A7" s="14"/>
      <c r="B7" s="23">
        <v>2022</v>
      </c>
      <c r="C7" s="23">
        <v>452076</v>
      </c>
      <c r="D7" s="23">
        <v>47</v>
      </c>
      <c r="E7" s="23">
        <v>17</v>
      </c>
      <c r="F7" s="23">
        <v>6</v>
      </c>
      <c r="G7" s="23">
        <v>0</v>
      </c>
      <c r="H7" s="23" t="s">
        <v>98</v>
      </c>
      <c r="I7" s="23" t="s">
        <v>99</v>
      </c>
      <c r="J7" s="23" t="s">
        <v>100</v>
      </c>
      <c r="K7" s="23" t="s">
        <v>101</v>
      </c>
      <c r="L7" s="23" t="s">
        <v>102</v>
      </c>
      <c r="M7" s="23" t="s">
        <v>103</v>
      </c>
      <c r="N7" s="24" t="s">
        <v>104</v>
      </c>
      <c r="O7" s="24" t="s">
        <v>105</v>
      </c>
      <c r="P7" s="24">
        <v>0.04</v>
      </c>
      <c r="Q7" s="24">
        <v>100</v>
      </c>
      <c r="R7" s="24">
        <v>2530</v>
      </c>
      <c r="S7" s="24">
        <v>16990</v>
      </c>
      <c r="T7" s="24">
        <v>294.92</v>
      </c>
      <c r="U7" s="24">
        <v>57.61</v>
      </c>
      <c r="V7" s="24">
        <v>7</v>
      </c>
      <c r="W7" s="24">
        <v>0.04</v>
      </c>
      <c r="X7" s="24">
        <v>175</v>
      </c>
      <c r="Y7" s="24">
        <v>61.72</v>
      </c>
      <c r="Z7" s="24">
        <v>62.18</v>
      </c>
      <c r="AA7" s="24">
        <v>57.08</v>
      </c>
      <c r="AB7" s="24">
        <v>61.38</v>
      </c>
      <c r="AC7" s="24">
        <v>54.19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420.32</v>
      </c>
      <c r="BI7" s="24">
        <v>186.49</v>
      </c>
      <c r="BJ7" s="24">
        <v>192.14</v>
      </c>
      <c r="BK7" s="24">
        <v>1006.65</v>
      </c>
      <c r="BL7" s="24">
        <v>998.42</v>
      </c>
      <c r="BM7" s="24">
        <v>1095.52</v>
      </c>
      <c r="BN7" s="24">
        <v>1056.55</v>
      </c>
      <c r="BO7" s="24">
        <v>1278.54</v>
      </c>
      <c r="BP7" s="24">
        <v>1078.44</v>
      </c>
      <c r="BQ7" s="24">
        <v>23.02</v>
      </c>
      <c r="BR7" s="24">
        <v>21.88</v>
      </c>
      <c r="BS7" s="24">
        <v>17.05</v>
      </c>
      <c r="BT7" s="24">
        <v>13.81</v>
      </c>
      <c r="BU7" s="24">
        <v>12.46</v>
      </c>
      <c r="BV7" s="24">
        <v>43.43</v>
      </c>
      <c r="BW7" s="24">
        <v>41.41</v>
      </c>
      <c r="BX7" s="24">
        <v>39.64</v>
      </c>
      <c r="BY7" s="24">
        <v>40</v>
      </c>
      <c r="BZ7" s="24">
        <v>38.74</v>
      </c>
      <c r="CA7" s="24">
        <v>41.91</v>
      </c>
      <c r="CB7" s="24">
        <v>1106.01</v>
      </c>
      <c r="CC7" s="24">
        <v>1338.91</v>
      </c>
      <c r="CD7" s="24">
        <v>1859.32</v>
      </c>
      <c r="CE7" s="24">
        <v>2403.59</v>
      </c>
      <c r="CF7" s="24">
        <v>2270.71</v>
      </c>
      <c r="CG7" s="24">
        <v>400.44</v>
      </c>
      <c r="CH7" s="24">
        <v>417.56</v>
      </c>
      <c r="CI7" s="24">
        <v>449.72</v>
      </c>
      <c r="CJ7" s="24">
        <v>437.27</v>
      </c>
      <c r="CK7" s="24">
        <v>456.72</v>
      </c>
      <c r="CL7" s="24">
        <v>420.17</v>
      </c>
      <c r="CM7" s="24">
        <v>9.09</v>
      </c>
      <c r="CN7" s="24">
        <v>9.09</v>
      </c>
      <c r="CO7" s="24">
        <v>9.09</v>
      </c>
      <c r="CP7" s="24">
        <v>9.09</v>
      </c>
      <c r="CQ7" s="24">
        <v>9.09</v>
      </c>
      <c r="CR7" s="24">
        <v>32.229999999999997</v>
      </c>
      <c r="CS7" s="24">
        <v>32.479999999999997</v>
      </c>
      <c r="CT7" s="24">
        <v>30.19</v>
      </c>
      <c r="CU7" s="24">
        <v>28.77</v>
      </c>
      <c r="CV7" s="24">
        <v>26.22</v>
      </c>
      <c r="CW7" s="24">
        <v>29.92</v>
      </c>
      <c r="CX7" s="24">
        <v>100</v>
      </c>
      <c r="CY7" s="24">
        <v>100</v>
      </c>
      <c r="CZ7" s="24">
        <v>100</v>
      </c>
      <c r="DA7" s="24">
        <v>100</v>
      </c>
      <c r="DB7" s="24">
        <v>100</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正喜</cp:lastModifiedBy>
  <dcterms:created xsi:type="dcterms:W3CDTF">2023-12-12T02:58:14Z</dcterms:created>
  <dcterms:modified xsi:type="dcterms:W3CDTF">2024-02-26T00:45:48Z</dcterms:modified>
  <cp:category/>
</cp:coreProperties>
</file>