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s12218\Downloads\"/>
    </mc:Choice>
  </mc:AlternateContent>
  <xr:revisionPtr revIDLastSave="0" documentId="13_ncr:1_{F43D0AFD-DF9F-4AC9-BC0B-FD3822671B6D}" xr6:coauthVersionLast="47" xr6:coauthVersionMax="47" xr10:uidLastSave="{00000000-0000-0000-0000-000000000000}"/>
  <workbookProtection workbookAlgorithmName="SHA-512" workbookHashValue="vbaMg8MT/63JTWKjvbtGOgIaD7gJiGr7A9ZSVJbPZwZywRDzDpRGbqHRHLlSL1g9AeOraFL0gNHQDjR0MzbEJQ==" workbookSaltValue="F+6jN7zj+/HWwTLxqgF4Ww=="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AL8" i="4" s="1"/>
  <c r="R6" i="5"/>
  <c r="AD10" i="4" s="1"/>
  <c r="Q6" i="5"/>
  <c r="W10" i="4" s="1"/>
  <c r="P6" i="5"/>
  <c r="O6" i="5"/>
  <c r="I10" i="4" s="1"/>
  <c r="N6" i="5"/>
  <c r="M6" i="5"/>
  <c r="L6" i="5"/>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BB10" i="4"/>
  <c r="AL10" i="4"/>
  <c r="P10" i="4"/>
  <c r="B10" i="4"/>
  <c r="AT8" i="4"/>
  <c r="AD8" i="4"/>
  <c r="W8" i="4"/>
  <c r="I8" i="4"/>
</calcChain>
</file>

<file path=xl/sharedStrings.xml><?xml version="1.0" encoding="utf-8"?>
<sst xmlns="http://schemas.openxmlformats.org/spreadsheetml/2006/main" count="236" uniqueCount="122">
  <si>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</si>
  <si>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</si>
  <si>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</si>
  <si>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</si>
  <si>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</si>
  <si>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</si>
  <si>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</si>
  <si>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</si>
  <si>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</si>
  <si>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</si>
  <si>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</si>
  <si>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</si>
  <si>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</si>
  <si>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</si>
  <si>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</si>
  <si>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</si>
  <si>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</si>
  <si>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</si>
  <si>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</si>
  <si>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</si>
  <si>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</si>
  <si>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</si>
  <si>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</si>
  <si>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</si>
  <si>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</si>
  <si>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</si>
  <si>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</si>
  <si>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</si>
  <si>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</si>
  <si>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</si>
  <si>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</si>
  <si>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</si>
  <si>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</si>
  <si>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</si>
  <si>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</si>
  <si>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</si>
  <si>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</si>
  <si>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</si>
  <si>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</si>
  <si>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</si>
  <si>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</si>
  <si>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</si>
  <si>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</si>
  <si>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</si>
  <si>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</si>
  <si>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</si>
  <si>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</si>
  <si>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</si>
  <si>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</si>
  <si>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</si>
  <si>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</si>
  <si>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</si>
  <si>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</si>
  <si>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</si>
  <si>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</si>
  <si>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</si>
  <si>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</si>
  <si>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</si>
  <si>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</si>
  <si>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</si>
  <si>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</si>
  <si>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</si>
  <si>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</si>
  <si>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</si>
  <si>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</si>
  <si>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</si>
  <si>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</si>
  <si>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</si>
  <si>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</si>
  <si>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</si>
  <si>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</si>
  <si>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</si>
  <si>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</si>
  <si>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</si>
  <si>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</si>
  <si>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</si>
  <si>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</si>
  <si>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</si>
  <si>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</si>
  <si>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</si>
  <si>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</si>
  <si>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</si>
  <si>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</si>
  <si>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</si>
  <si>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</si>
  <si>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</si>
  <si>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</si>
  <si>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</si>
  <si>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</si>
  <si>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</si>
  <si>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</si>
  <si>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</si>
  <si>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</si>
  <si>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</si>
  <si>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</si>
  <si>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</si>
  <si>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</si>
  <si>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</si>
  <si>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</si>
  <si>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川南町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</si>
  <si>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</si>
  <si>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</si>
  <si>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</si>
  <si>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</si>
  <si>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</si>
  <si>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</si>
  <si>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</si>
  <si>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</si>
  <si>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</si>
  <si>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</si>
  <si>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</si>
  <si>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</si>
  <si>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</si>
  <si>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</si>
  <si>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</si>
  <si>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</si>
  <si>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</si>
  <si>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</si>
  <si>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</si>
  <si>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収益的収支比率及び経費回収率が100％達しておらず、一般会計からの繰入金に依存している状態です。区域内人口が急激に減少しており需要の増加は見込めません。経営の健全性を確保するためには、料金改定の検討が必要です。
　施設管理については、施設の長寿命化を図るためストックマネジメント等を活用し、適切な資産管理を行う必要があります。
　令和6年度から公共下水道事業と一体として公営企業法の適用事業となる予定です。</t>
    <rPh sb="1" eb="3">
      <t>シュウエキ</t>
    </rPh>
    <rPh sb="3" eb="4">
      <t>テキ</t>
    </rPh>
    <rPh sb="4" eb="6">
      <t>シュウシ</t>
    </rPh>
    <rPh sb="6" eb="8">
      <t>ヒリツ</t>
    </rPh>
    <rPh sb="8" eb="9">
      <t>オヨ</t>
    </rPh>
    <rPh sb="10" eb="12">
      <t>ケイヒ</t>
    </rPh>
    <rPh sb="12" eb="14">
      <t>カイシュウ</t>
    </rPh>
    <rPh sb="14" eb="15">
      <t>リツ</t>
    </rPh>
    <rPh sb="20" eb="21">
      <t>タッ</t>
    </rPh>
    <rPh sb="27" eb="31">
      <t>イッパンカイケイ</t>
    </rPh>
    <rPh sb="34" eb="37">
      <t>クリイレキン</t>
    </rPh>
    <rPh sb="38" eb="40">
      <t>イゾン</t>
    </rPh>
    <rPh sb="44" eb="46">
      <t>ジョウタイ</t>
    </rPh>
    <rPh sb="49" eb="54">
      <t>クイキナイジンコウ</t>
    </rPh>
    <rPh sb="55" eb="57">
      <t>キュウゲキ</t>
    </rPh>
    <rPh sb="58" eb="60">
      <t>ゲンショウ</t>
    </rPh>
    <rPh sb="64" eb="66">
      <t>ジュヨウ</t>
    </rPh>
    <rPh sb="67" eb="69">
      <t>ゾウカ</t>
    </rPh>
    <rPh sb="70" eb="72">
      <t>ミコ</t>
    </rPh>
    <rPh sb="77" eb="79">
      <t>ケイエイ</t>
    </rPh>
    <rPh sb="80" eb="83">
      <t>ケンゼンセイ</t>
    </rPh>
    <rPh sb="84" eb="86">
      <t>カクホ</t>
    </rPh>
    <rPh sb="93" eb="97">
      <t>リョウキンカイテイ</t>
    </rPh>
    <rPh sb="98" eb="100">
      <t>ケントウ</t>
    </rPh>
    <rPh sb="101" eb="103">
      <t>ヒツヨウ</t>
    </rPh>
    <rPh sb="108" eb="112">
      <t>シセツカンリ</t>
    </rPh>
    <rPh sb="118" eb="120">
      <t>シセツ</t>
    </rPh>
    <rPh sb="121" eb="125">
      <t>チョウジュミョウカ</t>
    </rPh>
    <rPh sb="126" eb="127">
      <t>ハカ</t>
    </rPh>
    <rPh sb="140" eb="141">
      <t>トウ</t>
    </rPh>
    <rPh sb="142" eb="144">
      <t>カツヨウ</t>
    </rPh>
    <rPh sb="146" eb="148">
      <t>テキセツ</t>
    </rPh>
    <rPh sb="149" eb="153">
      <t>シサンカンリ</t>
    </rPh>
    <rPh sb="154" eb="155">
      <t>オコナ</t>
    </rPh>
    <rPh sb="156" eb="158">
      <t>ヒツヨウ</t>
    </rPh>
    <rPh sb="166" eb="168">
      <t>レイワ</t>
    </rPh>
    <rPh sb="169" eb="171">
      <t>ネンド</t>
    </rPh>
    <rPh sb="173" eb="180">
      <t>コウキョウゲスイドウジギョウ</t>
    </rPh>
    <rPh sb="181" eb="183">
      <t>イッタイ</t>
    </rPh>
    <rPh sb="186" eb="191">
      <t>コウエイキギョウホウ</t>
    </rPh>
    <rPh sb="192" eb="196">
      <t>テキヨウジギョウ</t>
    </rPh>
    <rPh sb="199" eb="201">
      <t>ヨテイ</t>
    </rPh>
    <phoneticPr fontId="4"/>
  </si>
  <si>
    <t>　供用開始後30年が経過していますが、管渠の老朽化までには至っていません。
　地域住民の減少等を考えるとダウンサイジングも考慮しながら、ストックマネジメントを基に適切な更新を行う必要があると考えております。</t>
    <rPh sb="1" eb="6">
      <t>キョウヨウカイシゴ</t>
    </rPh>
    <rPh sb="8" eb="9">
      <t>ネン</t>
    </rPh>
    <rPh sb="10" eb="12">
      <t>ケイカ</t>
    </rPh>
    <rPh sb="19" eb="21">
      <t>カンキョ</t>
    </rPh>
    <rPh sb="22" eb="25">
      <t>ロウキュウカ</t>
    </rPh>
    <rPh sb="29" eb="30">
      <t>イタ</t>
    </rPh>
    <rPh sb="40" eb="44">
      <t>チイキジュウミン</t>
    </rPh>
    <rPh sb="45" eb="47">
      <t>ゲンショウ</t>
    </rPh>
    <rPh sb="47" eb="48">
      <t>トウ</t>
    </rPh>
    <rPh sb="49" eb="50">
      <t>カンガ</t>
    </rPh>
    <rPh sb="62" eb="64">
      <t>コウリョ</t>
    </rPh>
    <rPh sb="80" eb="81">
      <t>モト</t>
    </rPh>
    <rPh sb="82" eb="84">
      <t>テキセツ</t>
    </rPh>
    <rPh sb="85" eb="87">
      <t>コウシン</t>
    </rPh>
    <rPh sb="88" eb="89">
      <t>オコナ</t>
    </rPh>
    <rPh sb="90" eb="92">
      <t>ヒツヨウ</t>
    </rPh>
    <rPh sb="96" eb="97">
      <t>カンガ</t>
    </rPh>
    <phoneticPr fontId="4"/>
  </si>
  <si>
    <t>〇経営の健全性
　収益的収支比率は、区域内人口の減少による料金減少等により前年度から3.78％減となっています。
　企業債残高対事業規模比率は、企業債を完済したため0％です。
　経費回収率についても、区域内人口の減少による料金減少等により前年度から5.6％減となっています。
〇汚水処理原価
　汚水処理原価は、物価高騰などにより前年度から11.52円増となっています。
　施設利用率及び水洗化率は、区域内人口の減少等により年々低下しています。
 地域住民の減少が年々進んでいるため、下水道使用料の減少が顕著に現れています。令和６年度より、法適用の企業会計を行うため、より厳しい経営が求められるものと考えております。</t>
    <rPh sb="1" eb="3">
      <t>ケイエイ</t>
    </rPh>
    <rPh sb="4" eb="7">
      <t>ケンゼンセイ</t>
    </rPh>
    <rPh sb="9" eb="16">
      <t>シュウエキテキシュウシヒリツ</t>
    </rPh>
    <rPh sb="140" eb="146">
      <t>オスイショリゲンカ</t>
    </rPh>
    <rPh sb="148" eb="154">
      <t>オスイショリゲンカ</t>
    </rPh>
    <rPh sb="156" eb="160">
      <t>ブッカコウトウ</t>
    </rPh>
    <rPh sb="165" eb="168">
      <t>ゼンネンド</t>
    </rPh>
    <rPh sb="175" eb="176">
      <t>エン</t>
    </rPh>
    <rPh sb="176" eb="177">
      <t>ゾウ</t>
    </rPh>
    <rPh sb="187" eb="192">
      <t>シセツリヨウリツ</t>
    </rPh>
    <rPh sb="192" eb="193">
      <t>オヨ</t>
    </rPh>
    <rPh sb="194" eb="198">
      <t>スイセンカリツ</t>
    </rPh>
    <rPh sb="200" eb="203">
      <t>クイキナイ</t>
    </rPh>
    <rPh sb="203" eb="205">
      <t>ジンコウ</t>
    </rPh>
    <rPh sb="206" eb="208">
      <t>ゲンショウ</t>
    </rPh>
    <rPh sb="208" eb="209">
      <t>トウ</t>
    </rPh>
    <rPh sb="212" eb="216">
      <t>ネンネンテイカ</t>
    </rPh>
    <rPh sb="225" eb="227">
      <t>チイキ</t>
    </rPh>
    <rPh sb="227" eb="229">
      <t>ジュウミン</t>
    </rPh>
    <rPh sb="230" eb="232">
      <t>ゲンショウ</t>
    </rPh>
    <rPh sb="233" eb="235">
      <t>ネンネン</t>
    </rPh>
    <rPh sb="235" eb="236">
      <t>スス</t>
    </rPh>
    <rPh sb="243" eb="249">
      <t>ゲスイドウシヨウリョウ</t>
    </rPh>
    <rPh sb="250" eb="252">
      <t>ゲンショウ</t>
    </rPh>
    <rPh sb="253" eb="255">
      <t>ケンチョ</t>
    </rPh>
    <rPh sb="256" eb="257">
      <t>アラワ</t>
    </rPh>
    <rPh sb="263" eb="265">
      <t>レイワ</t>
    </rPh>
    <rPh sb="266" eb="268">
      <t>ネンド</t>
    </rPh>
    <rPh sb="271" eb="273">
      <t>ホウテキ</t>
    </rPh>
    <rPh sb="273" eb="274">
      <t>ヨウ</t>
    </rPh>
    <rPh sb="275" eb="279">
      <t>キギョウカイケイ</t>
    </rPh>
    <rPh sb="280" eb="281">
      <t>オコナ</t>
    </rPh>
    <rPh sb="287" eb="288">
      <t>キビ</t>
    </rPh>
    <rPh sb="290" eb="292">
      <t>ケイエイ</t>
    </rPh>
    <rPh sb="293" eb="294">
      <t>モト</t>
    </rPh>
    <rPh sb="301" eb="30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</si>
</sst>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A9-49BA-ABCC-1E1D99A40E9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1.6</c:v>
                </c:pt>
                <c:pt idx="3">
                  <c:v>0.01</c:v>
                </c:pt>
                <c:pt idx="4">
                  <c:v>0.01</c:v>
                </c:pt>
              </c:numCache>
            </c:numRef>
          </c:val>
          <c:smooth val="0"/>
          <c:extLst>
            <c:ext xmlns:c16="http://schemas.microsoft.com/office/drawing/2014/chart" uri="{C3380CC4-5D6E-409C-BE32-E72D297353CC}">
              <c16:uniqueId val="{00000001-89A9-49BA-ABCC-1E1D99A40E9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37.32</c:v>
                </c:pt>
                <c:pt idx="1">
                  <c:v>34.29</c:v>
                </c:pt>
                <c:pt idx="2">
                  <c:v>32.380000000000003</c:v>
                </c:pt>
                <c:pt idx="3">
                  <c:v>33.01</c:v>
                </c:pt>
                <c:pt idx="4">
                  <c:v>31.9</c:v>
                </c:pt>
              </c:numCache>
            </c:numRef>
          </c:val>
          <c:extLst>
            <c:ext xmlns:c16="http://schemas.microsoft.com/office/drawing/2014/chart" uri="{C3380CC4-5D6E-409C-BE32-E72D297353CC}">
              <c16:uniqueId val="{00000000-0BD0-4CDF-86EE-9FDEA01AA94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32.229999999999997</c:v>
                </c:pt>
                <c:pt idx="1">
                  <c:v>32.479999999999997</c:v>
                </c:pt>
                <c:pt idx="2">
                  <c:v>30.19</c:v>
                </c:pt>
                <c:pt idx="3">
                  <c:v>28.77</c:v>
                </c:pt>
                <c:pt idx="4">
                  <c:v>26.22</c:v>
                </c:pt>
              </c:numCache>
            </c:numRef>
          </c:val>
          <c:smooth val="0"/>
          <c:extLst>
            <c:ext xmlns:c16="http://schemas.microsoft.com/office/drawing/2014/chart" uri="{C3380CC4-5D6E-409C-BE32-E72D297353CC}">
              <c16:uniqueId val="{00000001-0BD0-4CDF-86EE-9FDEA01AA94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77.8</c:v>
                </c:pt>
                <c:pt idx="1">
                  <c:v>78.2</c:v>
                </c:pt>
                <c:pt idx="2">
                  <c:v>77.81</c:v>
                </c:pt>
                <c:pt idx="3">
                  <c:v>78.260000000000005</c:v>
                </c:pt>
                <c:pt idx="4">
                  <c:v>76.92</c:v>
                </c:pt>
              </c:numCache>
            </c:numRef>
          </c:val>
          <c:extLst>
            <c:ext xmlns:c16="http://schemas.microsoft.com/office/drawing/2014/chart" uri="{C3380CC4-5D6E-409C-BE32-E72D297353CC}">
              <c16:uniqueId val="{00000000-3E1A-4650-A0B9-C4D26E06019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80.8</c:v>
                </c:pt>
                <c:pt idx="1">
                  <c:v>79.2</c:v>
                </c:pt>
                <c:pt idx="2">
                  <c:v>79.09</c:v>
                </c:pt>
                <c:pt idx="3">
                  <c:v>78.900000000000006</c:v>
                </c:pt>
                <c:pt idx="4">
                  <c:v>78.03</c:v>
                </c:pt>
              </c:numCache>
            </c:numRef>
          </c:val>
          <c:smooth val="0"/>
          <c:extLst>
            <c:ext xmlns:c16="http://schemas.microsoft.com/office/drawing/2014/chart" uri="{C3380CC4-5D6E-409C-BE32-E72D297353CC}">
              <c16:uniqueId val="{00000001-3E1A-4650-A0B9-C4D26E06019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84.42</c:v>
                </c:pt>
                <c:pt idx="1">
                  <c:v>87.54</c:v>
                </c:pt>
                <c:pt idx="2">
                  <c:v>91.76</c:v>
                </c:pt>
                <c:pt idx="3">
                  <c:v>93.28</c:v>
                </c:pt>
                <c:pt idx="4">
                  <c:v>89.5</c:v>
                </c:pt>
              </c:numCache>
            </c:numRef>
          </c:val>
          <c:extLst>
            <c:ext xmlns:c16="http://schemas.microsoft.com/office/drawing/2014/chart" uri="{C3380CC4-5D6E-409C-BE32-E72D297353CC}">
              <c16:uniqueId val="{00000000-A3AD-47ED-A4F3-E5D8B7C0767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AD-47ED-A4F3-E5D8B7C0767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AA-4DC5-A7B6-7E11B18F96D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AA-4DC5-A7B6-7E11B18F96D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81-49DD-8A5C-CADD3E2A3A4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81-49DD-8A5C-CADD3E2A3A4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84-4CB6-A298-81F42621B73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84-4CB6-A298-81F42621B73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E4-46CE-BDEB-F8628DA7144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E4-46CE-BDEB-F8628DA7144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
                  <c:v>0</c:v>
                </c:pt>
                <c:pt idx="1">
                  <c:v>10.35</c:v>
                </c:pt>
                <c:pt idx="2">
                  <c:v>21.35</c:v>
                </c:pt>
                <c:pt idx="3">
                  <c:v>5.97</c:v>
                </c:pt>
                <c:pt idx="4" formatCode="#,##0.00;&quot;△&quot;#,##0.00">
                  <c:v>0</c:v>
                </c:pt>
              </c:numCache>
            </c:numRef>
          </c:val>
          <c:extLst>
            <c:ext xmlns:c16="http://schemas.microsoft.com/office/drawing/2014/chart" uri="{C3380CC4-5D6E-409C-BE32-E72D297353CC}">
              <c16:uniqueId val="{00000000-5F55-4BAD-B21B-3E4801F85C9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1006.65</c:v>
                </c:pt>
                <c:pt idx="1">
                  <c:v>998.42</c:v>
                </c:pt>
                <c:pt idx="2">
                  <c:v>1095.52</c:v>
                </c:pt>
                <c:pt idx="3">
                  <c:v>1056.55</c:v>
                </c:pt>
                <c:pt idx="4">
                  <c:v>1278.54</c:v>
                </c:pt>
              </c:numCache>
            </c:numRef>
          </c:val>
          <c:smooth val="0"/>
          <c:extLst>
            <c:ext xmlns:c16="http://schemas.microsoft.com/office/drawing/2014/chart" uri="{C3380CC4-5D6E-409C-BE32-E72D297353CC}">
              <c16:uniqueId val="{00000001-5F55-4BAD-B21B-3E4801F85C9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84.78</c:v>
                </c:pt>
                <c:pt idx="1">
                  <c:v>94.62</c:v>
                </c:pt>
                <c:pt idx="2">
                  <c:v>98.41</c:v>
                </c:pt>
                <c:pt idx="3">
                  <c:v>96.95</c:v>
                </c:pt>
                <c:pt idx="4">
                  <c:v>91.35</c:v>
                </c:pt>
              </c:numCache>
            </c:numRef>
          </c:val>
          <c:extLst>
            <c:ext xmlns:c16="http://schemas.microsoft.com/office/drawing/2014/chart" uri="{C3380CC4-5D6E-409C-BE32-E72D297353CC}">
              <c16:uniqueId val="{00000000-EC04-4E68-8997-19D6A0E7FFD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43.43</c:v>
                </c:pt>
                <c:pt idx="1">
                  <c:v>41.41</c:v>
                </c:pt>
                <c:pt idx="2">
                  <c:v>39.64</c:v>
                </c:pt>
                <c:pt idx="3">
                  <c:v>40</c:v>
                </c:pt>
                <c:pt idx="4">
                  <c:v>38.74</c:v>
                </c:pt>
              </c:numCache>
            </c:numRef>
          </c:val>
          <c:smooth val="0"/>
          <c:extLst>
            <c:ext xmlns:c16="http://schemas.microsoft.com/office/drawing/2014/chart" uri="{C3380CC4-5D6E-409C-BE32-E72D297353CC}">
              <c16:uniqueId val="{00000001-EC04-4E68-8997-19D6A0E7FFD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165.62</c:v>
                </c:pt>
                <c:pt idx="1">
                  <c:v>150.02000000000001</c:v>
                </c:pt>
                <c:pt idx="2">
                  <c:v>149.97</c:v>
                </c:pt>
                <c:pt idx="3">
                  <c:v>150.01</c:v>
                </c:pt>
                <c:pt idx="4">
                  <c:v>161.53</c:v>
                </c:pt>
              </c:numCache>
            </c:numRef>
          </c:val>
          <c:extLst>
            <c:ext xmlns:c16="http://schemas.microsoft.com/office/drawing/2014/chart" uri="{C3380CC4-5D6E-409C-BE32-E72D297353CC}">
              <c16:uniqueId val="{00000000-2D3C-4E59-A2CB-F5EE38A9C45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400.44</c:v>
                </c:pt>
                <c:pt idx="1">
                  <c:v>417.56</c:v>
                </c:pt>
                <c:pt idx="2">
                  <c:v>449.72</c:v>
                </c:pt>
                <c:pt idx="3">
                  <c:v>437.27</c:v>
                </c:pt>
                <c:pt idx="4">
                  <c:v>456.72</c:v>
                </c:pt>
              </c:numCache>
            </c:numRef>
          </c:val>
          <c:smooth val="0"/>
          <c:extLst>
            <c:ext xmlns:c16="http://schemas.microsoft.com/office/drawing/2014/chart" uri="{C3380CC4-5D6E-409C-BE32-E72D297353CC}">
              <c16:uniqueId val="{00000001-2D3C-4E59-A2CB-F5EE38A9C45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宮崎県　川南町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漁業集落排水</v>
      </c>
      <c r="Q8" s="40"/>
      <c r="R8" s="40"/>
      <c r="S8" s="40"/>
      <c r="T8" s="40"/>
      <c r="U8" s="40"/>
      <c r="V8" s="40"/>
      <c r="W8" s="40" t="str">
        <f>データ!L6</f>
        <v>H2</v>
      </c>
      <c r="X8" s="40"/>
      <c r="Y8" s="40"/>
      <c r="Z8" s="40"/>
      <c r="AA8" s="40"/>
      <c r="AB8" s="40"/>
      <c r="AC8" s="40"/>
      <c r="AD8" s="41" t="str">
        <f>データ!$M$6</f>
        <v>非設置</v>
      </c>
      <c r="AE8" s="41"/>
      <c r="AF8" s="41"/>
      <c r="AG8" s="41"/>
      <c r="AH8" s="41"/>
      <c r="AI8" s="41"/>
      <c r="AJ8" s="41"/>
      <c r="AK8" s="3"/>
      <c r="AL8" s="42">
        <f>データ!S6</f>
        <v>15095</v>
      </c>
      <c r="AM8" s="42"/>
      <c r="AN8" s="42"/>
      <c r="AO8" s="42"/>
      <c r="AP8" s="42"/>
      <c r="AQ8" s="42"/>
      <c r="AR8" s="42"/>
      <c r="AS8" s="42"/>
      <c r="AT8" s="35">
        <f>データ!T6</f>
        <v>90.13</v>
      </c>
      <c r="AU8" s="35"/>
      <c r="AV8" s="35"/>
      <c r="AW8" s="35"/>
      <c r="AX8" s="35"/>
      <c r="AY8" s="35"/>
      <c r="AZ8" s="35"/>
      <c r="BA8" s="35"/>
      <c r="BB8" s="35">
        <f>データ!U6</f>
        <v>167.48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5.54</v>
      </c>
      <c r="Q10" s="35"/>
      <c r="R10" s="35"/>
      <c r="S10" s="35"/>
      <c r="T10" s="35"/>
      <c r="U10" s="35"/>
      <c r="V10" s="35"/>
      <c r="W10" s="35">
        <f>データ!Q6</f>
        <v>83.17</v>
      </c>
      <c r="X10" s="35"/>
      <c r="Y10" s="35"/>
      <c r="Z10" s="35"/>
      <c r="AA10" s="35"/>
      <c r="AB10" s="35"/>
      <c r="AC10" s="35"/>
      <c r="AD10" s="42">
        <f>データ!R6</f>
        <v>2750</v>
      </c>
      <c r="AE10" s="42"/>
      <c r="AF10" s="42"/>
      <c r="AG10" s="42"/>
      <c r="AH10" s="42"/>
      <c r="AI10" s="42"/>
      <c r="AJ10" s="42"/>
      <c r="AK10" s="2"/>
      <c r="AL10" s="42">
        <f>データ!V6</f>
        <v>832</v>
      </c>
      <c r="AM10" s="42"/>
      <c r="AN10" s="42"/>
      <c r="AO10" s="42"/>
      <c r="AP10" s="42"/>
      <c r="AQ10" s="42"/>
      <c r="AR10" s="42"/>
      <c r="AS10" s="42"/>
      <c r="AT10" s="35">
        <f>データ!W6</f>
        <v>0.18</v>
      </c>
      <c r="AU10" s="35"/>
      <c r="AV10" s="35"/>
      <c r="AW10" s="35"/>
      <c r="AX10" s="35"/>
      <c r="AY10" s="35"/>
      <c r="AZ10" s="35"/>
      <c r="BA10" s="35"/>
      <c r="BB10" s="35">
        <f>データ!X6</f>
        <v>4622.22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121</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120</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119</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【1,078.44】</v>
      </c>
      <c r="I86" s="12" t="str">
        <f>データ!CA6</f>
        <v>【41.91】</v>
      </c>
      <c r="J86" s="12" t="str">
        <f>データ!CL6</f>
        <v>【420.17】</v>
      </c>
      <c r="K86" s="12" t="str">
        <f>データ!CW6</f>
        <v>【29.92】</v>
      </c>
      <c r="L86" s="12" t="str">
        <f>データ!DH6</f>
        <v>【80.39】</v>
      </c>
      <c r="M86" s="12" t="s">
        <v>44</v>
      </c>
      <c r="N86" s="12" t="s">
        <v>45</v>
      </c>
      <c r="O86" s="12" t="str">
        <f>データ!EO6</f>
        <v>【0.01】</v>
      </c>
    </row>
  </sheetData>
  <sheetProtection algorithmName="SHA-512" hashValue="vifpp72zzIIDs7Iuxx1mAoKPAZhfwcf7Q5IPi3z+8zUGLJOOrTobp5/FMb+ksjgI8lIsaYd4aqbZ1JdoGzMYHg==" saltValue="PWBa4kQqV9AioAHQPEIYF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2022</v>
      </c>
      <c r="C6" s="19">
        <f t="shared" ref="C6:X6" si="3">C7</f>
        <v>454052</v>
      </c>
      <c r="D6" s="19">
        <f t="shared" si="3"/>
        <v>47</v>
      </c>
      <c r="E6" s="19">
        <f t="shared" si="3"/>
        <v>17</v>
      </c>
      <c r="F6" s="19">
        <f t="shared" si="3"/>
        <v>6</v>
      </c>
      <c r="G6" s="19">
        <f t="shared" si="3"/>
        <v>0</v>
      </c>
      <c r="H6" s="19" t="str">
        <f t="shared" si="3"/>
        <v>宮崎県　川南町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5.54</v>
      </c>
      <c r="Q6" s="20">
        <f t="shared" si="3"/>
        <v>83.17</v>
      </c>
      <c r="R6" s="20">
        <f t="shared" si="3"/>
        <v>2750</v>
      </c>
      <c r="S6" s="20">
        <f t="shared" si="3"/>
        <v>15095</v>
      </c>
      <c r="T6" s="20">
        <f t="shared" si="3"/>
        <v>90.13</v>
      </c>
      <c r="U6" s="20">
        <f t="shared" si="3"/>
        <v>167.48</v>
      </c>
      <c r="V6" s="20">
        <f t="shared" si="3"/>
        <v>832</v>
      </c>
      <c r="W6" s="20">
        <f t="shared" si="3"/>
        <v>0.18</v>
      </c>
      <c r="X6" s="20">
        <f t="shared" si="3"/>
        <v>4622.22</v>
      </c>
      <c r="Y6" s="21">
        <f>IF(Y7="",NA(),Y7)</f>
        <v>84.42</v>
      </c>
      <c r="Z6" s="21">
        <f t="shared" ref="Z6:AH6" si="4">IF(Z7="",NA(),Z7)</f>
        <v>87.54</v>
      </c>
      <c r="AA6" s="21">
        <f t="shared" si="4"/>
        <v>91.76</v>
      </c>
      <c r="AB6" s="21">
        <f t="shared" si="4"/>
        <v>93.28</v>
      </c>
      <c r="AC6" s="21">
        <f t="shared" si="4"/>
        <v>89.5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10.35</v>
      </c>
      <c r="BH6" s="21">
        <f t="shared" si="7"/>
        <v>21.35</v>
      </c>
      <c r="BI6" s="21">
        <f t="shared" si="7"/>
        <v>5.97</v>
      </c>
      <c r="BJ6" s="20">
        <f t="shared" si="7"/>
        <v>0</v>
      </c>
      <c r="BK6" s="21">
        <f t="shared" si="7"/>
        <v>1006.65</v>
      </c>
      <c r="BL6" s="21">
        <f t="shared" si="7"/>
        <v>998.42</v>
      </c>
      <c r="BM6" s="21">
        <f t="shared" si="7"/>
        <v>1095.52</v>
      </c>
      <c r="BN6" s="21">
        <f t="shared" si="7"/>
        <v>1056.55</v>
      </c>
      <c r="BO6" s="21">
        <f t="shared" si="7"/>
        <v>1278.54</v>
      </c>
      <c r="BP6" s="20" t="str">
        <f>IF(BP7="","",IF(BP7="-","【-】","【"&amp;SUBSTITUTE(TEXT(BP7,"#,##0.00"),"-","△")&amp;"】"))</f>
        <v>【1,078.44】</v>
      </c>
      <c r="BQ6" s="21">
        <f>IF(BQ7="",NA(),BQ7)</f>
        <v>84.78</v>
      </c>
      <c r="BR6" s="21">
        <f t="shared" ref="BR6:BZ6" si="8">IF(BR7="",NA(),BR7)</f>
        <v>94.62</v>
      </c>
      <c r="BS6" s="21">
        <f t="shared" si="8"/>
        <v>98.41</v>
      </c>
      <c r="BT6" s="21">
        <f t="shared" si="8"/>
        <v>96.95</v>
      </c>
      <c r="BU6" s="21">
        <f t="shared" si="8"/>
        <v>91.35</v>
      </c>
      <c r="BV6" s="21">
        <f t="shared" si="8"/>
        <v>43.43</v>
      </c>
      <c r="BW6" s="21">
        <f t="shared" si="8"/>
        <v>41.41</v>
      </c>
      <c r="BX6" s="21">
        <f t="shared" si="8"/>
        <v>39.64</v>
      </c>
      <c r="BY6" s="21">
        <f t="shared" si="8"/>
        <v>40</v>
      </c>
      <c r="BZ6" s="21">
        <f t="shared" si="8"/>
        <v>38.74</v>
      </c>
      <c r="CA6" s="20" t="str">
        <f>IF(CA7="","",IF(CA7="-","【-】","【"&amp;SUBSTITUTE(TEXT(CA7,"#,##0.00"),"-","△")&amp;"】"))</f>
        <v>【41.91】</v>
      </c>
      <c r="CB6" s="21">
        <f>IF(CB7="",NA(),CB7)</f>
        <v>165.62</v>
      </c>
      <c r="CC6" s="21">
        <f t="shared" ref="CC6:CK6" si="9">IF(CC7="",NA(),CC7)</f>
        <v>150.02000000000001</v>
      </c>
      <c r="CD6" s="21">
        <f t="shared" si="9"/>
        <v>149.97</v>
      </c>
      <c r="CE6" s="21">
        <f t="shared" si="9"/>
        <v>150.01</v>
      </c>
      <c r="CF6" s="21">
        <f t="shared" si="9"/>
        <v>161.53</v>
      </c>
      <c r="CG6" s="21">
        <f t="shared" si="9"/>
        <v>400.44</v>
      </c>
      <c r="CH6" s="21">
        <f t="shared" si="9"/>
        <v>417.56</v>
      </c>
      <c r="CI6" s="21">
        <f t="shared" si="9"/>
        <v>449.72</v>
      </c>
      <c r="CJ6" s="21">
        <f t="shared" si="9"/>
        <v>437.27</v>
      </c>
      <c r="CK6" s="21">
        <f t="shared" si="9"/>
        <v>456.72</v>
      </c>
      <c r="CL6" s="20" t="str">
        <f>IF(CL7="","",IF(CL7="-","【-】","【"&amp;SUBSTITUTE(TEXT(CL7,"#,##0.00"),"-","△")&amp;"】"))</f>
        <v>【420.17】</v>
      </c>
      <c r="CM6" s="21">
        <f>IF(CM7="",NA(),CM7)</f>
        <v>37.32</v>
      </c>
      <c r="CN6" s="21">
        <f t="shared" ref="CN6:CV6" si="10">IF(CN7="",NA(),CN7)</f>
        <v>34.29</v>
      </c>
      <c r="CO6" s="21">
        <f t="shared" si="10"/>
        <v>32.380000000000003</v>
      </c>
      <c r="CP6" s="21">
        <f t="shared" si="10"/>
        <v>33.01</v>
      </c>
      <c r="CQ6" s="21">
        <f t="shared" si="10"/>
        <v>31.9</v>
      </c>
      <c r="CR6" s="21">
        <f t="shared" si="10"/>
        <v>32.229999999999997</v>
      </c>
      <c r="CS6" s="21">
        <f t="shared" si="10"/>
        <v>32.479999999999997</v>
      </c>
      <c r="CT6" s="21">
        <f t="shared" si="10"/>
        <v>30.19</v>
      </c>
      <c r="CU6" s="21">
        <f t="shared" si="10"/>
        <v>28.77</v>
      </c>
      <c r="CV6" s="21">
        <f t="shared" si="10"/>
        <v>26.22</v>
      </c>
      <c r="CW6" s="20" t="str">
        <f>IF(CW7="","",IF(CW7="-","【-】","【"&amp;SUBSTITUTE(TEXT(CW7,"#,##0.00"),"-","△")&amp;"】"))</f>
        <v>【29.92】</v>
      </c>
      <c r="CX6" s="21">
        <f>IF(CX7="",NA(),CX7)</f>
        <v>77.8</v>
      </c>
      <c r="CY6" s="21">
        <f t="shared" ref="CY6:DG6" si="11">IF(CY7="",NA(),CY7)</f>
        <v>78.2</v>
      </c>
      <c r="CZ6" s="21">
        <f t="shared" si="11"/>
        <v>77.81</v>
      </c>
      <c r="DA6" s="21">
        <f t="shared" si="11"/>
        <v>78.260000000000005</v>
      </c>
      <c r="DB6" s="21">
        <f t="shared" si="11"/>
        <v>76.92</v>
      </c>
      <c r="DC6" s="21">
        <f t="shared" si="11"/>
        <v>80.8</v>
      </c>
      <c r="DD6" s="21">
        <f t="shared" si="11"/>
        <v>79.2</v>
      </c>
      <c r="DE6" s="21">
        <f t="shared" si="11"/>
        <v>79.09</v>
      </c>
      <c r="DF6" s="21">
        <f t="shared" si="11"/>
        <v>78.900000000000006</v>
      </c>
      <c r="DG6" s="21">
        <f t="shared" si="11"/>
        <v>78.03</v>
      </c>
      <c r="DH6" s="20" t="str">
        <f>IF(DH7="","",IF(DH7="-","【-】","【"&amp;SUBSTITUTE(TEXT(DH7,"#,##0.00"),"-","△")&amp;"】"))</f>
        <v>【80.39】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0.01</v>
      </c>
      <c r="EL6" s="21">
        <f t="shared" si="14"/>
        <v>1.6</v>
      </c>
      <c r="EM6" s="21">
        <f t="shared" si="14"/>
        <v>0.01</v>
      </c>
      <c r="EN6" s="21">
        <f t="shared" si="14"/>
        <v>0.01</v>
      </c>
      <c r="EO6" s="20" t="str">
        <f>IF(EO7="","",IF(EO7="-","【-】","【"&amp;SUBSTITUTE(TEXT(EO7,"#,##0.00"),"-","△")&amp;"】"))</f>
        <v>【0.01】</v>
      </c>
    </row>
    <row r="7" spans="1:145" s="22" customFormat="1" x14ac:dyDescent="0.2">
      <c r="A7" s="14"/>
      <c r="B7" s="23">
        <v>2022</v>
      </c>
      <c r="C7" s="23">
        <v>454052</v>
      </c>
      <c r="D7" s="23">
        <v>47</v>
      </c>
      <c r="E7" s="23">
        <v>17</v>
      </c>
      <c r="F7" s="23">
        <v>6</v>
      </c>
      <c r="G7" s="23">
        <v>0</v>
      </c>
      <c r="H7" s="23" t="s">
        <v>99</v>
      </c>
      <c r="I7" s="23" t="s">
        <v>100</v>
      </c>
      <c r="J7" s="23" t="s">
        <v>101</v>
      </c>
      <c r="K7" s="23" t="s">
        <v>102</v>
      </c>
      <c r="L7" s="23" t="s">
        <v>103</v>
      </c>
      <c r="M7" s="23" t="s">
        <v>104</v>
      </c>
      <c r="N7" s="24" t="s">
        <v>105</v>
      </c>
      <c r="O7" s="24" t="s">
        <v>106</v>
      </c>
      <c r="P7" s="24">
        <v>5.54</v>
      </c>
      <c r="Q7" s="24">
        <v>83.17</v>
      </c>
      <c r="R7" s="24">
        <v>2750</v>
      </c>
      <c r="S7" s="24">
        <v>15095</v>
      </c>
      <c r="T7" s="24">
        <v>90.13</v>
      </c>
      <c r="U7" s="24">
        <v>167.48</v>
      </c>
      <c r="V7" s="24">
        <v>832</v>
      </c>
      <c r="W7" s="24">
        <v>0.18</v>
      </c>
      <c r="X7" s="24">
        <v>4622.22</v>
      </c>
      <c r="Y7" s="24">
        <v>84.42</v>
      </c>
      <c r="Z7" s="24">
        <v>87.54</v>
      </c>
      <c r="AA7" s="24">
        <v>91.76</v>
      </c>
      <c r="AB7" s="24">
        <v>93.28</v>
      </c>
      <c r="AC7" s="24">
        <v>89.5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10.35</v>
      </c>
      <c r="BH7" s="24">
        <v>21.35</v>
      </c>
      <c r="BI7" s="24">
        <v>5.97</v>
      </c>
      <c r="BJ7" s="24">
        <v>0</v>
      </c>
      <c r="BK7" s="24">
        <v>1006.65</v>
      </c>
      <c r="BL7" s="24">
        <v>998.42</v>
      </c>
      <c r="BM7" s="24">
        <v>1095.52</v>
      </c>
      <c r="BN7" s="24">
        <v>1056.55</v>
      </c>
      <c r="BO7" s="24">
        <v>1278.54</v>
      </c>
      <c r="BP7" s="24">
        <v>1078.44</v>
      </c>
      <c r="BQ7" s="24">
        <v>84.78</v>
      </c>
      <c r="BR7" s="24">
        <v>94.62</v>
      </c>
      <c r="BS7" s="24">
        <v>98.41</v>
      </c>
      <c r="BT7" s="24">
        <v>96.95</v>
      </c>
      <c r="BU7" s="24">
        <v>91.35</v>
      </c>
      <c r="BV7" s="24">
        <v>43.43</v>
      </c>
      <c r="BW7" s="24">
        <v>41.41</v>
      </c>
      <c r="BX7" s="24">
        <v>39.64</v>
      </c>
      <c r="BY7" s="24">
        <v>40</v>
      </c>
      <c r="BZ7" s="24">
        <v>38.74</v>
      </c>
      <c r="CA7" s="24">
        <v>41.91</v>
      </c>
      <c r="CB7" s="24">
        <v>165.62</v>
      </c>
      <c r="CC7" s="24">
        <v>150.02000000000001</v>
      </c>
      <c r="CD7" s="24">
        <v>149.97</v>
      </c>
      <c r="CE7" s="24">
        <v>150.01</v>
      </c>
      <c r="CF7" s="24">
        <v>161.53</v>
      </c>
      <c r="CG7" s="24">
        <v>400.44</v>
      </c>
      <c r="CH7" s="24">
        <v>417.56</v>
      </c>
      <c r="CI7" s="24">
        <v>449.72</v>
      </c>
      <c r="CJ7" s="24">
        <v>437.27</v>
      </c>
      <c r="CK7" s="24">
        <v>456.72</v>
      </c>
      <c r="CL7" s="24">
        <v>420.17</v>
      </c>
      <c r="CM7" s="24">
        <v>37.32</v>
      </c>
      <c r="CN7" s="24">
        <v>34.29</v>
      </c>
      <c r="CO7" s="24">
        <v>32.380000000000003</v>
      </c>
      <c r="CP7" s="24">
        <v>33.01</v>
      </c>
      <c r="CQ7" s="24">
        <v>31.9</v>
      </c>
      <c r="CR7" s="24">
        <v>32.229999999999997</v>
      </c>
      <c r="CS7" s="24">
        <v>32.479999999999997</v>
      </c>
      <c r="CT7" s="24">
        <v>30.19</v>
      </c>
      <c r="CU7" s="24">
        <v>28.77</v>
      </c>
      <c r="CV7" s="24">
        <v>26.22</v>
      </c>
      <c r="CW7" s="24">
        <v>29.92</v>
      </c>
      <c r="CX7" s="24">
        <v>77.8</v>
      </c>
      <c r="CY7" s="24">
        <v>78.2</v>
      </c>
      <c r="CZ7" s="24">
        <v>77.81</v>
      </c>
      <c r="DA7" s="24">
        <v>78.260000000000005</v>
      </c>
      <c r="DB7" s="24">
        <v>76.92</v>
      </c>
      <c r="DC7" s="24">
        <v>80.8</v>
      </c>
      <c r="DD7" s="24">
        <v>79.2</v>
      </c>
      <c r="DE7" s="24">
        <v>79.09</v>
      </c>
      <c r="DF7" s="24">
        <v>78.900000000000006</v>
      </c>
      <c r="DG7" s="24">
        <v>78.03</v>
      </c>
      <c r="DH7" s="24">
        <v>80.39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0.01</v>
      </c>
      <c r="EL7" s="24">
        <v>1.6</v>
      </c>
      <c r="EM7" s="24">
        <v>0.01</v>
      </c>
      <c r="EN7" s="24">
        <v>0.01</v>
      </c>
      <c r="EO7" s="24">
        <v>0.01</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112</v>
      </c>
    </row>
    <row r="12" spans="1:145" x14ac:dyDescent="0.2">
      <c r="B12">
        <v>1</v>
      </c>
      <c r="C12">
        <v>1</v>
      </c>
      <c r="D12">
        <v>2</v>
      </c>
      <c r="E12">
        <v>3</v>
      </c>
      <c r="F12">
        <v>4</v>
      </c>
      <c r="G12" t="s">
        <v>113</v>
      </c>
    </row>
    <row r="13" spans="1:145" x14ac:dyDescent="0.2">
      <c r="B13" t="s">
        <v>114</v>
      </c>
      <c r="C13" t="s">
        <v>115</v>
      </c>
      <c r="D13" t="s">
        <v>116</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徳田 正喜</cp:lastModifiedBy>
  <cp:lastPrinted>2024-02-19T02:24:21Z</cp:lastPrinted>
  <dcterms:created xsi:type="dcterms:W3CDTF">2023-12-12T02:58:15Z</dcterms:created>
  <dcterms:modified xsi:type="dcterms:W3CDTF">2024-02-22T06:10:18Z</dcterms:modified>
  <cp:category/>
</cp:coreProperties>
</file>