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6下水道事業\05特排\"/>
    </mc:Choice>
  </mc:AlternateContent>
  <xr:revisionPtr revIDLastSave="0" documentId="13_ncr:1_{F1991BB4-AE59-4986-9F44-EA2AD1AF9588}" xr6:coauthVersionLast="47" xr6:coauthVersionMax="47" xr10:uidLastSave="{00000000-0000-0000-0000-000000000000}"/>
  <workbookProtection workbookAlgorithmName="SHA-512" workbookHashValue="McZrDsdvWJLCS/ASbrP/eoZIOHD1F/yLBr/Oiu9dEIKUnKg9e1TZg4/1GIxgcFbq9Rrgh+OK0oeNY++PzLAWcg==" workbookSaltValue="GT4dMxBUhXpvSVIRmVMnUg==" workbookSpinCount="100000" lockStructure="1"/>
  <bookViews>
    <workbookView xWindow="348" yWindow="576" windowWidth="11688" windowHeight="1178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B8" i="4"/>
  <c r="AL8" i="4"/>
  <c r="AD8" i="4"/>
  <c r="W8" i="4"/>
  <c r="P8" i="4"/>
  <c r="I8" i="4"/>
  <c r="B8" i="4"/>
  <c r="B6" i="4"/>
</calcChain>
</file>

<file path=xl/sharedStrings.xml><?xml version="1.0" encoding="utf-8"?>
<sst xmlns="http://schemas.openxmlformats.org/spreadsheetml/2006/main" count="247" uniqueCount="116">
  <si>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</si>
  <si>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</si>
  <si>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</si>
  <si>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</si>
  <si>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</si>
  <si>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</si>
  <si>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</si>
  <si>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</si>
  <si>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</si>
  <si>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</si>
  <si>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</si>
  <si>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</si>
  <si>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</si>
  <si>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</si>
  <si>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</si>
  <si>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</si>
  <si>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</si>
  <si>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</si>
  <si>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</si>
  <si>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</si>
  <si>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</si>
  <si>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</si>
  <si>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</si>
  <si>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</si>
  <si>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</si>
  <si>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</si>
  <si>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</si>
  <si>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</si>
  <si>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</si>
  <si>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</si>
  <si>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</si>
  <si>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</si>
  <si>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</si>
  <si>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</si>
  <si>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</si>
  <si>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</si>
  <si>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</si>
  <si>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</si>
  <si>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</si>
  <si>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</si>
  <si>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</si>
  <si>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</si>
  <si>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</si>
  <si>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</si>
  <si>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</si>
  <si>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</si>
  <si>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</si>
  <si>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</si>
  <si>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</si>
  <si>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</si>
  <si>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</si>
  <si>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</si>
  <si>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</si>
  <si>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</si>
  <si>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</si>
  <si>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</si>
  <si>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</si>
  <si>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</si>
  <si>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</si>
  <si>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</si>
  <si>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</si>
  <si>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</si>
  <si>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</si>
  <si>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</si>
  <si>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</si>
  <si>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</si>
  <si>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</si>
  <si>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</si>
  <si>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</si>
  <si>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</si>
  <si>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</si>
  <si>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</si>
  <si>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</si>
  <si>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</si>
  <si>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</si>
  <si>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</si>
  <si>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</si>
  <si>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</si>
  <si>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</si>
  <si>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</si>
  <si>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</si>
  <si>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</si>
  <si>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</si>
  <si>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</si>
  <si>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</si>
  <si>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</si>
  <si>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</si>
  <si>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</si>
  <si>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</si>
  <si>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</si>
  <si>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</si>
  <si>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</si>
  <si>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</si>
  <si>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</si>
  <si>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</si>
  <si>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</si>
  <si>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宮崎市</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</si>
  <si>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</si>
  <si>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</si>
  <si>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</si>
  <si>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</si>
  <si>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</si>
  <si>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</si>
  <si>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</si>
  <si>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</si>
  <si>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</si>
  <si>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</si>
  <si>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</si>
  <si>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</si>
  <si>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</si>
  <si>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</si>
  <si>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</si>
  <si>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</si>
  <si>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①『収益的収支比率』について
　浄化槽の維持管理費のうち、清掃や保守点検、修繕費用について、年々上昇している状態です。
　</t>
    </r>
    <r>
      <rPr>
        <sz val="9"/>
        <color theme="1"/>
        <rFont val="ＭＳ ゴシック"/>
        <family val="3"/>
        <charset val="128"/>
      </rPr>
      <t>維持管理に係る費用の見直しや、料金のあり方について検討する必要があります。</t>
    </r>
    <r>
      <rPr>
        <u val="double"/>
        <sz val="9"/>
        <color theme="1"/>
        <rFont val="ＭＳ ゴシック"/>
        <family val="3"/>
        <charset val="128"/>
      </rPr>
      <t xml:space="preserve">
</t>
    </r>
    <r>
      <rPr>
        <sz val="9"/>
        <color theme="1"/>
        <rFont val="ＭＳ ゴシック"/>
        <family val="3"/>
        <charset val="128"/>
      </rPr>
      <t xml:space="preserve">
④『企業債残高対事業規模比率』について
　企業債の償還金は一般会計繰入金にすべて依存している状態で、経営改善に向けた取組を行う必要があります。
⑤『経費回収率』について
　浄化槽の維持管理（清掃、保守点検、修繕）に係る経費が年々上昇傾向であり、若干平均値を下回っている状態であるため、使用料及び汚水処理原価の見直しを検討する必要があります。
⑥『汚水処理原価』について
　年間の有収水量の伸びを、公債費を含めた汚水処理費の伸びが上回っているため、汚水処理費の節減に努める必要があります。
⑦『施設利用率』について
　施設利用率について、１日平均処理水量の決算報告数値が誤っており、正しくは「47.90」と概ね例年並みとなっております。</t>
    </r>
    <r>
      <rPr>
        <u val="double"/>
        <sz val="9"/>
        <color theme="1"/>
        <rFont val="ＭＳ ゴシック"/>
        <family val="3"/>
        <charset val="128"/>
      </rPr>
      <t xml:space="preserve">
</t>
    </r>
    <r>
      <rPr>
        <sz val="9"/>
        <color theme="1"/>
        <rFont val="ＭＳ ゴシック"/>
        <family val="3"/>
        <charset val="128"/>
      </rPr>
      <t xml:space="preserve">
⑧『水洗化率』について
　戸別設置であり、その使用水量は各家庭の利用状況によりますが、使用休止状態の浄化槽も僅かであるため、問題はないと考えます。
また、水洗化率は今後も100％で推移すると見られます。</t>
    </r>
    <rPh sb="2" eb="4">
      <t>シュウエキ</t>
    </rPh>
    <rPh sb="4" eb="5">
      <t>テキ</t>
    </rPh>
    <rPh sb="5" eb="7">
      <t>シュウシ</t>
    </rPh>
    <rPh sb="7" eb="9">
      <t>ヒリツ</t>
    </rPh>
    <rPh sb="61" eb="63">
      <t>イジ</t>
    </rPh>
    <rPh sb="63" eb="65">
      <t>カンリ</t>
    </rPh>
    <rPh sb="66" eb="67">
      <t>カカ</t>
    </rPh>
    <rPh sb="68" eb="70">
      <t>ヒヨウ</t>
    </rPh>
    <rPh sb="71" eb="73">
      <t>ミナオ</t>
    </rPh>
    <rPh sb="76" eb="78">
      <t>リョウキン</t>
    </rPh>
    <rPh sb="81" eb="82">
      <t>カタ</t>
    </rPh>
    <rPh sb="86" eb="88">
      <t>ケントウ</t>
    </rPh>
    <rPh sb="90" eb="92">
      <t>ヒツヨウ</t>
    </rPh>
    <rPh sb="121" eb="124">
      <t>キギ</t>
    </rPh>
    <rPh sb="125" eb="127">
      <t>ショウカン</t>
    </rPh>
    <rPh sb="127" eb="128">
      <t>キン</t>
    </rPh>
    <rPh sb="129" eb="131">
      <t>イッパン</t>
    </rPh>
    <rPh sb="131" eb="133">
      <t>カイケイ</t>
    </rPh>
    <rPh sb="133" eb="136">
      <t>クリイ</t>
    </rPh>
    <rPh sb="140" eb="142">
      <t>イゾン</t>
    </rPh>
    <rPh sb="146" eb="148">
      <t>ジョウタイ</t>
    </rPh>
    <rPh sb="150" eb="152">
      <t>ケイエイ</t>
    </rPh>
    <rPh sb="152" eb="154">
      <t>カイゼン</t>
    </rPh>
    <rPh sb="155" eb="156">
      <t>ム</t>
    </rPh>
    <rPh sb="158" eb="160">
      <t>トリクミ</t>
    </rPh>
    <rPh sb="161" eb="162">
      <t>オコナ</t>
    </rPh>
    <rPh sb="163" eb="165">
      <t>ヒツヨウ</t>
    </rPh>
    <rPh sb="175" eb="177">
      <t>ケイヒ</t>
    </rPh>
    <rPh sb="177" eb="179">
      <t>カイシュウ</t>
    </rPh>
    <rPh sb="179" eb="180">
      <t>リツ</t>
    </rPh>
    <rPh sb="187" eb="190">
      <t>ジョウカソウ</t>
    </rPh>
    <rPh sb="191" eb="195">
      <t>イジカ</t>
    </rPh>
    <rPh sb="196" eb="198">
      <t>セイソウ</t>
    </rPh>
    <rPh sb="199" eb="201">
      <t>ホシュ</t>
    </rPh>
    <rPh sb="201" eb="203">
      <t>テンケン</t>
    </rPh>
    <rPh sb="204" eb="206">
      <t>シュウゼン</t>
    </rPh>
    <rPh sb="208" eb="209">
      <t>カカ</t>
    </rPh>
    <rPh sb="210" eb="212">
      <t>ケイヒ</t>
    </rPh>
    <rPh sb="213" eb="215">
      <t>ネンネン</t>
    </rPh>
    <rPh sb="215" eb="217">
      <t>ジョウショウ</t>
    </rPh>
    <rPh sb="217" eb="219">
      <t>ケイコウ</t>
    </rPh>
    <rPh sb="223" eb="225">
      <t>ジャッカン</t>
    </rPh>
    <rPh sb="225" eb="227">
      <t>ヘイキン</t>
    </rPh>
    <rPh sb="227" eb="228">
      <t>アタイ</t>
    </rPh>
    <rPh sb="229" eb="231">
      <t>シタマワ</t>
    </rPh>
    <rPh sb="235" eb="237">
      <t>ジョウタイ</t>
    </rPh>
    <rPh sb="243" eb="246">
      <t>シヨウリョウ</t>
    </rPh>
    <rPh sb="246" eb="247">
      <t>オヨ</t>
    </rPh>
    <rPh sb="248" eb="250">
      <t>オスイ</t>
    </rPh>
    <rPh sb="250" eb="252">
      <t>ショリ</t>
    </rPh>
    <rPh sb="252" eb="254">
      <t>ゲンカ</t>
    </rPh>
    <rPh sb="255" eb="257">
      <t>ミナオ</t>
    </rPh>
    <rPh sb="259" eb="261">
      <t>ケントウ</t>
    </rPh>
    <rPh sb="263" eb="265">
      <t>ヒツヨウ</t>
    </rPh>
    <rPh sb="275" eb="277">
      <t>オスイ</t>
    </rPh>
    <rPh sb="277" eb="279">
      <t>ショリ</t>
    </rPh>
    <rPh sb="279" eb="281">
      <t>ゲンカ</t>
    </rPh>
    <rPh sb="288" eb="290">
      <t>ネンカン</t>
    </rPh>
    <rPh sb="291" eb="292">
      <t>ユウ</t>
    </rPh>
    <rPh sb="292" eb="293">
      <t>シュウ</t>
    </rPh>
    <rPh sb="293" eb="295">
      <t>スイリョウ</t>
    </rPh>
    <rPh sb="296" eb="297">
      <t>ノ</t>
    </rPh>
    <rPh sb="300" eb="302">
      <t>コウサイ</t>
    </rPh>
    <rPh sb="302" eb="303">
      <t>ヒ</t>
    </rPh>
    <rPh sb="304" eb="305">
      <t>フク</t>
    </rPh>
    <rPh sb="307" eb="311">
      <t>オスイシ</t>
    </rPh>
    <rPh sb="311" eb="312">
      <t>ヒ</t>
    </rPh>
    <rPh sb="313" eb="314">
      <t>ノ</t>
    </rPh>
    <rPh sb="316" eb="318">
      <t>ウワマワ</t>
    </rPh>
    <rPh sb="325" eb="327">
      <t>オスイ</t>
    </rPh>
    <rPh sb="327" eb="330">
      <t>ショリ</t>
    </rPh>
    <rPh sb="331" eb="332">
      <t>セツ</t>
    </rPh>
    <rPh sb="332" eb="333">
      <t>ゲン</t>
    </rPh>
    <rPh sb="334" eb="335">
      <t>ツト</t>
    </rPh>
    <rPh sb="337" eb="339">
      <t>ヒツヨウ</t>
    </rPh>
    <rPh sb="349" eb="351">
      <t>シセツ</t>
    </rPh>
    <rPh sb="351" eb="354">
      <t>リヨウリツ</t>
    </rPh>
    <rPh sb="361" eb="363">
      <t>シセツ</t>
    </rPh>
    <rPh sb="363" eb="366">
      <t>リヨウリツ</t>
    </rPh>
    <rPh sb="372" eb="373">
      <t>ニチ</t>
    </rPh>
    <rPh sb="373" eb="375">
      <t>ヘイキン</t>
    </rPh>
    <rPh sb="375" eb="377">
      <t>ショリ</t>
    </rPh>
    <rPh sb="377" eb="379">
      <t>スイリョウ</t>
    </rPh>
    <rPh sb="380" eb="382">
      <t>ケッサン</t>
    </rPh>
    <rPh sb="382" eb="384">
      <t>ホウコク</t>
    </rPh>
    <rPh sb="384" eb="386">
      <t>スウチ</t>
    </rPh>
    <rPh sb="387" eb="388">
      <t>アヤマ</t>
    </rPh>
    <rPh sb="393" eb="394">
      <t>タダ</t>
    </rPh>
    <rPh sb="405" eb="406">
      <t>オオム</t>
    </rPh>
    <rPh sb="407" eb="409">
      <t>レイネン</t>
    </rPh>
    <rPh sb="409" eb="410">
      <t>ナ</t>
    </rPh>
    <rPh sb="424" eb="427">
      <t>スイセンカ</t>
    </rPh>
    <rPh sb="435" eb="437">
      <t>コベツ</t>
    </rPh>
    <rPh sb="437" eb="439">
      <t>セッチ</t>
    </rPh>
    <rPh sb="445" eb="449">
      <t>シヨウス</t>
    </rPh>
    <rPh sb="450" eb="451">
      <t>カク</t>
    </rPh>
    <rPh sb="451" eb="453">
      <t>カテイ</t>
    </rPh>
    <rPh sb="454" eb="458">
      <t>リヨウジ</t>
    </rPh>
    <rPh sb="465" eb="467">
      <t>シヨウ</t>
    </rPh>
    <rPh sb="467" eb="469">
      <t>キュウシ</t>
    </rPh>
    <rPh sb="469" eb="471">
      <t>ジョウタイ</t>
    </rPh>
    <rPh sb="472" eb="475">
      <t>ジョウカソウ</t>
    </rPh>
    <rPh sb="476" eb="477">
      <t>ワズ</t>
    </rPh>
    <rPh sb="484" eb="486">
      <t>モンダイ</t>
    </rPh>
    <rPh sb="490" eb="491">
      <t>カンガ</t>
    </rPh>
    <rPh sb="499" eb="502">
      <t>スイセンカ</t>
    </rPh>
    <rPh sb="502" eb="503">
      <t>リツ</t>
    </rPh>
    <rPh sb="504" eb="506">
      <t>コンゴ</t>
    </rPh>
    <rPh sb="512" eb="514">
      <t>スイイ</t>
    </rPh>
    <rPh sb="517" eb="518">
      <t>ミ</t>
    </rPh>
    <phoneticPr fontId="1"/>
  </si>
  <si>
    <r>
      <t>　適宜、設備等の修繕を行っており、現時点で、老朽化に対する大きな懸念はありません。
　しかし、</t>
    </r>
    <r>
      <rPr>
        <sz val="11"/>
        <rFont val="ＭＳ ゴシック"/>
        <family val="3"/>
        <charset val="128"/>
      </rPr>
      <t>浄化槽設備の軽微な修繕も増えていることから、将来的な浄化槽の更新について検討が必要になると考えられます。</t>
    </r>
    <rPh sb="1" eb="3">
      <t>テキギ</t>
    </rPh>
    <rPh sb="4" eb="6">
      <t>セツビ</t>
    </rPh>
    <rPh sb="6" eb="7">
      <t>トウ</t>
    </rPh>
    <rPh sb="8" eb="10">
      <t>シュウゼン</t>
    </rPh>
    <rPh sb="11" eb="12">
      <t>オコナ</t>
    </rPh>
    <rPh sb="17" eb="20">
      <t>ゲンジテン</t>
    </rPh>
    <rPh sb="22" eb="25">
      <t>ロウキュウカ</t>
    </rPh>
    <rPh sb="26" eb="27">
      <t>タイ</t>
    </rPh>
    <rPh sb="29" eb="30">
      <t>オオ</t>
    </rPh>
    <rPh sb="32" eb="34">
      <t>ケネン</t>
    </rPh>
    <rPh sb="47" eb="50">
      <t>ジョウカソウ</t>
    </rPh>
    <rPh sb="50" eb="52">
      <t>セツビ</t>
    </rPh>
    <rPh sb="53" eb="55">
      <t>ケイビ</t>
    </rPh>
    <rPh sb="56" eb="58">
      <t>シュウゼン</t>
    </rPh>
    <rPh sb="59" eb="60">
      <t>フ</t>
    </rPh>
    <rPh sb="69" eb="72">
      <t>ショウライテキ</t>
    </rPh>
    <rPh sb="83" eb="85">
      <t>ケントウ</t>
    </rPh>
    <phoneticPr fontId="1"/>
  </si>
  <si>
    <r>
      <t>　平成29年度からPFI方式を導入し、効率的な事業運営を進めていますが、</t>
    </r>
    <r>
      <rPr>
        <sz val="11"/>
        <rFont val="ＭＳ ゴシック"/>
        <family val="3"/>
        <charset val="128"/>
      </rPr>
      <t>収益的収支比率や経費回収率は100％に満たない状態が続いております。
　また、事業開始から18年が経過しており、近い将来、浄化槽の更新や、修繕では対応しきれない老朽化対策が必要になることが考えられます。
　本事業は、令和６年度から公営企業会計を適用する計画ですので、まずは経営や財務状況を見える化し、当該数値をもって経営戦略を見直すことで、経営改善の見通しをたてる必要があります。</t>
    </r>
    <rPh sb="1" eb="3">
      <t>ヘイセイ</t>
    </rPh>
    <rPh sb="5" eb="7">
      <t>ネンド</t>
    </rPh>
    <rPh sb="12" eb="14">
      <t>ホウシキ</t>
    </rPh>
    <rPh sb="15" eb="17">
      <t>ドウニュウ</t>
    </rPh>
    <rPh sb="19" eb="21">
      <t>コウリツ</t>
    </rPh>
    <rPh sb="21" eb="22">
      <t>テキ</t>
    </rPh>
    <rPh sb="23" eb="25">
      <t>ジギョウ</t>
    </rPh>
    <rPh sb="25" eb="27">
      <t>ウンエイ</t>
    </rPh>
    <rPh sb="28" eb="29">
      <t>スス</t>
    </rPh>
    <rPh sb="36" eb="38">
      <t>シュウエキ</t>
    </rPh>
    <rPh sb="38" eb="39">
      <t>テキ</t>
    </rPh>
    <rPh sb="39" eb="41">
      <t>シュウシ</t>
    </rPh>
    <rPh sb="41" eb="43">
      <t>ヒリツ</t>
    </rPh>
    <rPh sb="44" eb="46">
      <t>ケイヒ</t>
    </rPh>
    <rPh sb="46" eb="48">
      <t>カイシュウ</t>
    </rPh>
    <rPh sb="48" eb="49">
      <t>リツ</t>
    </rPh>
    <rPh sb="55" eb="56">
      <t>ミ</t>
    </rPh>
    <rPh sb="59" eb="61">
      <t>ジョウタイ</t>
    </rPh>
    <rPh sb="62" eb="63">
      <t>ツヅ</t>
    </rPh>
    <rPh sb="75" eb="77">
      <t>ジギョウ</t>
    </rPh>
    <rPh sb="77" eb="79">
      <t>カイシ</t>
    </rPh>
    <rPh sb="83" eb="84">
      <t>ネン</t>
    </rPh>
    <rPh sb="85" eb="87">
      <t>ケイカ</t>
    </rPh>
    <rPh sb="92" eb="93">
      <t>チカ</t>
    </rPh>
    <rPh sb="94" eb="96">
      <t>ショウライ</t>
    </rPh>
    <rPh sb="97" eb="100">
      <t>ジョウカソウ</t>
    </rPh>
    <rPh sb="101" eb="103">
      <t>コウシン</t>
    </rPh>
    <rPh sb="105" eb="107">
      <t>シュウゼン</t>
    </rPh>
    <rPh sb="109" eb="111">
      <t>タイオウ</t>
    </rPh>
    <rPh sb="116" eb="119">
      <t>ロウキュウカ</t>
    </rPh>
    <rPh sb="119" eb="121">
      <t>タイサク</t>
    </rPh>
    <rPh sb="122" eb="124">
      <t>ヒツヨウ</t>
    </rPh>
    <rPh sb="130" eb="131">
      <t>カンガ</t>
    </rPh>
    <rPh sb="139" eb="140">
      <t>ホン</t>
    </rPh>
    <rPh sb="140" eb="142">
      <t>ジギョウ</t>
    </rPh>
    <rPh sb="144" eb="146">
      <t>レイワ</t>
    </rPh>
    <rPh sb="147" eb="149">
      <t>ネンド</t>
    </rPh>
    <rPh sb="151" eb="153">
      <t>コウエイ</t>
    </rPh>
    <rPh sb="153" eb="155">
      <t>キギョウ</t>
    </rPh>
    <rPh sb="155" eb="157">
      <t>カイケイ</t>
    </rPh>
    <rPh sb="158" eb="160">
      <t>テキヨウ</t>
    </rPh>
    <rPh sb="162" eb="164">
      <t>ケイカク</t>
    </rPh>
    <rPh sb="172" eb="174">
      <t>ケイエイ</t>
    </rPh>
    <rPh sb="175" eb="177">
      <t>ザイム</t>
    </rPh>
    <rPh sb="177" eb="179">
      <t>ジョウキョウ</t>
    </rPh>
    <rPh sb="180" eb="181">
      <t>ミ</t>
    </rPh>
    <rPh sb="183" eb="184">
      <t>カ</t>
    </rPh>
    <rPh sb="186" eb="188">
      <t>トウガイ</t>
    </rPh>
    <rPh sb="188" eb="190">
      <t>スウチ</t>
    </rPh>
    <rPh sb="194" eb="196">
      <t>ケイエイ</t>
    </rPh>
    <rPh sb="196" eb="198">
      <t>センリャク</t>
    </rPh>
    <rPh sb="199" eb="201">
      <t>ミナオ</t>
    </rPh>
    <rPh sb="206" eb="208">
      <t>ケイエイ</t>
    </rPh>
    <rPh sb="208" eb="210">
      <t>カイゼン</t>
    </rPh>
    <rPh sb="211" eb="213">
      <t>ミトオ</t>
    </rPh>
    <rPh sb="218" eb="22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</si>
</sst>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20"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u val="double"/>
      <sz val="9"/>
      <color theme="1"/>
      <name val="ＭＳ ゴシック"/>
      <family val="3"/>
      <charset val="128"/>
    </font>
    <font>
      <sz val="9"/>
      <color theme="1"/>
      <name val="ＭＳ ゴシック"/>
      <family val="3"/>
      <charset val="128"/>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8" fillId="0" borderId="4"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B3-46FB-82AC-DCAEF4285C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B3-46FB-82AC-DCAEF4285C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76.45</c:v>
                </c:pt>
                <c:pt idx="1">
                  <c:v>73.72</c:v>
                </c:pt>
                <c:pt idx="2">
                  <c:v>70.069999999999993</c:v>
                </c:pt>
                <c:pt idx="3">
                  <c:v>70.13</c:v>
                </c:pt>
                <c:pt idx="4">
                  <c:v>66.03</c:v>
                </c:pt>
              </c:numCache>
            </c:numRef>
          </c:val>
          <c:extLst>
            <c:ext xmlns:c16="http://schemas.microsoft.com/office/drawing/2014/chart" uri="{C3380CC4-5D6E-409C-BE32-E72D297353CC}">
              <c16:uniqueId val="{00000000-A109-4DA5-A85B-6931C4AFA0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09-4DA5-A85B-6931C4AFA0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1C-474C-BBD1-6B24253ABBD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1C-474C-BBD1-6B24253ABBD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A2-4612-A5D2-7D9218B9044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A2-4612-A5D2-7D9218B9044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33-44E6-9452-B900A5F89A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33-44E6-9452-B900A5F89A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DC-4076-907F-E0638A8CA8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C-4076-907F-E0638A8CA85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1323.37</c:v>
                </c:pt>
                <c:pt idx="1">
                  <c:v>1314.38</c:v>
                </c:pt>
                <c:pt idx="2">
                  <c:v>1289.22</c:v>
                </c:pt>
                <c:pt idx="3">
                  <c:v>1257.08</c:v>
                </c:pt>
                <c:pt idx="4" formatCode="#,##0.00;&quot;△&quot;#,##0.00">
                  <c:v>0</c:v>
                </c:pt>
              </c:numCache>
            </c:numRef>
          </c:val>
          <c:extLst>
            <c:ext xmlns:c16="http://schemas.microsoft.com/office/drawing/2014/chart" uri="{C3380CC4-5D6E-409C-BE32-E72D297353CC}">
              <c16:uniqueId val="{00000000-87C2-4904-9E01-5E544D4BC0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294.27</c:v>
                </c:pt>
                <c:pt idx="3">
                  <c:v>294.08999999999997</c:v>
                </c:pt>
                <c:pt idx="4">
                  <c:v>294.08999999999997</c:v>
                </c:pt>
              </c:numCache>
            </c:numRef>
          </c:val>
          <c:smooth val="0"/>
          <c:extLst>
            <c:ext xmlns:c16="http://schemas.microsoft.com/office/drawing/2014/chart" uri="{C3380CC4-5D6E-409C-BE32-E72D297353CC}">
              <c16:uniqueId val="{00000001-87C2-4904-9E01-5E544D4BC03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60.67</c:v>
                </c:pt>
                <c:pt idx="1">
                  <c:v>59.88</c:v>
                </c:pt>
                <c:pt idx="2">
                  <c:v>58.98</c:v>
                </c:pt>
                <c:pt idx="3">
                  <c:v>59.22</c:v>
                </c:pt>
                <c:pt idx="4">
                  <c:v>56.2</c:v>
                </c:pt>
              </c:numCache>
            </c:numRef>
          </c:val>
          <c:extLst>
            <c:ext xmlns:c16="http://schemas.microsoft.com/office/drawing/2014/chart" uri="{C3380CC4-5D6E-409C-BE32-E72D297353CC}">
              <c16:uniqueId val="{00000000-1FC3-41C4-B53F-1D9ACFBAC2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60.59</c:v>
                </c:pt>
                <c:pt idx="3">
                  <c:v>60</c:v>
                </c:pt>
                <c:pt idx="4">
                  <c:v>59.01</c:v>
                </c:pt>
              </c:numCache>
            </c:numRef>
          </c:val>
          <c:smooth val="0"/>
          <c:extLst>
            <c:ext xmlns:c16="http://schemas.microsoft.com/office/drawing/2014/chart" uri="{C3380CC4-5D6E-409C-BE32-E72D297353CC}">
              <c16:uniqueId val="{00000001-1FC3-41C4-B53F-1D9ACFBAC2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342.95</c:v>
                </c:pt>
                <c:pt idx="1">
                  <c:v>353.88</c:v>
                </c:pt>
                <c:pt idx="2">
                  <c:v>365.88</c:v>
                </c:pt>
                <c:pt idx="3">
                  <c:v>375.32</c:v>
                </c:pt>
                <c:pt idx="4">
                  <c:v>403.36</c:v>
                </c:pt>
              </c:numCache>
            </c:numRef>
          </c:val>
          <c:extLst>
            <c:ext xmlns:c16="http://schemas.microsoft.com/office/drawing/2014/chart" uri="{C3380CC4-5D6E-409C-BE32-E72D297353CC}">
              <c16:uniqueId val="{00000000-89E0-4C15-953B-22CFAAFB7E3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280.23</c:v>
                </c:pt>
                <c:pt idx="3">
                  <c:v>282.70999999999998</c:v>
                </c:pt>
                <c:pt idx="4">
                  <c:v>291.82</c:v>
                </c:pt>
              </c:numCache>
            </c:numRef>
          </c:val>
          <c:smooth val="0"/>
          <c:extLst>
            <c:ext xmlns:c16="http://schemas.microsoft.com/office/drawing/2014/chart" uri="{C3380CC4-5D6E-409C-BE32-E72D297353CC}">
              <c16:uniqueId val="{00000001-89E0-4C15-953B-22CFAAFB7E3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51.25</c:v>
                </c:pt>
                <c:pt idx="1">
                  <c:v>50.54</c:v>
                </c:pt>
                <c:pt idx="2">
                  <c:v>51.15</c:v>
                </c:pt>
                <c:pt idx="3">
                  <c:v>49.25</c:v>
                </c:pt>
                <c:pt idx="4">
                  <c:v>1529.96</c:v>
                </c:pt>
              </c:numCache>
            </c:numRef>
          </c:val>
          <c:extLst>
            <c:ext xmlns:c16="http://schemas.microsoft.com/office/drawing/2014/chart" uri="{C3380CC4-5D6E-409C-BE32-E72D297353CC}">
              <c16:uniqueId val="{00000000-93B7-4036-8D49-6BBC8A110B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58.19</c:v>
                </c:pt>
                <c:pt idx="3">
                  <c:v>56.52</c:v>
                </c:pt>
                <c:pt idx="4">
                  <c:v>88.45</c:v>
                </c:pt>
              </c:numCache>
            </c:numRef>
          </c:val>
          <c:smooth val="0"/>
          <c:extLst>
            <c:ext xmlns:c16="http://schemas.microsoft.com/office/drawing/2014/chart" uri="{C3380CC4-5D6E-409C-BE32-E72D297353CC}">
              <c16:uniqueId val="{00000001-93B7-4036-8D49-6BBC8A110B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B45-4960-AB73-D278E46925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87.8</c:v>
                </c:pt>
                <c:pt idx="3">
                  <c:v>88.43</c:v>
                </c:pt>
                <c:pt idx="4">
                  <c:v>90.34</c:v>
                </c:pt>
              </c:numCache>
            </c:numRef>
          </c:val>
          <c:smooth val="0"/>
          <c:extLst>
            <c:ext xmlns:c16="http://schemas.microsoft.com/office/drawing/2014/chart" uri="{C3380CC4-5D6E-409C-BE32-E72D297353CC}">
              <c16:uniqueId val="{00000001-7B45-4960-AB73-D278E46925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【307.39】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【86.02】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【84.27】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【294.83】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【57.03】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440555" y="3000375"/>
          <a:ext cx="361632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402955" y="3000375"/>
          <a:ext cx="361632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06730" y="10935335"/>
          <a:ext cx="465137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777230" y="10935335"/>
          <a:ext cx="465137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39" zoomScale="70" zoomScaleNormal="70" workbookViewId="0">
      <selection activeCell="BL66" activeCellId="1" sqref="BL47:BZ63 BL66:BZ82"/>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7" t="s">
        <v>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2">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2">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宮崎市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2</v>
      </c>
      <c r="C7" s="30"/>
      <c r="D7" s="30"/>
      <c r="E7" s="30"/>
      <c r="F7" s="30"/>
      <c r="G7" s="30"/>
      <c r="H7" s="30"/>
      <c r="I7" s="30" t="s">
        <v>11</v>
      </c>
      <c r="J7" s="30"/>
      <c r="K7" s="30"/>
      <c r="L7" s="30"/>
      <c r="M7" s="30"/>
      <c r="N7" s="30"/>
      <c r="O7" s="30"/>
      <c r="P7" s="30" t="s">
        <v>3</v>
      </c>
      <c r="Q7" s="30"/>
      <c r="R7" s="30"/>
      <c r="S7" s="30"/>
      <c r="T7" s="30"/>
      <c r="U7" s="30"/>
      <c r="V7" s="30"/>
      <c r="W7" s="30" t="s">
        <v>14</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16</v>
      </c>
      <c r="BC7" s="30"/>
      <c r="BD7" s="30"/>
      <c r="BE7" s="30"/>
      <c r="BF7" s="30"/>
      <c r="BG7" s="30"/>
      <c r="BH7" s="30"/>
      <c r="BI7" s="30"/>
      <c r="BJ7" s="3"/>
      <c r="BK7" s="3"/>
      <c r="BL7" s="31" t="s">
        <v>18</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399576</v>
      </c>
      <c r="AM8" s="36"/>
      <c r="AN8" s="36"/>
      <c r="AO8" s="36"/>
      <c r="AP8" s="36"/>
      <c r="AQ8" s="36"/>
      <c r="AR8" s="36"/>
      <c r="AS8" s="36"/>
      <c r="AT8" s="37">
        <f>データ!T6</f>
        <v>643.57000000000005</v>
      </c>
      <c r="AU8" s="37"/>
      <c r="AV8" s="37"/>
      <c r="AW8" s="37"/>
      <c r="AX8" s="37"/>
      <c r="AY8" s="37"/>
      <c r="AZ8" s="37"/>
      <c r="BA8" s="37"/>
      <c r="BB8" s="37">
        <f>データ!U6</f>
        <v>620.87</v>
      </c>
      <c r="BC8" s="37"/>
      <c r="BD8" s="37"/>
      <c r="BE8" s="37"/>
      <c r="BF8" s="37"/>
      <c r="BG8" s="37"/>
      <c r="BH8" s="37"/>
      <c r="BI8" s="37"/>
      <c r="BJ8" s="3"/>
      <c r="BK8" s="3"/>
      <c r="BL8" s="38" t="s">
        <v>12</v>
      </c>
      <c r="BM8" s="39"/>
      <c r="BN8" s="40" t="s">
        <v>20</v>
      </c>
      <c r="BO8" s="40"/>
      <c r="BP8" s="40"/>
      <c r="BQ8" s="40"/>
      <c r="BR8" s="40"/>
      <c r="BS8" s="40"/>
      <c r="BT8" s="40"/>
      <c r="BU8" s="40"/>
      <c r="BV8" s="40"/>
      <c r="BW8" s="40"/>
      <c r="BX8" s="40"/>
      <c r="BY8" s="41"/>
    </row>
    <row r="9" spans="1:78" ht="18.75" customHeight="1" x14ac:dyDescent="0.2">
      <c r="A9" s="2"/>
      <c r="B9" s="30" t="s">
        <v>21</v>
      </c>
      <c r="C9" s="30"/>
      <c r="D9" s="30"/>
      <c r="E9" s="30"/>
      <c r="F9" s="30"/>
      <c r="G9" s="30"/>
      <c r="H9" s="30"/>
      <c r="I9" s="30" t="s">
        <v>23</v>
      </c>
      <c r="J9" s="30"/>
      <c r="K9" s="30"/>
      <c r="L9" s="30"/>
      <c r="M9" s="30"/>
      <c r="N9" s="30"/>
      <c r="O9" s="30"/>
      <c r="P9" s="30" t="s">
        <v>25</v>
      </c>
      <c r="Q9" s="30"/>
      <c r="R9" s="30"/>
      <c r="S9" s="30"/>
      <c r="T9" s="30"/>
      <c r="U9" s="30"/>
      <c r="V9" s="30"/>
      <c r="W9" s="30" t="s">
        <v>28</v>
      </c>
      <c r="X9" s="30"/>
      <c r="Y9" s="30"/>
      <c r="Z9" s="30"/>
      <c r="AA9" s="30"/>
      <c r="AB9" s="30"/>
      <c r="AC9" s="30"/>
      <c r="AD9" s="30" t="s">
        <v>22</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32</v>
      </c>
      <c r="BC9" s="30"/>
      <c r="BD9" s="30"/>
      <c r="BE9" s="30"/>
      <c r="BF9" s="30"/>
      <c r="BG9" s="30"/>
      <c r="BH9" s="30"/>
      <c r="BI9" s="30"/>
      <c r="BJ9" s="3"/>
      <c r="BK9" s="3"/>
      <c r="BL9" s="42" t="s">
        <v>35</v>
      </c>
      <c r="BM9" s="43"/>
      <c r="BN9" s="44" t="s">
        <v>36</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1.65</v>
      </c>
      <c r="Q10" s="37"/>
      <c r="R10" s="37"/>
      <c r="S10" s="37"/>
      <c r="T10" s="37"/>
      <c r="U10" s="37"/>
      <c r="V10" s="37"/>
      <c r="W10" s="37">
        <f>データ!Q6</f>
        <v>100</v>
      </c>
      <c r="X10" s="37"/>
      <c r="Y10" s="37"/>
      <c r="Z10" s="37"/>
      <c r="AA10" s="37"/>
      <c r="AB10" s="37"/>
      <c r="AC10" s="37"/>
      <c r="AD10" s="36">
        <f>データ!R6</f>
        <v>3880</v>
      </c>
      <c r="AE10" s="36"/>
      <c r="AF10" s="36"/>
      <c r="AG10" s="36"/>
      <c r="AH10" s="36"/>
      <c r="AI10" s="36"/>
      <c r="AJ10" s="36"/>
      <c r="AK10" s="2"/>
      <c r="AL10" s="36">
        <f>データ!V6</f>
        <v>6547</v>
      </c>
      <c r="AM10" s="36"/>
      <c r="AN10" s="36"/>
      <c r="AO10" s="36"/>
      <c r="AP10" s="36"/>
      <c r="AQ10" s="36"/>
      <c r="AR10" s="36"/>
      <c r="AS10" s="36"/>
      <c r="AT10" s="37">
        <f>データ!W6</f>
        <v>0.01</v>
      </c>
      <c r="AU10" s="37"/>
      <c r="AV10" s="37"/>
      <c r="AW10" s="37"/>
      <c r="AX10" s="37"/>
      <c r="AY10" s="37"/>
      <c r="AZ10" s="37"/>
      <c r="BA10" s="37"/>
      <c r="BB10" s="37">
        <f>データ!X6</f>
        <v>654700</v>
      </c>
      <c r="BC10" s="37"/>
      <c r="BD10" s="37"/>
      <c r="BE10" s="37"/>
      <c r="BF10" s="37"/>
      <c r="BG10" s="37"/>
      <c r="BH10" s="37"/>
      <c r="BI10" s="37"/>
      <c r="BJ10" s="2"/>
      <c r="BK10" s="2"/>
      <c r="BL10" s="68" t="s">
        <v>38</v>
      </c>
      <c r="BM10" s="69"/>
      <c r="BN10" s="70" t="s">
        <v>17</v>
      </c>
      <c r="BO10" s="70"/>
      <c r="BP10" s="70"/>
      <c r="BQ10" s="70"/>
      <c r="BR10" s="70"/>
      <c r="BS10" s="70"/>
      <c r="BT10" s="70"/>
      <c r="BU10" s="70"/>
      <c r="BV10" s="70"/>
      <c r="BW10" s="70"/>
      <c r="BX10" s="70"/>
      <c r="BY10" s="7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39</v>
      </c>
      <c r="BM11" s="48"/>
      <c r="BN11" s="48"/>
      <c r="BO11" s="48"/>
      <c r="BP11" s="48"/>
      <c r="BQ11" s="48"/>
      <c r="BR11" s="48"/>
      <c r="BS11" s="48"/>
      <c r="BT11" s="48"/>
      <c r="BU11" s="48"/>
      <c r="BV11" s="48"/>
      <c r="BW11" s="48"/>
      <c r="BX11" s="48"/>
      <c r="BY11" s="48"/>
      <c r="BZ11" s="4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2">
      <c r="A14" s="2"/>
      <c r="B14" s="50" t="s">
        <v>27</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41</v>
      </c>
      <c r="BM14" s="57"/>
      <c r="BN14" s="57"/>
      <c r="BO14" s="57"/>
      <c r="BP14" s="57"/>
      <c r="BQ14" s="57"/>
      <c r="BR14" s="57"/>
      <c r="BS14" s="57"/>
      <c r="BT14" s="57"/>
      <c r="BU14" s="57"/>
      <c r="BV14" s="57"/>
      <c r="BW14" s="57"/>
      <c r="BX14" s="57"/>
      <c r="BY14" s="57"/>
      <c r="BZ14" s="58"/>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2" t="s">
        <v>113</v>
      </c>
      <c r="BM16" s="63"/>
      <c r="BN16" s="63"/>
      <c r="BO16" s="63"/>
      <c r="BP16" s="63"/>
      <c r="BQ16" s="63"/>
      <c r="BR16" s="63"/>
      <c r="BS16" s="63"/>
      <c r="BT16" s="63"/>
      <c r="BU16" s="63"/>
      <c r="BV16" s="63"/>
      <c r="BW16" s="63"/>
      <c r="BX16" s="63"/>
      <c r="BY16" s="63"/>
      <c r="BZ16" s="6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2"/>
      <c r="BM17" s="63"/>
      <c r="BN17" s="63"/>
      <c r="BO17" s="63"/>
      <c r="BP17" s="63"/>
      <c r="BQ17" s="63"/>
      <c r="BR17" s="63"/>
      <c r="BS17" s="63"/>
      <c r="BT17" s="63"/>
      <c r="BU17" s="63"/>
      <c r="BV17" s="63"/>
      <c r="BW17" s="63"/>
      <c r="BX17" s="63"/>
      <c r="BY17" s="63"/>
      <c r="BZ17" s="6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2"/>
      <c r="BM18" s="63"/>
      <c r="BN18" s="63"/>
      <c r="BO18" s="63"/>
      <c r="BP18" s="63"/>
      <c r="BQ18" s="63"/>
      <c r="BR18" s="63"/>
      <c r="BS18" s="63"/>
      <c r="BT18" s="63"/>
      <c r="BU18" s="63"/>
      <c r="BV18" s="63"/>
      <c r="BW18" s="63"/>
      <c r="BX18" s="63"/>
      <c r="BY18" s="63"/>
      <c r="BZ18" s="6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2"/>
      <c r="BM19" s="63"/>
      <c r="BN19" s="63"/>
      <c r="BO19" s="63"/>
      <c r="BP19" s="63"/>
      <c r="BQ19" s="63"/>
      <c r="BR19" s="63"/>
      <c r="BS19" s="63"/>
      <c r="BT19" s="63"/>
      <c r="BU19" s="63"/>
      <c r="BV19" s="63"/>
      <c r="BW19" s="63"/>
      <c r="BX19" s="63"/>
      <c r="BY19" s="63"/>
      <c r="BZ19" s="6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2"/>
      <c r="BM20" s="63"/>
      <c r="BN20" s="63"/>
      <c r="BO20" s="63"/>
      <c r="BP20" s="63"/>
      <c r="BQ20" s="63"/>
      <c r="BR20" s="63"/>
      <c r="BS20" s="63"/>
      <c r="BT20" s="63"/>
      <c r="BU20" s="63"/>
      <c r="BV20" s="63"/>
      <c r="BW20" s="63"/>
      <c r="BX20" s="63"/>
      <c r="BY20" s="63"/>
      <c r="BZ20" s="6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2"/>
      <c r="BM21" s="63"/>
      <c r="BN21" s="63"/>
      <c r="BO21" s="63"/>
      <c r="BP21" s="63"/>
      <c r="BQ21" s="63"/>
      <c r="BR21" s="63"/>
      <c r="BS21" s="63"/>
      <c r="BT21" s="63"/>
      <c r="BU21" s="63"/>
      <c r="BV21" s="63"/>
      <c r="BW21" s="63"/>
      <c r="BX21" s="63"/>
      <c r="BY21" s="63"/>
      <c r="BZ21" s="6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2"/>
      <c r="BM22" s="63"/>
      <c r="BN22" s="63"/>
      <c r="BO22" s="63"/>
      <c r="BP22" s="63"/>
      <c r="BQ22" s="63"/>
      <c r="BR22" s="63"/>
      <c r="BS22" s="63"/>
      <c r="BT22" s="63"/>
      <c r="BU22" s="63"/>
      <c r="BV22" s="63"/>
      <c r="BW22" s="63"/>
      <c r="BX22" s="63"/>
      <c r="BY22" s="63"/>
      <c r="BZ22" s="6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2"/>
      <c r="BM23" s="63"/>
      <c r="BN23" s="63"/>
      <c r="BO23" s="63"/>
      <c r="BP23" s="63"/>
      <c r="BQ23" s="63"/>
      <c r="BR23" s="63"/>
      <c r="BS23" s="63"/>
      <c r="BT23" s="63"/>
      <c r="BU23" s="63"/>
      <c r="BV23" s="63"/>
      <c r="BW23" s="63"/>
      <c r="BX23" s="63"/>
      <c r="BY23" s="63"/>
      <c r="BZ23" s="6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2"/>
      <c r="BM24" s="63"/>
      <c r="BN24" s="63"/>
      <c r="BO24" s="63"/>
      <c r="BP24" s="63"/>
      <c r="BQ24" s="63"/>
      <c r="BR24" s="63"/>
      <c r="BS24" s="63"/>
      <c r="BT24" s="63"/>
      <c r="BU24" s="63"/>
      <c r="BV24" s="63"/>
      <c r="BW24" s="63"/>
      <c r="BX24" s="63"/>
      <c r="BY24" s="63"/>
      <c r="BZ24" s="6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2"/>
      <c r="BM25" s="63"/>
      <c r="BN25" s="63"/>
      <c r="BO25" s="63"/>
      <c r="BP25" s="63"/>
      <c r="BQ25" s="63"/>
      <c r="BR25" s="63"/>
      <c r="BS25" s="63"/>
      <c r="BT25" s="63"/>
      <c r="BU25" s="63"/>
      <c r="BV25" s="63"/>
      <c r="BW25" s="63"/>
      <c r="BX25" s="63"/>
      <c r="BY25" s="63"/>
      <c r="BZ25" s="6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2"/>
      <c r="BM26" s="63"/>
      <c r="BN26" s="63"/>
      <c r="BO26" s="63"/>
      <c r="BP26" s="63"/>
      <c r="BQ26" s="63"/>
      <c r="BR26" s="63"/>
      <c r="BS26" s="63"/>
      <c r="BT26" s="63"/>
      <c r="BU26" s="63"/>
      <c r="BV26" s="63"/>
      <c r="BW26" s="63"/>
      <c r="BX26" s="63"/>
      <c r="BY26" s="63"/>
      <c r="BZ26" s="6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2"/>
      <c r="BM27" s="63"/>
      <c r="BN27" s="63"/>
      <c r="BO27" s="63"/>
      <c r="BP27" s="63"/>
      <c r="BQ27" s="63"/>
      <c r="BR27" s="63"/>
      <c r="BS27" s="63"/>
      <c r="BT27" s="63"/>
      <c r="BU27" s="63"/>
      <c r="BV27" s="63"/>
      <c r="BW27" s="63"/>
      <c r="BX27" s="63"/>
      <c r="BY27" s="63"/>
      <c r="BZ27" s="6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2"/>
      <c r="BM28" s="63"/>
      <c r="BN28" s="63"/>
      <c r="BO28" s="63"/>
      <c r="BP28" s="63"/>
      <c r="BQ28" s="63"/>
      <c r="BR28" s="63"/>
      <c r="BS28" s="63"/>
      <c r="BT28" s="63"/>
      <c r="BU28" s="63"/>
      <c r="BV28" s="63"/>
      <c r="BW28" s="63"/>
      <c r="BX28" s="63"/>
      <c r="BY28" s="63"/>
      <c r="BZ28" s="6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2"/>
      <c r="BM29" s="63"/>
      <c r="BN29" s="63"/>
      <c r="BO29" s="63"/>
      <c r="BP29" s="63"/>
      <c r="BQ29" s="63"/>
      <c r="BR29" s="63"/>
      <c r="BS29" s="63"/>
      <c r="BT29" s="63"/>
      <c r="BU29" s="63"/>
      <c r="BV29" s="63"/>
      <c r="BW29" s="63"/>
      <c r="BX29" s="63"/>
      <c r="BY29" s="63"/>
      <c r="BZ29" s="6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2"/>
      <c r="BM30" s="63"/>
      <c r="BN30" s="63"/>
      <c r="BO30" s="63"/>
      <c r="BP30" s="63"/>
      <c r="BQ30" s="63"/>
      <c r="BR30" s="63"/>
      <c r="BS30" s="63"/>
      <c r="BT30" s="63"/>
      <c r="BU30" s="63"/>
      <c r="BV30" s="63"/>
      <c r="BW30" s="63"/>
      <c r="BX30" s="63"/>
      <c r="BY30" s="63"/>
      <c r="BZ30" s="6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2"/>
      <c r="BM31" s="63"/>
      <c r="BN31" s="63"/>
      <c r="BO31" s="63"/>
      <c r="BP31" s="63"/>
      <c r="BQ31" s="63"/>
      <c r="BR31" s="63"/>
      <c r="BS31" s="63"/>
      <c r="BT31" s="63"/>
      <c r="BU31" s="63"/>
      <c r="BV31" s="63"/>
      <c r="BW31" s="63"/>
      <c r="BX31" s="63"/>
      <c r="BY31" s="63"/>
      <c r="BZ31" s="6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2"/>
      <c r="BM32" s="63"/>
      <c r="BN32" s="63"/>
      <c r="BO32" s="63"/>
      <c r="BP32" s="63"/>
      <c r="BQ32" s="63"/>
      <c r="BR32" s="63"/>
      <c r="BS32" s="63"/>
      <c r="BT32" s="63"/>
      <c r="BU32" s="63"/>
      <c r="BV32" s="63"/>
      <c r="BW32" s="63"/>
      <c r="BX32" s="63"/>
      <c r="BY32" s="63"/>
      <c r="BZ32" s="6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2"/>
      <c r="BM33" s="63"/>
      <c r="BN33" s="63"/>
      <c r="BO33" s="63"/>
      <c r="BP33" s="63"/>
      <c r="BQ33" s="63"/>
      <c r="BR33" s="63"/>
      <c r="BS33" s="63"/>
      <c r="BT33" s="63"/>
      <c r="BU33" s="63"/>
      <c r="BV33" s="63"/>
      <c r="BW33" s="63"/>
      <c r="BX33" s="63"/>
      <c r="BY33" s="63"/>
      <c r="BZ33" s="64"/>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2"/>
      <c r="BM34" s="63"/>
      <c r="BN34" s="63"/>
      <c r="BO34" s="63"/>
      <c r="BP34" s="63"/>
      <c r="BQ34" s="63"/>
      <c r="BR34" s="63"/>
      <c r="BS34" s="63"/>
      <c r="BT34" s="63"/>
      <c r="BU34" s="63"/>
      <c r="BV34" s="63"/>
      <c r="BW34" s="63"/>
      <c r="BX34" s="63"/>
      <c r="BY34" s="63"/>
      <c r="BZ34" s="64"/>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2"/>
      <c r="BM35" s="63"/>
      <c r="BN35" s="63"/>
      <c r="BO35" s="63"/>
      <c r="BP35" s="63"/>
      <c r="BQ35" s="63"/>
      <c r="BR35" s="63"/>
      <c r="BS35" s="63"/>
      <c r="BT35" s="63"/>
      <c r="BU35" s="63"/>
      <c r="BV35" s="63"/>
      <c r="BW35" s="63"/>
      <c r="BX35" s="63"/>
      <c r="BY35" s="63"/>
      <c r="BZ35" s="6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2"/>
      <c r="BM36" s="63"/>
      <c r="BN36" s="63"/>
      <c r="BO36" s="63"/>
      <c r="BP36" s="63"/>
      <c r="BQ36" s="63"/>
      <c r="BR36" s="63"/>
      <c r="BS36" s="63"/>
      <c r="BT36" s="63"/>
      <c r="BU36" s="63"/>
      <c r="BV36" s="63"/>
      <c r="BW36" s="63"/>
      <c r="BX36" s="63"/>
      <c r="BY36" s="63"/>
      <c r="BZ36" s="6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2"/>
      <c r="BM37" s="63"/>
      <c r="BN37" s="63"/>
      <c r="BO37" s="63"/>
      <c r="BP37" s="63"/>
      <c r="BQ37" s="63"/>
      <c r="BR37" s="63"/>
      <c r="BS37" s="63"/>
      <c r="BT37" s="63"/>
      <c r="BU37" s="63"/>
      <c r="BV37" s="63"/>
      <c r="BW37" s="63"/>
      <c r="BX37" s="63"/>
      <c r="BY37" s="63"/>
      <c r="BZ37" s="6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2"/>
      <c r="BM38" s="63"/>
      <c r="BN38" s="63"/>
      <c r="BO38" s="63"/>
      <c r="BP38" s="63"/>
      <c r="BQ38" s="63"/>
      <c r="BR38" s="63"/>
      <c r="BS38" s="63"/>
      <c r="BT38" s="63"/>
      <c r="BU38" s="63"/>
      <c r="BV38" s="63"/>
      <c r="BW38" s="63"/>
      <c r="BX38" s="63"/>
      <c r="BY38" s="63"/>
      <c r="BZ38" s="6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2"/>
      <c r="BM39" s="63"/>
      <c r="BN39" s="63"/>
      <c r="BO39" s="63"/>
      <c r="BP39" s="63"/>
      <c r="BQ39" s="63"/>
      <c r="BR39" s="63"/>
      <c r="BS39" s="63"/>
      <c r="BT39" s="63"/>
      <c r="BU39" s="63"/>
      <c r="BV39" s="63"/>
      <c r="BW39" s="63"/>
      <c r="BX39" s="63"/>
      <c r="BY39" s="63"/>
      <c r="BZ39" s="6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2"/>
      <c r="BM40" s="63"/>
      <c r="BN40" s="63"/>
      <c r="BO40" s="63"/>
      <c r="BP40" s="63"/>
      <c r="BQ40" s="63"/>
      <c r="BR40" s="63"/>
      <c r="BS40" s="63"/>
      <c r="BT40" s="63"/>
      <c r="BU40" s="63"/>
      <c r="BV40" s="63"/>
      <c r="BW40" s="63"/>
      <c r="BX40" s="63"/>
      <c r="BY40" s="63"/>
      <c r="BZ40" s="6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2"/>
      <c r="BM41" s="63"/>
      <c r="BN41" s="63"/>
      <c r="BO41" s="63"/>
      <c r="BP41" s="63"/>
      <c r="BQ41" s="63"/>
      <c r="BR41" s="63"/>
      <c r="BS41" s="63"/>
      <c r="BT41" s="63"/>
      <c r="BU41" s="63"/>
      <c r="BV41" s="63"/>
      <c r="BW41" s="63"/>
      <c r="BX41" s="63"/>
      <c r="BY41" s="63"/>
      <c r="BZ41" s="6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2"/>
      <c r="BM42" s="63"/>
      <c r="BN42" s="63"/>
      <c r="BO42" s="63"/>
      <c r="BP42" s="63"/>
      <c r="BQ42" s="63"/>
      <c r="BR42" s="63"/>
      <c r="BS42" s="63"/>
      <c r="BT42" s="63"/>
      <c r="BU42" s="63"/>
      <c r="BV42" s="63"/>
      <c r="BW42" s="63"/>
      <c r="BX42" s="63"/>
      <c r="BY42" s="63"/>
      <c r="BZ42" s="6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2"/>
      <c r="BM43" s="63"/>
      <c r="BN43" s="63"/>
      <c r="BO43" s="63"/>
      <c r="BP43" s="63"/>
      <c r="BQ43" s="63"/>
      <c r="BR43" s="63"/>
      <c r="BS43" s="63"/>
      <c r="BT43" s="63"/>
      <c r="BU43" s="63"/>
      <c r="BV43" s="63"/>
      <c r="BW43" s="63"/>
      <c r="BX43" s="63"/>
      <c r="BY43" s="63"/>
      <c r="BZ43" s="6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5"/>
      <c r="BM44" s="66"/>
      <c r="BN44" s="66"/>
      <c r="BO44" s="66"/>
      <c r="BP44" s="66"/>
      <c r="BQ44" s="66"/>
      <c r="BR44" s="66"/>
      <c r="BS44" s="66"/>
      <c r="BT44" s="66"/>
      <c r="BU44" s="66"/>
      <c r="BV44" s="66"/>
      <c r="BW44" s="66"/>
      <c r="BX44" s="66"/>
      <c r="BY44" s="66"/>
      <c r="BZ44" s="6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42</v>
      </c>
      <c r="BM45" s="57"/>
      <c r="BN45" s="57"/>
      <c r="BO45" s="57"/>
      <c r="BP45" s="57"/>
      <c r="BQ45" s="57"/>
      <c r="BR45" s="57"/>
      <c r="BS45" s="57"/>
      <c r="BT45" s="57"/>
      <c r="BU45" s="57"/>
      <c r="BV45" s="57"/>
      <c r="BW45" s="57"/>
      <c r="BX45" s="57"/>
      <c r="BY45" s="57"/>
      <c r="BZ45" s="5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80" t="s">
        <v>114</v>
      </c>
      <c r="BM47" s="81"/>
      <c r="BN47" s="81"/>
      <c r="BO47" s="81"/>
      <c r="BP47" s="81"/>
      <c r="BQ47" s="81"/>
      <c r="BR47" s="81"/>
      <c r="BS47" s="81"/>
      <c r="BT47" s="81"/>
      <c r="BU47" s="81"/>
      <c r="BV47" s="81"/>
      <c r="BW47" s="81"/>
      <c r="BX47" s="81"/>
      <c r="BY47" s="81"/>
      <c r="BZ47" s="8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80"/>
      <c r="BM48" s="81"/>
      <c r="BN48" s="81"/>
      <c r="BO48" s="81"/>
      <c r="BP48" s="81"/>
      <c r="BQ48" s="81"/>
      <c r="BR48" s="81"/>
      <c r="BS48" s="81"/>
      <c r="BT48" s="81"/>
      <c r="BU48" s="81"/>
      <c r="BV48" s="81"/>
      <c r="BW48" s="81"/>
      <c r="BX48" s="81"/>
      <c r="BY48" s="81"/>
      <c r="BZ48" s="8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80"/>
      <c r="BM49" s="81"/>
      <c r="BN49" s="81"/>
      <c r="BO49" s="81"/>
      <c r="BP49" s="81"/>
      <c r="BQ49" s="81"/>
      <c r="BR49" s="81"/>
      <c r="BS49" s="81"/>
      <c r="BT49" s="81"/>
      <c r="BU49" s="81"/>
      <c r="BV49" s="81"/>
      <c r="BW49" s="81"/>
      <c r="BX49" s="81"/>
      <c r="BY49" s="81"/>
      <c r="BZ49" s="8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80"/>
      <c r="BM50" s="81"/>
      <c r="BN50" s="81"/>
      <c r="BO50" s="81"/>
      <c r="BP50" s="81"/>
      <c r="BQ50" s="81"/>
      <c r="BR50" s="81"/>
      <c r="BS50" s="81"/>
      <c r="BT50" s="81"/>
      <c r="BU50" s="81"/>
      <c r="BV50" s="81"/>
      <c r="BW50" s="81"/>
      <c r="BX50" s="81"/>
      <c r="BY50" s="81"/>
      <c r="BZ50" s="8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80"/>
      <c r="BM51" s="81"/>
      <c r="BN51" s="81"/>
      <c r="BO51" s="81"/>
      <c r="BP51" s="81"/>
      <c r="BQ51" s="81"/>
      <c r="BR51" s="81"/>
      <c r="BS51" s="81"/>
      <c r="BT51" s="81"/>
      <c r="BU51" s="81"/>
      <c r="BV51" s="81"/>
      <c r="BW51" s="81"/>
      <c r="BX51" s="81"/>
      <c r="BY51" s="81"/>
      <c r="BZ51" s="8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80"/>
      <c r="BM52" s="81"/>
      <c r="BN52" s="81"/>
      <c r="BO52" s="81"/>
      <c r="BP52" s="81"/>
      <c r="BQ52" s="81"/>
      <c r="BR52" s="81"/>
      <c r="BS52" s="81"/>
      <c r="BT52" s="81"/>
      <c r="BU52" s="81"/>
      <c r="BV52" s="81"/>
      <c r="BW52" s="81"/>
      <c r="BX52" s="81"/>
      <c r="BY52" s="81"/>
      <c r="BZ52" s="8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80"/>
      <c r="BM53" s="81"/>
      <c r="BN53" s="81"/>
      <c r="BO53" s="81"/>
      <c r="BP53" s="81"/>
      <c r="BQ53" s="81"/>
      <c r="BR53" s="81"/>
      <c r="BS53" s="81"/>
      <c r="BT53" s="81"/>
      <c r="BU53" s="81"/>
      <c r="BV53" s="81"/>
      <c r="BW53" s="81"/>
      <c r="BX53" s="81"/>
      <c r="BY53" s="81"/>
      <c r="BZ53" s="8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80"/>
      <c r="BM54" s="81"/>
      <c r="BN54" s="81"/>
      <c r="BO54" s="81"/>
      <c r="BP54" s="81"/>
      <c r="BQ54" s="81"/>
      <c r="BR54" s="81"/>
      <c r="BS54" s="81"/>
      <c r="BT54" s="81"/>
      <c r="BU54" s="81"/>
      <c r="BV54" s="81"/>
      <c r="BW54" s="81"/>
      <c r="BX54" s="81"/>
      <c r="BY54" s="81"/>
      <c r="BZ54" s="8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80"/>
      <c r="BM55" s="81"/>
      <c r="BN55" s="81"/>
      <c r="BO55" s="81"/>
      <c r="BP55" s="81"/>
      <c r="BQ55" s="81"/>
      <c r="BR55" s="81"/>
      <c r="BS55" s="81"/>
      <c r="BT55" s="81"/>
      <c r="BU55" s="81"/>
      <c r="BV55" s="81"/>
      <c r="BW55" s="81"/>
      <c r="BX55" s="81"/>
      <c r="BY55" s="81"/>
      <c r="BZ55" s="82"/>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80"/>
      <c r="BM56" s="81"/>
      <c r="BN56" s="81"/>
      <c r="BO56" s="81"/>
      <c r="BP56" s="81"/>
      <c r="BQ56" s="81"/>
      <c r="BR56" s="81"/>
      <c r="BS56" s="81"/>
      <c r="BT56" s="81"/>
      <c r="BU56" s="81"/>
      <c r="BV56" s="81"/>
      <c r="BW56" s="81"/>
      <c r="BX56" s="81"/>
      <c r="BY56" s="81"/>
      <c r="BZ56" s="82"/>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80"/>
      <c r="BM57" s="81"/>
      <c r="BN57" s="81"/>
      <c r="BO57" s="81"/>
      <c r="BP57" s="81"/>
      <c r="BQ57" s="81"/>
      <c r="BR57" s="81"/>
      <c r="BS57" s="81"/>
      <c r="BT57" s="81"/>
      <c r="BU57" s="81"/>
      <c r="BV57" s="81"/>
      <c r="BW57" s="81"/>
      <c r="BX57" s="81"/>
      <c r="BY57" s="81"/>
      <c r="BZ57" s="82"/>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80"/>
      <c r="BM58" s="81"/>
      <c r="BN58" s="81"/>
      <c r="BO58" s="81"/>
      <c r="BP58" s="81"/>
      <c r="BQ58" s="81"/>
      <c r="BR58" s="81"/>
      <c r="BS58" s="81"/>
      <c r="BT58" s="81"/>
      <c r="BU58" s="81"/>
      <c r="BV58" s="81"/>
      <c r="BW58" s="81"/>
      <c r="BX58" s="81"/>
      <c r="BY58" s="81"/>
      <c r="BZ58" s="82"/>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80"/>
      <c r="BM59" s="81"/>
      <c r="BN59" s="81"/>
      <c r="BO59" s="81"/>
      <c r="BP59" s="81"/>
      <c r="BQ59" s="81"/>
      <c r="BR59" s="81"/>
      <c r="BS59" s="81"/>
      <c r="BT59" s="81"/>
      <c r="BU59" s="81"/>
      <c r="BV59" s="81"/>
      <c r="BW59" s="81"/>
      <c r="BX59" s="81"/>
      <c r="BY59" s="81"/>
      <c r="BZ59" s="82"/>
    </row>
    <row r="60" spans="1:78" ht="13.5" customHeight="1" x14ac:dyDescent="0.2">
      <c r="A60" s="2"/>
      <c r="B60" s="53" t="s">
        <v>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0"/>
      <c r="BM60" s="81"/>
      <c r="BN60" s="81"/>
      <c r="BO60" s="81"/>
      <c r="BP60" s="81"/>
      <c r="BQ60" s="81"/>
      <c r="BR60" s="81"/>
      <c r="BS60" s="81"/>
      <c r="BT60" s="81"/>
      <c r="BU60" s="81"/>
      <c r="BV60" s="81"/>
      <c r="BW60" s="81"/>
      <c r="BX60" s="81"/>
      <c r="BY60" s="81"/>
      <c r="BZ60" s="82"/>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0"/>
      <c r="BM61" s="81"/>
      <c r="BN61" s="81"/>
      <c r="BO61" s="81"/>
      <c r="BP61" s="81"/>
      <c r="BQ61" s="81"/>
      <c r="BR61" s="81"/>
      <c r="BS61" s="81"/>
      <c r="BT61" s="81"/>
      <c r="BU61" s="81"/>
      <c r="BV61" s="81"/>
      <c r="BW61" s="81"/>
      <c r="BX61" s="81"/>
      <c r="BY61" s="81"/>
      <c r="BZ61" s="8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80"/>
      <c r="BM62" s="81"/>
      <c r="BN62" s="81"/>
      <c r="BO62" s="81"/>
      <c r="BP62" s="81"/>
      <c r="BQ62" s="81"/>
      <c r="BR62" s="81"/>
      <c r="BS62" s="81"/>
      <c r="BT62" s="81"/>
      <c r="BU62" s="81"/>
      <c r="BV62" s="81"/>
      <c r="BW62" s="81"/>
      <c r="BX62" s="81"/>
      <c r="BY62" s="81"/>
      <c r="BZ62" s="8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9</v>
      </c>
      <c r="BM64" s="57"/>
      <c r="BN64" s="57"/>
      <c r="BO64" s="57"/>
      <c r="BP64" s="57"/>
      <c r="BQ64" s="57"/>
      <c r="BR64" s="57"/>
      <c r="BS64" s="57"/>
      <c r="BT64" s="57"/>
      <c r="BU64" s="57"/>
      <c r="BV64" s="57"/>
      <c r="BW64" s="57"/>
      <c r="BX64" s="57"/>
      <c r="BY64" s="57"/>
      <c r="BZ64" s="5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80" t="s">
        <v>115</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80"/>
      <c r="BM80" s="81"/>
      <c r="BN80" s="81"/>
      <c r="BO80" s="81"/>
      <c r="BP80" s="81"/>
      <c r="BQ80" s="81"/>
      <c r="BR80" s="81"/>
      <c r="BS80" s="81"/>
      <c r="BT80" s="81"/>
      <c r="BU80" s="81"/>
      <c r="BV80" s="81"/>
      <c r="BW80" s="81"/>
      <c r="BX80" s="81"/>
      <c r="BY80" s="81"/>
      <c r="BZ80" s="82"/>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80"/>
      <c r="BM81" s="81"/>
      <c r="BN81" s="81"/>
      <c r="BO81" s="81"/>
      <c r="BP81" s="81"/>
      <c r="BQ81" s="81"/>
      <c r="BR81" s="81"/>
      <c r="BS81" s="81"/>
      <c r="BT81" s="81"/>
      <c r="BU81" s="81"/>
      <c r="BV81" s="81"/>
      <c r="BW81" s="81"/>
      <c r="BX81" s="81"/>
      <c r="BY81" s="81"/>
      <c r="BZ81" s="82"/>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83"/>
      <c r="BM82" s="84"/>
      <c r="BN82" s="84"/>
      <c r="BO82" s="84"/>
      <c r="BP82" s="84"/>
      <c r="BQ82" s="84"/>
      <c r="BR82" s="84"/>
      <c r="BS82" s="84"/>
      <c r="BT82" s="84"/>
      <c r="BU82" s="84"/>
      <c r="BV82" s="84"/>
      <c r="BW82" s="84"/>
      <c r="BX82" s="84"/>
      <c r="BY82" s="84"/>
      <c r="BZ82" s="85"/>
    </row>
    <row r="83" spans="1:78" x14ac:dyDescent="0.2">
      <c r="C83" s="46" t="s">
        <v>13</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x14ac:dyDescent="0.2">
      <c r="C84" s="2"/>
    </row>
    <row r="85" spans="1:78" hidden="1" x14ac:dyDescent="0.2">
      <c r="B85" s="6" t="s">
        <v>44</v>
      </c>
      <c r="C85" s="6"/>
      <c r="D85" s="6"/>
      <c r="E85" s="6" t="s">
        <v>45</v>
      </c>
      <c r="F85" s="6" t="s">
        <v>47</v>
      </c>
      <c r="G85" s="6" t="s">
        <v>48</v>
      </c>
      <c r="H85" s="6" t="s">
        <v>43</v>
      </c>
      <c r="I85" s="6" t="s">
        <v>10</v>
      </c>
      <c r="J85" s="6" t="s">
        <v>49</v>
      </c>
      <c r="K85" s="6" t="s">
        <v>50</v>
      </c>
      <c r="L85" s="6" t="s">
        <v>33</v>
      </c>
      <c r="M85" s="6" t="s">
        <v>37</v>
      </c>
      <c r="N85" s="6" t="s">
        <v>51</v>
      </c>
      <c r="O85" s="6" t="s">
        <v>52</v>
      </c>
    </row>
    <row r="86" spans="1:78" hidden="1" x14ac:dyDescent="0.2">
      <c r="B86" s="6"/>
      <c r="C86" s="6"/>
      <c r="D86" s="6"/>
      <c r="E86" s="6" t="str">
        <f>データ!AI6</f>
        <v/>
      </c>
      <c r="F86" s="6" t="s">
        <v>40</v>
      </c>
      <c r="G86" s="6" t="s">
        <v>40</v>
      </c>
      <c r="H86" s="6" t="str">
        <f>データ!BP6</f>
        <v>【307.39】</v>
      </c>
      <c r="I86" s="6" t="str">
        <f>データ!CA6</f>
        <v>【57.03】</v>
      </c>
      <c r="J86" s="6" t="str">
        <f>データ!CL6</f>
        <v>【294.83】</v>
      </c>
      <c r="K86" s="6" t="str">
        <f>データ!CW6</f>
        <v>【84.27】</v>
      </c>
      <c r="L86" s="6" t="str">
        <f>データ!DH6</f>
        <v>【86.02】</v>
      </c>
      <c r="M86" s="6" t="s">
        <v>40</v>
      </c>
      <c r="N86" s="6" t="s">
        <v>40</v>
      </c>
      <c r="O86" s="6" t="str">
        <f>データ!EO6</f>
        <v>【-】</v>
      </c>
    </row>
  </sheetData>
  <sheetProtection algorithmName="SHA-512" hashValue="HsmxTSDNi903f9jFiUUYmwLttfkuzQ/RWarXOAV+LDShQA11hnS1ZyaY2PTWk8mlKCVBnEASJWQXTe0SpnOFew==" saltValue="ePXTR4q3qbHg8su0aybFp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19</v>
      </c>
      <c r="B3" s="16" t="s">
        <v>34</v>
      </c>
      <c r="C3" s="16" t="s">
        <v>58</v>
      </c>
      <c r="D3" s="16" t="s">
        <v>59</v>
      </c>
      <c r="E3" s="16" t="s">
        <v>5</v>
      </c>
      <c r="F3" s="16" t="s">
        <v>4</v>
      </c>
      <c r="G3" s="16" t="s">
        <v>24</v>
      </c>
      <c r="H3" s="72" t="s">
        <v>55</v>
      </c>
      <c r="I3" s="73"/>
      <c r="J3" s="73"/>
      <c r="K3" s="73"/>
      <c r="L3" s="73"/>
      <c r="M3" s="73"/>
      <c r="N3" s="73"/>
      <c r="O3" s="73"/>
      <c r="P3" s="73"/>
      <c r="Q3" s="73"/>
      <c r="R3" s="73"/>
      <c r="S3" s="73"/>
      <c r="T3" s="73"/>
      <c r="U3" s="73"/>
      <c r="V3" s="73"/>
      <c r="W3" s="73"/>
      <c r="X3" s="74"/>
      <c r="Y3" s="78"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2">
      <c r="A4" s="14" t="s">
        <v>60</v>
      </c>
      <c r="B4" s="17"/>
      <c r="C4" s="17"/>
      <c r="D4" s="17"/>
      <c r="E4" s="17"/>
      <c r="F4" s="17"/>
      <c r="G4" s="17"/>
      <c r="H4" s="75"/>
      <c r="I4" s="76"/>
      <c r="J4" s="76"/>
      <c r="K4" s="76"/>
      <c r="L4" s="76"/>
      <c r="M4" s="76"/>
      <c r="N4" s="76"/>
      <c r="O4" s="76"/>
      <c r="P4" s="76"/>
      <c r="Q4" s="76"/>
      <c r="R4" s="76"/>
      <c r="S4" s="76"/>
      <c r="T4" s="76"/>
      <c r="U4" s="76"/>
      <c r="V4" s="76"/>
      <c r="W4" s="76"/>
      <c r="X4" s="77"/>
      <c r="Y4" s="79" t="s">
        <v>26</v>
      </c>
      <c r="Z4" s="79"/>
      <c r="AA4" s="79"/>
      <c r="AB4" s="79"/>
      <c r="AC4" s="79"/>
      <c r="AD4" s="79"/>
      <c r="AE4" s="79"/>
      <c r="AF4" s="79"/>
      <c r="AG4" s="79"/>
      <c r="AH4" s="79"/>
      <c r="AI4" s="79"/>
      <c r="AJ4" s="79" t="s">
        <v>46</v>
      </c>
      <c r="AK4" s="79"/>
      <c r="AL4" s="79"/>
      <c r="AM4" s="79"/>
      <c r="AN4" s="79"/>
      <c r="AO4" s="79"/>
      <c r="AP4" s="79"/>
      <c r="AQ4" s="79"/>
      <c r="AR4" s="79"/>
      <c r="AS4" s="79"/>
      <c r="AT4" s="79"/>
      <c r="AU4" s="79" t="s">
        <v>29</v>
      </c>
      <c r="AV4" s="79"/>
      <c r="AW4" s="79"/>
      <c r="AX4" s="79"/>
      <c r="AY4" s="79"/>
      <c r="AZ4" s="79"/>
      <c r="BA4" s="79"/>
      <c r="BB4" s="79"/>
      <c r="BC4" s="79"/>
      <c r="BD4" s="79"/>
      <c r="BE4" s="79"/>
      <c r="BF4" s="79" t="s">
        <v>61</v>
      </c>
      <c r="BG4" s="79"/>
      <c r="BH4" s="79"/>
      <c r="BI4" s="79"/>
      <c r="BJ4" s="79"/>
      <c r="BK4" s="79"/>
      <c r="BL4" s="79"/>
      <c r="BM4" s="79"/>
      <c r="BN4" s="79"/>
      <c r="BO4" s="79"/>
      <c r="BP4" s="79"/>
      <c r="BQ4" s="79" t="s">
        <v>15</v>
      </c>
      <c r="BR4" s="79"/>
      <c r="BS4" s="79"/>
      <c r="BT4" s="79"/>
      <c r="BU4" s="79"/>
      <c r="BV4" s="79"/>
      <c r="BW4" s="79"/>
      <c r="BX4" s="79"/>
      <c r="BY4" s="79"/>
      <c r="BZ4" s="79"/>
      <c r="CA4" s="79"/>
      <c r="CB4" s="79" t="s">
        <v>62</v>
      </c>
      <c r="CC4" s="79"/>
      <c r="CD4" s="79"/>
      <c r="CE4" s="79"/>
      <c r="CF4" s="79"/>
      <c r="CG4" s="79"/>
      <c r="CH4" s="79"/>
      <c r="CI4" s="79"/>
      <c r="CJ4" s="79"/>
      <c r="CK4" s="79"/>
      <c r="CL4" s="79"/>
      <c r="CM4" s="79" t="s">
        <v>63</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5" x14ac:dyDescent="0.2">
      <c r="A5" s="14" t="s">
        <v>69</v>
      </c>
      <c r="B5" s="18"/>
      <c r="C5" s="18"/>
      <c r="D5" s="18"/>
      <c r="E5" s="18"/>
      <c r="F5" s="18"/>
      <c r="G5" s="18"/>
      <c r="H5" s="23" t="s">
        <v>57</v>
      </c>
      <c r="I5" s="23" t="s">
        <v>70</v>
      </c>
      <c r="J5" s="23" t="s">
        <v>71</v>
      </c>
      <c r="K5" s="23" t="s">
        <v>72</v>
      </c>
      <c r="L5" s="23" t="s">
        <v>73</v>
      </c>
      <c r="M5" s="23" t="s">
        <v>6</v>
      </c>
      <c r="N5" s="23" t="s">
        <v>74</v>
      </c>
      <c r="O5" s="23" t="s">
        <v>75</v>
      </c>
      <c r="P5" s="23" t="s">
        <v>76</v>
      </c>
      <c r="Q5" s="23" t="s">
        <v>77</v>
      </c>
      <c r="R5" s="23" t="s">
        <v>78</v>
      </c>
      <c r="S5" s="23" t="s">
        <v>79</v>
      </c>
      <c r="T5" s="23" t="s">
        <v>80</v>
      </c>
      <c r="U5" s="23" t="s">
        <v>64</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44</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5" s="13" customFormat="1" x14ac:dyDescent="0.2">
      <c r="A6" s="14" t="s">
        <v>95</v>
      </c>
      <c r="B6" s="19">
        <f t="shared" ref="B6:X6" si="1">B7</f>
        <v>2022</v>
      </c>
      <c r="C6" s="19">
        <f t="shared" si="1"/>
        <v>452017</v>
      </c>
      <c r="D6" s="19">
        <f t="shared" si="1"/>
        <v>47</v>
      </c>
      <c r="E6" s="19">
        <f t="shared" si="1"/>
        <v>18</v>
      </c>
      <c r="F6" s="19">
        <f t="shared" si="1"/>
        <v>0</v>
      </c>
      <c r="G6" s="19">
        <f t="shared" si="1"/>
        <v>0</v>
      </c>
      <c r="H6" s="19" t="str">
        <f t="shared" si="1"/>
        <v>宮崎県　宮崎市</v>
      </c>
      <c r="I6" s="19" t="str">
        <f t="shared" si="1"/>
        <v>法非適用</v>
      </c>
      <c r="J6" s="19" t="str">
        <f t="shared" si="1"/>
        <v>下水道事業</v>
      </c>
      <c r="K6" s="19" t="str">
        <f t="shared" si="1"/>
        <v>特定地域生活排水処理</v>
      </c>
      <c r="L6" s="19" t="str">
        <f t="shared" si="1"/>
        <v>K2</v>
      </c>
      <c r="M6" s="19" t="str">
        <f t="shared" si="1"/>
        <v>非設置</v>
      </c>
      <c r="N6" s="24" t="str">
        <f t="shared" si="1"/>
        <v>-</v>
      </c>
      <c r="O6" s="24" t="str">
        <f t="shared" si="1"/>
        <v>該当数値なし</v>
      </c>
      <c r="P6" s="24">
        <f t="shared" si="1"/>
        <v>1.65</v>
      </c>
      <c r="Q6" s="24">
        <f t="shared" si="1"/>
        <v>100</v>
      </c>
      <c r="R6" s="24">
        <f t="shared" si="1"/>
        <v>3880</v>
      </c>
      <c r="S6" s="24">
        <f t="shared" si="1"/>
        <v>399576</v>
      </c>
      <c r="T6" s="24">
        <f t="shared" si="1"/>
        <v>643.57000000000005</v>
      </c>
      <c r="U6" s="24">
        <f t="shared" si="1"/>
        <v>620.87</v>
      </c>
      <c r="V6" s="24">
        <f t="shared" si="1"/>
        <v>6547</v>
      </c>
      <c r="W6" s="24">
        <f t="shared" si="1"/>
        <v>0.01</v>
      </c>
      <c r="X6" s="24">
        <f t="shared" si="1"/>
        <v>654700</v>
      </c>
      <c r="Y6" s="28">
        <f t="shared" ref="Y6:AH6" si="2">IF(Y7="",NA(),Y7)</f>
        <v>76.45</v>
      </c>
      <c r="Z6" s="28">
        <f t="shared" si="2"/>
        <v>73.72</v>
      </c>
      <c r="AA6" s="28">
        <f t="shared" si="2"/>
        <v>70.069999999999993</v>
      </c>
      <c r="AB6" s="28">
        <f t="shared" si="2"/>
        <v>70.13</v>
      </c>
      <c r="AC6" s="28">
        <f t="shared" si="2"/>
        <v>66.03</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1323.37</v>
      </c>
      <c r="BG6" s="28">
        <f t="shared" si="5"/>
        <v>1314.38</v>
      </c>
      <c r="BH6" s="28">
        <f t="shared" si="5"/>
        <v>1289.22</v>
      </c>
      <c r="BI6" s="28">
        <f t="shared" si="5"/>
        <v>1257.08</v>
      </c>
      <c r="BJ6" s="24">
        <f t="shared" si="5"/>
        <v>0</v>
      </c>
      <c r="BK6" s="28">
        <f t="shared" si="5"/>
        <v>386.46</v>
      </c>
      <c r="BL6" s="28">
        <f t="shared" si="5"/>
        <v>421.25</v>
      </c>
      <c r="BM6" s="28">
        <f t="shared" si="5"/>
        <v>294.27</v>
      </c>
      <c r="BN6" s="28">
        <f t="shared" si="5"/>
        <v>294.08999999999997</v>
      </c>
      <c r="BO6" s="28">
        <f t="shared" si="5"/>
        <v>294.08999999999997</v>
      </c>
      <c r="BP6" s="24" t="str">
        <f>IF(BP7="","",IF(BP7="-","【-】","【"&amp;SUBSTITUTE(TEXT(BP7,"#,##0.00"),"-","△")&amp;"】"))</f>
        <v>【307.39】</v>
      </c>
      <c r="BQ6" s="28">
        <f t="shared" ref="BQ6:BZ6" si="6">IF(BQ7="",NA(),BQ7)</f>
        <v>60.67</v>
      </c>
      <c r="BR6" s="28">
        <f t="shared" si="6"/>
        <v>59.88</v>
      </c>
      <c r="BS6" s="28">
        <f t="shared" si="6"/>
        <v>58.98</v>
      </c>
      <c r="BT6" s="28">
        <f t="shared" si="6"/>
        <v>59.22</v>
      </c>
      <c r="BU6" s="28">
        <f t="shared" si="6"/>
        <v>56.2</v>
      </c>
      <c r="BV6" s="28">
        <f t="shared" si="6"/>
        <v>55.85</v>
      </c>
      <c r="BW6" s="28">
        <f t="shared" si="6"/>
        <v>53.23</v>
      </c>
      <c r="BX6" s="28">
        <f t="shared" si="6"/>
        <v>60.59</v>
      </c>
      <c r="BY6" s="28">
        <f t="shared" si="6"/>
        <v>60</v>
      </c>
      <c r="BZ6" s="28">
        <f t="shared" si="6"/>
        <v>59.01</v>
      </c>
      <c r="CA6" s="24" t="str">
        <f>IF(CA7="","",IF(CA7="-","【-】","【"&amp;SUBSTITUTE(TEXT(CA7,"#,##0.00"),"-","△")&amp;"】"))</f>
        <v>【57.03】</v>
      </c>
      <c r="CB6" s="28">
        <f t="shared" ref="CB6:CK6" si="7">IF(CB7="",NA(),CB7)</f>
        <v>342.95</v>
      </c>
      <c r="CC6" s="28">
        <f t="shared" si="7"/>
        <v>353.88</v>
      </c>
      <c r="CD6" s="28">
        <f t="shared" si="7"/>
        <v>365.88</v>
      </c>
      <c r="CE6" s="28">
        <f t="shared" si="7"/>
        <v>375.32</v>
      </c>
      <c r="CF6" s="28">
        <f t="shared" si="7"/>
        <v>403.36</v>
      </c>
      <c r="CG6" s="28">
        <f t="shared" si="7"/>
        <v>287.91000000000003</v>
      </c>
      <c r="CH6" s="28">
        <f t="shared" si="7"/>
        <v>283.3</v>
      </c>
      <c r="CI6" s="28">
        <f t="shared" si="7"/>
        <v>280.23</v>
      </c>
      <c r="CJ6" s="28">
        <f t="shared" si="7"/>
        <v>282.70999999999998</v>
      </c>
      <c r="CK6" s="28">
        <f t="shared" si="7"/>
        <v>291.82</v>
      </c>
      <c r="CL6" s="24" t="str">
        <f>IF(CL7="","",IF(CL7="-","【-】","【"&amp;SUBSTITUTE(TEXT(CL7,"#,##0.00"),"-","△")&amp;"】"))</f>
        <v>【294.83】</v>
      </c>
      <c r="CM6" s="28">
        <f t="shared" ref="CM6:CV6" si="8">IF(CM7="",NA(),CM7)</f>
        <v>51.25</v>
      </c>
      <c r="CN6" s="28">
        <f t="shared" si="8"/>
        <v>50.54</v>
      </c>
      <c r="CO6" s="28">
        <f t="shared" si="8"/>
        <v>51.15</v>
      </c>
      <c r="CP6" s="28">
        <f t="shared" si="8"/>
        <v>49.25</v>
      </c>
      <c r="CQ6" s="28">
        <f t="shared" si="8"/>
        <v>1529.96</v>
      </c>
      <c r="CR6" s="28">
        <f t="shared" si="8"/>
        <v>54.93</v>
      </c>
      <c r="CS6" s="28">
        <f t="shared" si="8"/>
        <v>55.96</v>
      </c>
      <c r="CT6" s="28">
        <f t="shared" si="8"/>
        <v>58.19</v>
      </c>
      <c r="CU6" s="28">
        <f t="shared" si="8"/>
        <v>56.52</v>
      </c>
      <c r="CV6" s="28">
        <f t="shared" si="8"/>
        <v>88.45</v>
      </c>
      <c r="CW6" s="24" t="str">
        <f>IF(CW7="","",IF(CW7="-","【-】","【"&amp;SUBSTITUTE(TEXT(CW7,"#,##0.00"),"-","△")&amp;"】"))</f>
        <v>【84.27】</v>
      </c>
      <c r="CX6" s="28">
        <f t="shared" ref="CX6:DG6" si="9">IF(CX7="",NA(),CX7)</f>
        <v>100</v>
      </c>
      <c r="CY6" s="28">
        <f t="shared" si="9"/>
        <v>100</v>
      </c>
      <c r="CZ6" s="28">
        <f t="shared" si="9"/>
        <v>100</v>
      </c>
      <c r="DA6" s="28">
        <f t="shared" si="9"/>
        <v>100</v>
      </c>
      <c r="DB6" s="28">
        <f t="shared" si="9"/>
        <v>100</v>
      </c>
      <c r="DC6" s="28">
        <f t="shared" si="9"/>
        <v>65.569999999999993</v>
      </c>
      <c r="DD6" s="28">
        <f t="shared" si="9"/>
        <v>60.12</v>
      </c>
      <c r="DE6" s="28">
        <f t="shared" si="9"/>
        <v>87.8</v>
      </c>
      <c r="DF6" s="28">
        <f t="shared" si="9"/>
        <v>88.43</v>
      </c>
      <c r="DG6" s="28">
        <f t="shared" si="9"/>
        <v>90.34</v>
      </c>
      <c r="DH6" s="24" t="str">
        <f>IF(DH7="","",IF(DH7="-","【-】","【"&amp;SUBSTITUTE(TEXT(DH7,"#,##0.00"),"-","△")&amp;"】"))</f>
        <v>【86.02】</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8" t="str">
        <f t="shared" ref="EE6:EN6" si="12">IF(EE7="",NA(),EE7)</f>
        <v>-</v>
      </c>
      <c r="EF6" s="28" t="str">
        <f t="shared" si="12"/>
        <v>-</v>
      </c>
      <c r="EG6" s="28" t="str">
        <f t="shared" si="12"/>
        <v>-</v>
      </c>
      <c r="EH6" s="28" t="str">
        <f t="shared" si="12"/>
        <v>-</v>
      </c>
      <c r="EI6" s="28" t="str">
        <f t="shared" si="12"/>
        <v>-</v>
      </c>
      <c r="EJ6" s="28" t="str">
        <f t="shared" si="12"/>
        <v>-</v>
      </c>
      <c r="EK6" s="28" t="str">
        <f t="shared" si="12"/>
        <v>-</v>
      </c>
      <c r="EL6" s="28" t="str">
        <f t="shared" si="12"/>
        <v>-</v>
      </c>
      <c r="EM6" s="28" t="str">
        <f t="shared" si="12"/>
        <v>-</v>
      </c>
      <c r="EN6" s="28" t="str">
        <f t="shared" si="12"/>
        <v>-</v>
      </c>
      <c r="EO6" s="24" t="str">
        <f>IF(EO7="","",IF(EO7="-","【-】","【"&amp;SUBSTITUTE(TEXT(EO7,"#,##0.00"),"-","△")&amp;"】"))</f>
        <v>【-】</v>
      </c>
    </row>
    <row r="7" spans="1:145" s="13" customFormat="1" x14ac:dyDescent="0.2">
      <c r="A7" s="14"/>
      <c r="B7" s="20">
        <v>2022</v>
      </c>
      <c r="C7" s="20">
        <v>452017</v>
      </c>
      <c r="D7" s="20">
        <v>47</v>
      </c>
      <c r="E7" s="20">
        <v>18</v>
      </c>
      <c r="F7" s="20">
        <v>0</v>
      </c>
      <c r="G7" s="20">
        <v>0</v>
      </c>
      <c r="H7" s="20" t="s">
        <v>96</v>
      </c>
      <c r="I7" s="20" t="s">
        <v>97</v>
      </c>
      <c r="J7" s="20" t="s">
        <v>98</v>
      </c>
      <c r="K7" s="20" t="s">
        <v>99</v>
      </c>
      <c r="L7" s="20" t="s">
        <v>100</v>
      </c>
      <c r="M7" s="20" t="s">
        <v>101</v>
      </c>
      <c r="N7" s="25" t="s">
        <v>40</v>
      </c>
      <c r="O7" s="25" t="s">
        <v>102</v>
      </c>
      <c r="P7" s="25">
        <v>1.65</v>
      </c>
      <c r="Q7" s="25">
        <v>100</v>
      </c>
      <c r="R7" s="25">
        <v>3880</v>
      </c>
      <c r="S7" s="25">
        <v>399576</v>
      </c>
      <c r="T7" s="25">
        <v>643.57000000000005</v>
      </c>
      <c r="U7" s="25">
        <v>620.87</v>
      </c>
      <c r="V7" s="25">
        <v>6547</v>
      </c>
      <c r="W7" s="25">
        <v>0.01</v>
      </c>
      <c r="X7" s="25">
        <v>654700</v>
      </c>
      <c r="Y7" s="25">
        <v>76.45</v>
      </c>
      <c r="Z7" s="25">
        <v>73.72</v>
      </c>
      <c r="AA7" s="25">
        <v>70.069999999999993</v>
      </c>
      <c r="AB7" s="25">
        <v>70.13</v>
      </c>
      <c r="AC7" s="25">
        <v>66.03</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1323.37</v>
      </c>
      <c r="BG7" s="25">
        <v>1314.38</v>
      </c>
      <c r="BH7" s="25">
        <v>1289.22</v>
      </c>
      <c r="BI7" s="25">
        <v>1257.08</v>
      </c>
      <c r="BJ7" s="25">
        <v>0</v>
      </c>
      <c r="BK7" s="25">
        <v>386.46</v>
      </c>
      <c r="BL7" s="25">
        <v>421.25</v>
      </c>
      <c r="BM7" s="25">
        <v>294.27</v>
      </c>
      <c r="BN7" s="25">
        <v>294.08999999999997</v>
      </c>
      <c r="BO7" s="25">
        <v>294.08999999999997</v>
      </c>
      <c r="BP7" s="25">
        <v>307.39</v>
      </c>
      <c r="BQ7" s="25">
        <v>60.67</v>
      </c>
      <c r="BR7" s="25">
        <v>59.88</v>
      </c>
      <c r="BS7" s="25">
        <v>58.98</v>
      </c>
      <c r="BT7" s="25">
        <v>59.22</v>
      </c>
      <c r="BU7" s="25">
        <v>56.2</v>
      </c>
      <c r="BV7" s="25">
        <v>55.85</v>
      </c>
      <c r="BW7" s="25">
        <v>53.23</v>
      </c>
      <c r="BX7" s="25">
        <v>60.59</v>
      </c>
      <c r="BY7" s="25">
        <v>60</v>
      </c>
      <c r="BZ7" s="25">
        <v>59.01</v>
      </c>
      <c r="CA7" s="25">
        <v>57.03</v>
      </c>
      <c r="CB7" s="25">
        <v>342.95</v>
      </c>
      <c r="CC7" s="25">
        <v>353.88</v>
      </c>
      <c r="CD7" s="25">
        <v>365.88</v>
      </c>
      <c r="CE7" s="25">
        <v>375.32</v>
      </c>
      <c r="CF7" s="25">
        <v>403.36</v>
      </c>
      <c r="CG7" s="25">
        <v>287.91000000000003</v>
      </c>
      <c r="CH7" s="25">
        <v>283.3</v>
      </c>
      <c r="CI7" s="25">
        <v>280.23</v>
      </c>
      <c r="CJ7" s="25">
        <v>282.70999999999998</v>
      </c>
      <c r="CK7" s="25">
        <v>291.82</v>
      </c>
      <c r="CL7" s="25">
        <v>294.83</v>
      </c>
      <c r="CM7" s="25">
        <v>51.25</v>
      </c>
      <c r="CN7" s="25">
        <v>50.54</v>
      </c>
      <c r="CO7" s="25">
        <v>51.15</v>
      </c>
      <c r="CP7" s="25">
        <v>49.25</v>
      </c>
      <c r="CQ7" s="25">
        <v>1529.96</v>
      </c>
      <c r="CR7" s="25">
        <v>54.93</v>
      </c>
      <c r="CS7" s="25">
        <v>55.96</v>
      </c>
      <c r="CT7" s="25">
        <v>58.19</v>
      </c>
      <c r="CU7" s="25">
        <v>56.52</v>
      </c>
      <c r="CV7" s="25">
        <v>88.45</v>
      </c>
      <c r="CW7" s="25">
        <v>84.27</v>
      </c>
      <c r="CX7" s="25">
        <v>100</v>
      </c>
      <c r="CY7" s="25">
        <v>100</v>
      </c>
      <c r="CZ7" s="25">
        <v>100</v>
      </c>
      <c r="DA7" s="25">
        <v>100</v>
      </c>
      <c r="DB7" s="25">
        <v>100</v>
      </c>
      <c r="DC7" s="25">
        <v>65.569999999999993</v>
      </c>
      <c r="DD7" s="25">
        <v>60.12</v>
      </c>
      <c r="DE7" s="25">
        <v>87.8</v>
      </c>
      <c r="DF7" s="25">
        <v>88.43</v>
      </c>
      <c r="DG7" s="25">
        <v>90.34</v>
      </c>
      <c r="DH7" s="25">
        <v>86.02</v>
      </c>
      <c r="DI7" s="25"/>
      <c r="DJ7" s="25"/>
      <c r="DK7" s="25"/>
      <c r="DL7" s="25"/>
      <c r="DM7" s="25"/>
      <c r="DN7" s="25"/>
      <c r="DO7" s="25"/>
      <c r="DP7" s="25"/>
      <c r="DQ7" s="25"/>
      <c r="DR7" s="25"/>
      <c r="DS7" s="25"/>
      <c r="DT7" s="25"/>
      <c r="DU7" s="25"/>
      <c r="DV7" s="25"/>
      <c r="DW7" s="25"/>
      <c r="DX7" s="25"/>
      <c r="DY7" s="25"/>
      <c r="DZ7" s="25"/>
      <c r="EA7" s="25"/>
      <c r="EB7" s="25"/>
      <c r="EC7" s="25"/>
      <c r="ED7" s="25"/>
      <c r="EE7" s="25" t="s">
        <v>40</v>
      </c>
      <c r="EF7" s="25" t="s">
        <v>40</v>
      </c>
      <c r="EG7" s="25" t="s">
        <v>40</v>
      </c>
      <c r="EH7" s="25" t="s">
        <v>40</v>
      </c>
      <c r="EI7" s="25" t="s">
        <v>40</v>
      </c>
      <c r="EJ7" s="25" t="s">
        <v>40</v>
      </c>
      <c r="EK7" s="25" t="s">
        <v>40</v>
      </c>
      <c r="EL7" s="25" t="s">
        <v>40</v>
      </c>
      <c r="EM7" s="25" t="s">
        <v>40</v>
      </c>
      <c r="EN7" s="25" t="s">
        <v>40</v>
      </c>
      <c r="EO7" s="25" t="s">
        <v>40</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34</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2">
      <c r="B11">
        <v>4</v>
      </c>
      <c r="C11">
        <v>3</v>
      </c>
      <c r="D11">
        <v>2</v>
      </c>
      <c r="E11">
        <v>1</v>
      </c>
      <c r="F11">
        <v>0</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益元 佑輔</cp:lastModifiedBy>
  <cp:lastPrinted>2024-02-19T04:31:40Z</cp:lastPrinted>
  <dcterms:created xsi:type="dcterms:W3CDTF">2023-12-12T03:01:14Z</dcterms:created>
  <dcterms:modified xsi:type="dcterms:W3CDTF">2024-02-19T04:31:46Z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2024-02-19T03:38:00Z</vt:filetime>
  </property>
</Properties>
</file>