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6.11.142\居宅介護\(☆彡)R7国補正\（医政局）賃上げ・物価上昇に対する医療機関等支援事業\01 周知\02 HP（医療政策課とりまとめ）\02 報告\"/>
    </mc:Choice>
  </mc:AlternateContent>
  <xr:revisionPtr revIDLastSave="0" documentId="13_ncr:1_{8B544180-9C2D-4852-8447-AA70AC9315BD}" xr6:coauthVersionLast="47" xr6:coauthVersionMax="47" xr10:uidLastSave="{00000000-0000-0000-0000-000000000000}"/>
  <bookViews>
    <workbookView xWindow="-108" yWindow="-108" windowWidth="23256" windowHeight="12456" tabRatio="813" xr2:uid="{00000000-000D-0000-FFFF-FFFF00000000}"/>
  </bookViews>
  <sheets>
    <sheet name="③【訪問看護ＳＴ】賃上げ実績報告書" sheetId="121" r:id="rId1"/>
    <sheet name="【訪問看護ＳＴ】別紙（2.0％超部分算定シート）" sheetId="122" r:id="rId2"/>
    <sheet name="都道府県リスト" sheetId="62" state="hidden" r:id="rId3"/>
  </sheets>
  <definedNames>
    <definedName name="_xlnm._FilterDatabase" localSheetId="1" hidden="1">'【訪問看護ＳＴ】別紙（2.0％超部分算定シート）'!$A$8:$O$9</definedName>
    <definedName name="_xlnm._FilterDatabase" localSheetId="0" hidden="1">③【訪問看護ＳＴ】賃上げ実績報告書!$A$17:$O$21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'【訪問看護ＳＴ】別紙（2.0％超部分算定シート）'!$A$1:$L$36</definedName>
    <definedName name="_xlnm.Print_Area" localSheetId="0">③【訪問看護ＳＴ】賃上げ実績報告書!$A$1:$L$47</definedName>
    <definedName name="_xlnm.Print_Area">#REF!</definedName>
    <definedName name="_xlnm.Print_Titles" localSheetId="1">'【訪問看護ＳＴ】別紙（2.0％超部分算定シート）'!$2:$3</definedName>
    <definedName name="_xlnm.Print_Titles" localSheetId="0">③【訪問看護ＳＴ】賃上げ実績報告書!$2:$9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22" l="1"/>
  <c r="L15" i="121" s="1"/>
  <c r="K6" i="122"/>
  <c r="G15" i="121" s="1"/>
  <c r="J6" i="122"/>
  <c r="F15" i="121" s="1"/>
  <c r="D6" i="122"/>
  <c r="E6" i="122" s="1"/>
  <c r="K14" i="121"/>
  <c r="J14" i="121"/>
  <c r="I14" i="121"/>
  <c r="K13" i="121"/>
  <c r="J13" i="121"/>
  <c r="I13" i="121"/>
  <c r="K12" i="121"/>
  <c r="J12" i="121"/>
  <c r="I12" i="121"/>
  <c r="L12" i="121" s="1"/>
  <c r="E15" i="121"/>
  <c r="G14" i="121"/>
  <c r="F14" i="121" s="1"/>
  <c r="G13" i="121"/>
  <c r="F13" i="121"/>
  <c r="G12" i="121"/>
  <c r="F12" i="121"/>
  <c r="L14" i="121" l="1"/>
  <c r="L13" i="121"/>
  <c r="L9" i="122"/>
  <c r="L21" i="121" s="1"/>
  <c r="K9" i="122"/>
  <c r="G21" i="121" s="1"/>
  <c r="J9" i="122"/>
  <c r="F21" i="121" s="1"/>
  <c r="D9" i="122"/>
  <c r="E9" i="122" s="1"/>
  <c r="A7" i="122"/>
  <c r="A4" i="122"/>
  <c r="E21" i="121"/>
  <c r="K20" i="121"/>
  <c r="J20" i="121"/>
  <c r="I20" i="121"/>
  <c r="G20" i="121"/>
  <c r="F20" i="121"/>
  <c r="K19" i="121"/>
  <c r="J19" i="121"/>
  <c r="I19" i="121"/>
  <c r="G19" i="121"/>
  <c r="F19" i="121"/>
  <c r="K18" i="121"/>
  <c r="J18" i="121"/>
  <c r="I18" i="121"/>
  <c r="G18" i="121"/>
  <c r="F18" i="121"/>
  <c r="L16" i="121"/>
  <c r="H16" i="121"/>
  <c r="L10" i="121"/>
  <c r="H10" i="121"/>
  <c r="G6" i="121" l="1"/>
  <c r="L20" i="121"/>
  <c r="L19" i="121"/>
  <c r="L18" i="121"/>
  <c r="L4" i="121" s="1"/>
  <c r="L6" i="121" l="1"/>
  <c r="L8" i="121"/>
  <c r="L7" i="121"/>
</calcChain>
</file>

<file path=xl/sharedStrings.xml><?xml version="1.0" encoding="utf-8"?>
<sst xmlns="http://schemas.openxmlformats.org/spreadsheetml/2006/main" count="168" uniqueCount="104">
  <si>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</si>
  <si>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</si>
  <si>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</si>
  <si>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</si>
  <si>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</si>
  <si>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</si>
  <si>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</si>
  <si>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</si>
  <si>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</si>
  <si>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</si>
  <si>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</si>
  <si>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</si>
  <si>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</si>
  <si>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</si>
  <si>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</si>
  <si>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</si>
  <si>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</si>
  <si>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</si>
  <si>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</si>
  <si>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</si>
  <si>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</si>
  <si>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</si>
  <si>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</si>
  <si>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</si>
  <si>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</si>
  <si>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</si>
  <si>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</si>
  <si>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</si>
  <si>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</si>
  <si>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</si>
  <si>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</si>
  <si>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</si>
  <si>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</si>
  <si>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</si>
  <si>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</si>
  <si>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</si>
  <si>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</si>
  <si>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</si>
  <si>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</si>
  <si>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</si>
  <si>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</si>
  <si>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</si>
  <si>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</si>
  <si>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</si>
  <si>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</si>
  <si>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</si>
  <si>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</si>
  <si>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</si>
  <si>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</si>
  <si>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開設者：</t>
    <rPh sb="0" eb="3">
      <t>カイセツシャ</t>
    </rPh>
    <phoneticPr fontId="34"/>
  </si>
  <si>
    <t>（記載要領）</t>
    <rPh sb="1" eb="3">
      <t>キサイ</t>
    </rPh>
    <rPh sb="3" eb="5">
      <t>ヨウリョウ</t>
    </rPh>
    <phoneticPr fontId="34"/>
  </si>
  <si>
    <t>○</t>
    <phoneticPr fontId="34"/>
  </si>
  <si>
    <t>賃金改善の内容</t>
    <rPh sb="0" eb="2">
      <t>チンギン</t>
    </rPh>
    <rPh sb="2" eb="4">
      <t>カイゼン</t>
    </rPh>
    <rPh sb="5" eb="7">
      <t>ナイヨウ</t>
    </rPh>
    <phoneticPr fontId="33"/>
  </si>
  <si>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4"/>
  </si>
  <si>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4"/>
  </si>
  <si>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4"/>
  </si>
  <si>
    <t>　賃上げ（ベースアップ分）（①対象人数×②月額×③月数）</t>
    <rPh sb="1" eb="3">
      <t>チンア</t>
    </rPh>
    <phoneticPr fontId="34"/>
  </si>
  <si>
    <t>賃金改善の総額</t>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</si>
  <si>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4"/>
  </si>
  <si>
    <t>　一時金（①対象人数×②支給額）</t>
    <rPh sb="1" eb="4">
      <t>イチジキン</t>
    </rPh>
    <rPh sb="6" eb="8">
      <t>タイショウ</t>
    </rPh>
    <rPh sb="8" eb="10">
      <t>ニンズウ</t>
    </rPh>
    <rPh sb="12" eb="15">
      <t>シキュウガク</t>
    </rPh>
    <phoneticPr fontId="34"/>
  </si>
  <si>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4"/>
  </si>
  <si>
    <t>　賃上げ（ベースアップ分）（（①対象人数×②月額×③月数）÷①対象人数）</t>
    <rPh sb="1" eb="3">
      <t>チンア</t>
    </rPh>
    <phoneticPr fontId="34"/>
  </si>
  <si>
    <t>　一時金（（①対象人数×②支給額）÷①対象人数）</t>
    <rPh sb="1" eb="4">
      <t>イチジキン</t>
    </rPh>
    <rPh sb="7" eb="9">
      <t>タイショウ</t>
    </rPh>
    <rPh sb="9" eb="11">
      <t>ニンズウ</t>
    </rPh>
    <rPh sb="13" eb="16">
      <t>シキュウガク</t>
    </rPh>
    <phoneticPr fontId="34"/>
  </si>
  <si>
    <t>賃金改善の総額</t>
    <rPh sb="0" eb="2">
      <t>チンギン</t>
    </rPh>
    <rPh sb="2" eb="4">
      <t>カイゼン</t>
    </rPh>
    <rPh sb="5" eb="7">
      <t>ソウガク</t>
    </rPh>
    <phoneticPr fontId="34"/>
  </si>
  <si>
    <t>❶≧❷の判定</t>
    <rPh sb="4" eb="6">
      <t>ハンテイ</t>
    </rPh>
    <phoneticPr fontId="33"/>
  </si>
  <si>
    <t>❶：賃金改善の総額</t>
    <rPh sb="2" eb="4">
      <t>チンギン</t>
    </rPh>
    <rPh sb="4" eb="6">
      <t>カイゼン</t>
    </rPh>
    <rPh sb="7" eb="9">
      <t>ソウガク</t>
    </rPh>
    <phoneticPr fontId="33"/>
  </si>
  <si>
    <t>❷：賃上げ支援事業の支給額</t>
    <rPh sb="2" eb="4">
      <t>チンア</t>
    </rPh>
    <rPh sb="5" eb="7">
      <t>シエン</t>
    </rPh>
    <rPh sb="7" eb="9">
      <t>ジギョウ</t>
    </rPh>
    <rPh sb="10" eb="13">
      <t>シキュウガク</t>
    </rPh>
    <phoneticPr fontId="33"/>
  </si>
  <si>
    <t>❷－❶：返還額（千円未満切り捨て）</t>
    <rPh sb="4" eb="7">
      <t>ヘンカンガク</t>
    </rPh>
    <rPh sb="8" eb="10">
      <t>センエン</t>
    </rPh>
    <rPh sb="10" eb="12">
      <t>ミマン</t>
    </rPh>
    <rPh sb="12" eb="13">
      <t>キ</t>
    </rPh>
    <rPh sb="14" eb="15">
      <t>ス</t>
    </rPh>
    <phoneticPr fontId="33"/>
  </si>
  <si>
    <t>交付確定額</t>
    <rPh sb="0" eb="2">
      <t>コウフ</t>
    </rPh>
    <rPh sb="2" eb="5">
      <t>カクテイガク</t>
    </rPh>
    <phoneticPr fontId="33"/>
  </si>
  <si>
    <t>委任状の有無：</t>
    <rPh sb="0" eb="3">
      <t>イニンジョウ</t>
    </rPh>
    <rPh sb="4" eb="6">
      <t>ウム</t>
    </rPh>
    <phoneticPr fontId="33"/>
  </si>
  <si>
    <t>③月数</t>
    <rPh sb="1" eb="3">
      <t>ゲッスウ</t>
    </rPh>
    <phoneticPr fontId="33"/>
  </si>
  <si>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3"/>
  </si>
  <si>
    <t>①対象人数
（常勤換算数）</t>
    <rPh sb="1" eb="3">
      <t>タイショウ</t>
    </rPh>
    <rPh sb="3" eb="5">
      <t>ニンズウ</t>
    </rPh>
    <rPh sb="7" eb="9">
      <t>ジョウキン</t>
    </rPh>
    <rPh sb="9" eb="11">
      <t>カンサン</t>
    </rPh>
    <rPh sb="11" eb="12">
      <t>スウ</t>
    </rPh>
    <phoneticPr fontId="33"/>
  </si>
  <si>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3"/>
  </si>
  <si>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3"/>
  </si>
  <si>
    <t>1名あたり平均額（月額）</t>
    <rPh sb="1" eb="2">
      <t>メイ</t>
    </rPh>
    <rPh sb="5" eb="8">
      <t>ヘイキンガク</t>
    </rPh>
    <rPh sb="9" eb="11">
      <t>ゲツガク</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</si>
  <si>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</si>
  <si>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3"/>
  </si>
  <si>
    <t>別紙で算定してください。</t>
    <rPh sb="0" eb="2">
      <t>ベッシ</t>
    </rPh>
    <rPh sb="3" eb="5">
      <t>サンテイ</t>
    </rPh>
    <phoneticPr fontId="33"/>
  </si>
  <si>
    <t>【2.0超部分算定シート】</t>
    <phoneticPr fontId="33"/>
  </si>
  <si>
    <t>給付金の充当の有無（○・×）を記載してください。</t>
    <rPh sb="0" eb="3">
      <t>キュウフキン</t>
    </rPh>
    <rPh sb="4" eb="6">
      <t>ジュウトウ</t>
    </rPh>
    <rPh sb="7" eb="9">
      <t>ウム</t>
    </rPh>
    <rPh sb="15" eb="17">
      <t>キサイ</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</si>
  <si>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</si>
  <si>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</si>
  <si>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</si>
  <si>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</si>
  <si>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</si>
  <si>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</si>
  <si>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Ⅶ　対象人数
（常勤換算数）</t>
    <rPh sb="2" eb="4">
      <t>タイショウ</t>
    </rPh>
    <rPh sb="4" eb="6">
      <t>ニンズウ</t>
    </rPh>
    <rPh sb="8" eb="10">
      <t>ジョウキン</t>
    </rPh>
    <rPh sb="10" eb="12">
      <t>カンサン</t>
    </rPh>
    <rPh sb="12" eb="13">
      <t>スウ</t>
    </rPh>
    <phoneticPr fontId="33"/>
  </si>
  <si>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</si>
  <si>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3"/>
  </si>
  <si>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3"/>
  </si>
  <si>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3"/>
  </si>
  <si>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3"/>
  </si>
  <si>
    <t>対象職員の賃金改善実績の有無（右欄に○・×を記載）</t>
    <rPh sb="0" eb="2">
      <t>タイショウ</t>
    </rPh>
    <rPh sb="2" eb="4">
      <t>ショクイン</t>
    </rPh>
    <phoneticPr fontId="34"/>
  </si>
  <si>
    <t>②月額または
一時金支給額</t>
    <rPh sb="1" eb="3">
      <t>ゲツガク</t>
    </rPh>
    <rPh sb="7" eb="9">
      <t>イチジ</t>
    </rPh>
    <rPh sb="9" eb="10">
      <t>キン</t>
    </rPh>
    <rPh sb="10" eb="12">
      <t>シキュウ</t>
    </rPh>
    <rPh sb="12" eb="13">
      <t>ガク</t>
    </rPh>
    <phoneticPr fontId="33"/>
  </si>
  <si>
    <t>（職種内訳）○○の賃金改善実績の有無（右欄に○・×を記載）</t>
    <rPh sb="1" eb="3">
      <t>ショクシュ</t>
    </rPh>
    <rPh sb="3" eb="5">
      <t>ウチワケ</t>
    </rPh>
    <phoneticPr fontId="34"/>
  </si>
  <si>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4"/>
  </si>
  <si>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4"/>
  </si>
  <si>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4"/>
  </si>
  <si>
    <t>訪問看護ステーションの名称：</t>
    <rPh sb="0" eb="2">
      <t>ホウモン</t>
    </rPh>
    <rPh sb="2" eb="4">
      <t>カンゴ</t>
    </rPh>
    <rPh sb="11" eb="13">
      <t>メイショウ</t>
    </rPh>
    <phoneticPr fontId="34"/>
  </si>
  <si>
    <t>（別紙）（訪問看護ステーション）</t>
    <rPh sb="1" eb="3">
      <t>ベッシ</t>
    </rPh>
    <rPh sb="5" eb="7">
      <t>ホウモン</t>
    </rPh>
    <rPh sb="7" eb="9">
      <t>カンゴ</t>
    </rPh>
    <phoneticPr fontId="34"/>
  </si>
  <si>
    <t>様式第３号（第10条関係）　（訪問看護ステーション）</t>
    <rPh sb="0" eb="2">
      <t>ヨウシキ</t>
    </rPh>
    <rPh sb="2" eb="3">
      <t>ダイ</t>
    </rPh>
    <rPh sb="4" eb="5">
      <t>ゴウ</t>
    </rPh>
    <rPh sb="15" eb="17">
      <t>ホウモン</t>
    </rPh>
    <rPh sb="17" eb="19">
      <t>カンゴ</t>
    </rPh>
    <phoneticPr fontId="34"/>
  </si>
  <si>
    <t>○</t>
  </si>
  <si>
    <t>×</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</si>
</sst>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0">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6" applyNumberFormat="0" applyAlignment="0" applyProtection="0">
      <alignment vertical="center"/>
    </xf>
    <xf numFmtId="0" fontId="20" fillId="27" borderId="0" applyNumberFormat="0" applyBorder="0" applyAlignment="0" applyProtection="0">
      <alignment vertical="center"/>
    </xf>
    <xf numFmtId="0" fontId="16" fillId="28" borderId="7" applyNumberFormat="0" applyFont="0" applyAlignment="0" applyProtection="0">
      <alignment vertical="center"/>
    </xf>
    <xf numFmtId="0" fontId="21" fillId="0" borderId="8" applyNumberFormat="0" applyFill="0" applyAlignment="0" applyProtection="0">
      <alignment vertical="center"/>
    </xf>
    <xf numFmtId="0" fontId="22" fillId="29" borderId="0" applyNumberFormat="0" applyBorder="0" applyAlignment="0" applyProtection="0">
      <alignment vertical="center"/>
    </xf>
    <xf numFmtId="0" fontId="23" fillId="30" borderId="9" applyNumberForma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30" borderId="14" applyNumberFormat="0" applyAlignment="0" applyProtection="0">
      <alignment vertical="center"/>
    </xf>
    <xf numFmtId="0" fontId="30" fillId="0" borderId="0" applyNumberFormat="0" applyFill="0" applyBorder="0" applyAlignment="0" applyProtection="0">
      <alignment vertical="center"/>
    </xf>
    <xf numFmtId="0" fontId="31" fillId="31" borderId="9"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9" fontId="16" fillId="0" borderId="0" applyFont="0" applyFill="0" applyBorder="0" applyAlignment="0" applyProtection="0">
      <alignment vertical="center"/>
    </xf>
    <xf numFmtId="0" fontId="3" fillId="0" borderId="0">
      <alignment vertical="center"/>
    </xf>
    <xf numFmtId="0" fontId="39"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11" fillId="0" borderId="0" xfId="57">
      <alignment vertical="center"/>
    </xf>
    <xf numFmtId="176" fontId="42" fillId="34" borderId="0" xfId="68" applyNumberFormat="1" applyFont="1" applyFill="1" applyAlignment="1" applyProtection="1">
      <alignment horizontal="right" vertical="center"/>
      <protection locked="0"/>
    </xf>
    <xf numFmtId="0" fontId="42" fillId="34" borderId="0" xfId="73" applyFont="1" applyFill="1" applyAlignment="1" applyProtection="1">
      <alignment horizontal="right" vertical="center"/>
      <protection locked="0"/>
    </xf>
    <xf numFmtId="176" fontId="42" fillId="34" borderId="0" xfId="73" applyNumberFormat="1" applyFont="1" applyFill="1" applyAlignment="1" applyProtection="1">
      <alignment horizontal="right" vertical="center"/>
      <protection locked="0"/>
    </xf>
    <xf numFmtId="0" fontId="28" fillId="0" borderId="4" xfId="73" applyFont="1" applyBorder="1" applyAlignment="1">
      <alignment horizontal="center" vertical="center" wrapText="1"/>
    </xf>
    <xf numFmtId="176" fontId="28" fillId="0" borderId="4" xfId="73" applyNumberFormat="1" applyFont="1" applyBorder="1" applyAlignment="1">
      <alignment horizontal="center" vertical="center" wrapText="1"/>
    </xf>
    <xf numFmtId="177" fontId="28" fillId="0" borderId="4" xfId="73" applyNumberFormat="1" applyFont="1" applyBorder="1" applyAlignment="1">
      <alignment horizontal="center" vertical="center" wrapText="1"/>
    </xf>
    <xf numFmtId="178" fontId="28" fillId="0" borderId="4" xfId="73" applyNumberFormat="1" applyFont="1" applyBorder="1" applyAlignment="1">
      <alignment horizontal="center" vertical="center" wrapText="1"/>
    </xf>
    <xf numFmtId="0" fontId="28" fillId="0" borderId="2" xfId="73" applyFont="1" applyBorder="1" applyAlignment="1">
      <alignment horizontal="center" vertical="center" wrapText="1"/>
    </xf>
    <xf numFmtId="180" fontId="28" fillId="0" borderId="4" xfId="72" applyNumberFormat="1" applyFont="1" applyBorder="1" applyAlignment="1">
      <alignment horizontal="center" vertical="center" wrapText="1"/>
    </xf>
    <xf numFmtId="176" fontId="28" fillId="0" borderId="4" xfId="72" applyNumberFormat="1" applyFont="1" applyBorder="1" applyAlignment="1">
      <alignment horizontal="center" vertical="center" wrapText="1"/>
    </xf>
    <xf numFmtId="176" fontId="28" fillId="33" borderId="4" xfId="72" applyNumberFormat="1" applyFont="1" applyFill="1" applyBorder="1" applyAlignment="1">
      <alignment horizontal="center" vertical="center" wrapText="1"/>
    </xf>
    <xf numFmtId="178" fontId="28" fillId="33" borderId="4" xfId="72" applyNumberFormat="1" applyFont="1" applyFill="1" applyBorder="1" applyAlignment="1">
      <alignment horizontal="center" vertical="center" wrapText="1"/>
    </xf>
    <xf numFmtId="177" fontId="28" fillId="33" borderId="4" xfId="72" applyNumberFormat="1" applyFont="1" applyFill="1" applyBorder="1" applyAlignment="1">
      <alignment horizontal="center" vertical="center" wrapText="1"/>
    </xf>
    <xf numFmtId="0" fontId="42" fillId="34" borderId="0" xfId="73" applyFont="1" applyFill="1" applyAlignment="1">
      <alignment horizontal="right" vertical="center"/>
    </xf>
    <xf numFmtId="179" fontId="28" fillId="0" borderId="4" xfId="69" applyNumberFormat="1" applyFont="1" applyBorder="1" applyAlignment="1">
      <alignment horizontal="center" vertical="center" wrapText="1"/>
    </xf>
    <xf numFmtId="0" fontId="28" fillId="0" borderId="4" xfId="69" applyFont="1" applyBorder="1" applyAlignment="1">
      <alignment horizontal="center" vertical="center" wrapText="1"/>
    </xf>
    <xf numFmtId="176" fontId="28" fillId="0" borderId="4" xfId="69" applyNumberFormat="1" applyFont="1" applyBorder="1" applyAlignment="1">
      <alignment horizontal="center" vertical="center" wrapText="1"/>
    </xf>
    <xf numFmtId="177" fontId="28" fillId="0" borderId="4" xfId="69" applyNumberFormat="1" applyFont="1" applyBorder="1" applyAlignment="1">
      <alignment horizontal="center" vertical="center" wrapText="1"/>
    </xf>
    <xf numFmtId="0" fontId="41" fillId="0" borderId="0" xfId="78" applyFont="1">
      <alignment vertical="center"/>
    </xf>
    <xf numFmtId="0" fontId="41" fillId="0" borderId="0" xfId="78" applyFont="1" applyAlignment="1">
      <alignment horizontal="center" vertical="center"/>
    </xf>
    <xf numFmtId="0" fontId="1" fillId="0" borderId="0" xfId="78">
      <alignment vertical="center"/>
    </xf>
    <xf numFmtId="0" fontId="1" fillId="0" borderId="0" xfId="78" applyAlignment="1">
      <alignment horizontal="center" vertical="center"/>
    </xf>
    <xf numFmtId="0" fontId="40" fillId="0" borderId="0" xfId="78" applyFont="1" applyProtection="1">
      <alignment vertical="center"/>
      <protection locked="0"/>
    </xf>
    <xf numFmtId="0" fontId="1" fillId="0" borderId="0" xfId="78" applyAlignment="1">
      <alignment vertical="center" wrapText="1"/>
    </xf>
    <xf numFmtId="0" fontId="42" fillId="0" borderId="0" xfId="78" applyFont="1" applyProtection="1">
      <alignment vertical="center"/>
      <protection locked="0"/>
    </xf>
    <xf numFmtId="0" fontId="42" fillId="0" borderId="0" xfId="78" applyFont="1" applyAlignment="1" applyProtection="1">
      <alignment horizontal="center" vertical="center"/>
      <protection locked="0"/>
    </xf>
    <xf numFmtId="0" fontId="28" fillId="0" borderId="4" xfId="78" applyFont="1" applyBorder="1" applyAlignment="1">
      <alignment horizontal="center" vertical="center" wrapText="1"/>
    </xf>
    <xf numFmtId="0" fontId="16" fillId="0" borderId="0" xfId="78" applyFont="1" applyAlignment="1">
      <alignment vertical="center" wrapText="1"/>
    </xf>
    <xf numFmtId="0" fontId="28" fillId="34" borderId="3" xfId="79" applyFont="1" applyFill="1" applyBorder="1" applyAlignment="1">
      <alignment vertical="center" wrapText="1"/>
    </xf>
    <xf numFmtId="0" fontId="28" fillId="34" borderId="1" xfId="78" applyFont="1" applyFill="1" applyBorder="1" applyAlignment="1">
      <alignment horizontal="center" vertical="center" wrapText="1"/>
    </xf>
    <xf numFmtId="0" fontId="28" fillId="34" borderId="2" xfId="78" applyFont="1" applyFill="1" applyBorder="1" applyAlignment="1">
      <alignment horizontal="center" vertical="center" wrapText="1"/>
    </xf>
    <xf numFmtId="0" fontId="28" fillId="33" borderId="4" xfId="78" applyFont="1" applyFill="1" applyBorder="1" applyAlignment="1">
      <alignment horizontal="center" vertical="center" wrapText="1"/>
    </xf>
    <xf numFmtId="0" fontId="28" fillId="34" borderId="3" xfId="78" applyFont="1" applyFill="1" applyBorder="1" applyAlignment="1">
      <alignment vertical="center" wrapText="1"/>
    </xf>
    <xf numFmtId="0" fontId="0" fillId="0" borderId="0" xfId="78" applyFont="1" applyAlignment="1">
      <alignment vertical="center" wrapText="1"/>
    </xf>
    <xf numFmtId="0" fontId="28" fillId="35" borderId="4" xfId="78" applyFont="1" applyFill="1" applyBorder="1" applyAlignment="1">
      <alignment vertical="center" wrapText="1"/>
    </xf>
    <xf numFmtId="0" fontId="28" fillId="35" borderId="4" xfId="78" applyFont="1" applyFill="1" applyBorder="1" applyAlignment="1">
      <alignment horizontal="center" vertical="center" wrapText="1"/>
    </xf>
    <xf numFmtId="0" fontId="28" fillId="0" borderId="4" xfId="78" applyFont="1" applyBorder="1" applyAlignment="1">
      <alignment vertical="center" wrapText="1"/>
    </xf>
    <xf numFmtId="177" fontId="28" fillId="33" borderId="4" xfId="78" applyNumberFormat="1" applyFont="1" applyFill="1" applyBorder="1" applyAlignment="1">
      <alignment horizontal="center" vertical="center" wrapText="1"/>
    </xf>
    <xf numFmtId="176" fontId="28" fillId="33" borderId="4" xfId="78" applyNumberFormat="1" applyFont="1" applyFill="1" applyBorder="1" applyAlignment="1">
      <alignment horizontal="center" vertical="center" wrapText="1"/>
    </xf>
    <xf numFmtId="178" fontId="28" fillId="33" borderId="4" xfId="78" applyNumberFormat="1" applyFont="1" applyFill="1" applyBorder="1" applyAlignment="1">
      <alignment horizontal="center" vertical="center" wrapText="1"/>
    </xf>
    <xf numFmtId="176" fontId="28" fillId="0" borderId="4" xfId="78" applyNumberFormat="1" applyFont="1" applyBorder="1" applyAlignment="1">
      <alignment horizontal="center" vertical="center" wrapText="1"/>
    </xf>
    <xf numFmtId="177" fontId="28" fillId="0" borderId="4" xfId="78" applyNumberFormat="1" applyFont="1" applyBorder="1" applyAlignment="1">
      <alignment horizontal="center" vertical="center" wrapText="1"/>
    </xf>
    <xf numFmtId="178" fontId="28" fillId="0" borderId="4" xfId="78" applyNumberFormat="1" applyFont="1" applyBorder="1" applyAlignment="1">
      <alignment horizontal="center" vertical="center" wrapText="1"/>
    </xf>
    <xf numFmtId="0" fontId="28" fillId="0" borderId="4" xfId="79" applyFont="1" applyBorder="1" applyAlignment="1">
      <alignment vertical="center" wrapText="1"/>
    </xf>
    <xf numFmtId="177" fontId="28" fillId="33" borderId="4" xfId="79" applyNumberFormat="1" applyFont="1" applyFill="1" applyBorder="1" applyAlignment="1">
      <alignment horizontal="center" vertical="center" wrapText="1"/>
    </xf>
    <xf numFmtId="176" fontId="28" fillId="33" borderId="4" xfId="79" applyNumberFormat="1" applyFont="1" applyFill="1" applyBorder="1" applyAlignment="1">
      <alignment horizontal="center" vertical="center" wrapText="1"/>
    </xf>
    <xf numFmtId="179" fontId="28" fillId="0" borderId="4" xfId="79" applyNumberFormat="1" applyFont="1" applyBorder="1" applyAlignment="1">
      <alignment horizontal="center" vertical="center" wrapText="1"/>
    </xf>
    <xf numFmtId="0" fontId="28" fillId="0" borderId="4" xfId="79" applyFont="1" applyBorder="1" applyAlignment="1">
      <alignment horizontal="center" vertical="center" wrapText="1"/>
    </xf>
    <xf numFmtId="176" fontId="28" fillId="0" borderId="4" xfId="79" applyNumberFormat="1" applyFont="1" applyBorder="1" applyAlignment="1">
      <alignment horizontal="center" vertical="center" wrapText="1"/>
    </xf>
    <xf numFmtId="177" fontId="28" fillId="0" borderId="4" xfId="79" applyNumberFormat="1" applyFont="1" applyBorder="1" applyAlignment="1">
      <alignment horizontal="center" vertical="center" wrapText="1"/>
    </xf>
    <xf numFmtId="0" fontId="0" fillId="0" borderId="0" xfId="79" applyFont="1" applyAlignment="1">
      <alignment vertical="center" wrapText="1"/>
    </xf>
    <xf numFmtId="0" fontId="1" fillId="0" borderId="0" xfId="79">
      <alignment vertical="center"/>
    </xf>
    <xf numFmtId="0" fontId="28" fillId="0" borderId="2" xfId="78" applyFont="1" applyBorder="1" applyAlignment="1">
      <alignment horizontal="center" vertical="center" wrapText="1"/>
    </xf>
    <xf numFmtId="0" fontId="41" fillId="0" borderId="0" xfId="78" applyFont="1" applyAlignment="1">
      <alignment vertical="center" wrapText="1"/>
    </xf>
    <xf numFmtId="0" fontId="40" fillId="0" borderId="0" xfId="78" applyFont="1" applyAlignment="1" applyProtection="1">
      <alignment horizontal="right" vertical="center"/>
      <protection locked="0"/>
    </xf>
    <xf numFmtId="0" fontId="28" fillId="34" borderId="1" xfId="78" applyFont="1" applyFill="1" applyBorder="1" applyAlignment="1">
      <alignment vertical="center" wrapText="1"/>
    </xf>
    <xf numFmtId="0" fontId="28" fillId="34" borderId="2" xfId="78" applyFont="1" applyFill="1" applyBorder="1" applyAlignment="1">
      <alignment vertical="center" wrapText="1"/>
    </xf>
    <xf numFmtId="0" fontId="42" fillId="33" borderId="0" xfId="73" applyFont="1" applyFill="1" applyAlignment="1">
      <alignment horizontal="right" vertical="center"/>
    </xf>
    <xf numFmtId="179" fontId="28" fillId="33" borderId="4" xfId="79" applyNumberFormat="1" applyFont="1" applyFill="1" applyBorder="1" applyAlignment="1">
      <alignment horizontal="center" vertical="center" wrapText="1"/>
    </xf>
    <xf numFmtId="0" fontId="42" fillId="33" borderId="0" xfId="73" applyFont="1" applyFill="1" applyAlignment="1" applyProtection="1">
      <alignment horizontal="right" vertical="center"/>
      <protection locked="0"/>
    </xf>
    <xf numFmtId="0" fontId="40" fillId="33" borderId="0" xfId="73" applyFont="1" applyFill="1" applyAlignment="1" applyProtection="1">
      <alignment horizontal="right" vertical="center"/>
      <protection locked="0"/>
    </xf>
    <xf numFmtId="0" fontId="35" fillId="0" borderId="5" xfId="78" applyFont="1" applyBorder="1" applyAlignment="1">
      <alignment horizontal="center" vertical="center"/>
    </xf>
    <xf numFmtId="0" fontId="28" fillId="0" borderId="3" xfId="78" applyFont="1" applyBorder="1" applyAlignment="1">
      <alignment horizontal="center" vertical="center" wrapText="1"/>
    </xf>
    <xf numFmtId="0" fontId="28" fillId="0" borderId="1" xfId="78" applyFont="1" applyBorder="1" applyAlignment="1">
      <alignment horizontal="center" vertical="center" wrapText="1"/>
    </xf>
    <xf numFmtId="0" fontId="28" fillId="0" borderId="2" xfId="78" applyFont="1" applyBorder="1" applyAlignment="1">
      <alignment horizontal="center" vertical="center" wrapText="1"/>
    </xf>
    <xf numFmtId="0" fontId="28" fillId="0" borderId="3" xfId="78" applyFont="1" applyBorder="1" applyAlignment="1">
      <alignment horizontal="left" vertical="center" wrapText="1"/>
    </xf>
    <xf numFmtId="0" fontId="28" fillId="0" borderId="1" xfId="78" applyFont="1" applyBorder="1" applyAlignment="1">
      <alignment horizontal="left" vertical="center" wrapText="1"/>
    </xf>
    <xf numFmtId="0" fontId="41" fillId="0" borderId="0" xfId="78" applyFont="1" applyAlignment="1">
      <alignment horizontal="center" vertical="center" wrapText="1"/>
    </xf>
    <xf numFmtId="0" fontId="41" fillId="0" borderId="0" xfId="78" applyFont="1" applyAlignment="1">
      <alignment horizontal="center" vertical="center"/>
    </xf>
    <xf numFmtId="0" fontId="28" fillId="0" borderId="4" xfId="78"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7"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2 2" xfId="79" xr:uid="{7516383A-F1E7-4E12-B689-25EFB7FA1598}"/>
    <cellStyle name="標準 14 3" xfId="73" xr:uid="{DF8CE15C-1BF5-4672-A288-B53C0B9C5CEB}"/>
    <cellStyle name="標準 14 3 2" xfId="78" xr:uid="{9DAA9CC1-65D8-4772-9417-8D2D823AC11E}"/>
    <cellStyle name="標準 14 4" xfId="76" xr:uid="{B4905FD8-0027-4DE3-8AF2-12295858E578}"/>
    <cellStyle name="標準 15" xfId="75" xr:uid="{6160A745-07BC-4020-821C-A498E6CC424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3 2" xfId="74" xr:uid="{BDC3B494-DEBD-4864-A2A5-8163D5E29C8A}"/>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425824</xdr:colOff>
      <xdr:row>16</xdr:row>
      <xdr:rowOff>862853</xdr:rowOff>
    </xdr:from>
    <xdr:to>
      <xdr:col>7</xdr:col>
      <xdr:colOff>1114612</xdr:colOff>
      <xdr:row>20</xdr:row>
      <xdr:rowOff>408642</xdr:rowOff>
    </xdr:to>
    <xdr:sp macro="" textlink="">
      <xdr:nvSpPr>
        <xdr:cNvPr id="2" name="正方形/長方形 1">
          <a:extLst>
            <a:ext uri="{FF2B5EF4-FFF2-40B4-BE49-F238E27FC236}">
              <a16:creationId xmlns:a16="http://schemas.microsoft.com/office/drawing/2014/main" id="{F172DFE5-490A-4218-ADFD-9E9A6846614D}"/>
            </a:ext>
          </a:extLst>
        </xdr:cNvPr>
        <xdr:cNvSpPr/>
      </xdr:nvSpPr>
      <xdr:spPr bwMode="auto">
        <a:xfrm>
          <a:off x="6769474" y="6924675"/>
          <a:ext cx="6041838" cy="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twoCellAnchor>
    <xdr:from>
      <xdr:col>0</xdr:col>
      <xdr:colOff>250371</xdr:colOff>
      <xdr:row>0</xdr:row>
      <xdr:rowOff>387927</xdr:rowOff>
    </xdr:from>
    <xdr:to>
      <xdr:col>3</xdr:col>
      <xdr:colOff>134619</xdr:colOff>
      <xdr:row>0</xdr:row>
      <xdr:rowOff>1901041</xdr:rowOff>
    </xdr:to>
    <xdr:sp macro="" textlink="">
      <xdr:nvSpPr>
        <xdr:cNvPr id="3" name="正方形/長方形 2">
          <a:extLst>
            <a:ext uri="{FF2B5EF4-FFF2-40B4-BE49-F238E27FC236}">
              <a16:creationId xmlns:a16="http://schemas.microsoft.com/office/drawing/2014/main" id="{C6A80855-6E89-4C55-8320-230718DEEFFF}"/>
            </a:ext>
          </a:extLst>
        </xdr:cNvPr>
        <xdr:cNvSpPr/>
      </xdr:nvSpPr>
      <xdr:spPr bwMode="auto">
        <a:xfrm>
          <a:off x="250371" y="387927"/>
          <a:ext cx="4567084" cy="1513114"/>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・黄色セル部分について入力してください。</a:t>
          </a:r>
          <a:endParaRPr kumimoji="1" lang="en-US" altLang="ja-JP" sz="1200" b="1"/>
        </a:p>
        <a:p>
          <a:pPr algn="l"/>
          <a:r>
            <a:rPr kumimoji="1" lang="ja-JP" altLang="en-US" sz="1200" b="1"/>
            <a:t>　・その他は計算式が入力されています。</a:t>
          </a:r>
          <a:endParaRPr kumimoji="1" lang="en-US" altLang="ja-JP" sz="1200" b="1"/>
        </a:p>
        <a:p>
          <a:pPr algn="l"/>
          <a:endParaRPr kumimoji="1" lang="en-US" altLang="ja-JP" sz="1200" b="1"/>
        </a:p>
        <a:p>
          <a:pPr algn="l"/>
          <a:r>
            <a:rPr kumimoji="1" lang="ja-JP" altLang="en-US" sz="1200" b="1"/>
            <a:t>　紙で提出される場合は、関連する箇所すべてを記入してください。</a:t>
          </a:r>
        </a:p>
      </xdr:txBody>
    </xdr:sp>
    <xdr:clientData/>
  </xdr:twoCellAnchor>
  <xdr:twoCellAnchor>
    <xdr:from>
      <xdr:col>1</xdr:col>
      <xdr:colOff>119742</xdr:colOff>
      <xdr:row>35</xdr:row>
      <xdr:rowOff>87085</xdr:rowOff>
    </xdr:from>
    <xdr:to>
      <xdr:col>5</xdr:col>
      <xdr:colOff>935212</xdr:colOff>
      <xdr:row>44</xdr:row>
      <xdr:rowOff>57226</xdr:rowOff>
    </xdr:to>
    <xdr:sp macro="" textlink="">
      <xdr:nvSpPr>
        <xdr:cNvPr id="4" name="吹き出し: 線 3">
          <a:extLst>
            <a:ext uri="{FF2B5EF4-FFF2-40B4-BE49-F238E27FC236}">
              <a16:creationId xmlns:a16="http://schemas.microsoft.com/office/drawing/2014/main" id="{0211BF92-71E5-4B14-A88A-ED5358951B01}"/>
            </a:ext>
          </a:extLst>
        </xdr:cNvPr>
        <xdr:cNvSpPr/>
      </xdr:nvSpPr>
      <xdr:spPr bwMode="auto">
        <a:xfrm>
          <a:off x="2721428" y="9241971"/>
          <a:ext cx="5452784" cy="1439712"/>
        </a:xfrm>
        <a:prstGeom prst="borderCallout1">
          <a:avLst>
            <a:gd name="adj1" fmla="val -14499"/>
            <a:gd name="adj2" fmla="val 1466"/>
            <a:gd name="adj3" fmla="val -353087"/>
            <a:gd name="adj4" fmla="val 165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54428</xdr:colOff>
      <xdr:row>31</xdr:row>
      <xdr:rowOff>32657</xdr:rowOff>
    </xdr:from>
    <xdr:to>
      <xdr:col>4</xdr:col>
      <xdr:colOff>1300453</xdr:colOff>
      <xdr:row>34</xdr:row>
      <xdr:rowOff>95090</xdr:rowOff>
    </xdr:to>
    <xdr:sp macro="" textlink="">
      <xdr:nvSpPr>
        <xdr:cNvPr id="5" name="吹き出し: 線 4">
          <a:extLst>
            <a:ext uri="{FF2B5EF4-FFF2-40B4-BE49-F238E27FC236}">
              <a16:creationId xmlns:a16="http://schemas.microsoft.com/office/drawing/2014/main" id="{1E6393F7-1301-491C-8BDA-004588C67387}"/>
            </a:ext>
          </a:extLst>
        </xdr:cNvPr>
        <xdr:cNvSpPr/>
      </xdr:nvSpPr>
      <xdr:spPr bwMode="auto">
        <a:xfrm>
          <a:off x="3690257" y="8534400"/>
          <a:ext cx="3314310" cy="552290"/>
        </a:xfrm>
        <a:prstGeom prst="borderCallout1">
          <a:avLst>
            <a:gd name="adj1" fmla="val -13388"/>
            <a:gd name="adj2" fmla="val 2183"/>
            <a:gd name="adj3" fmla="val -805445"/>
            <a:gd name="adj4" fmla="val 298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2</xdr:col>
      <xdr:colOff>696685</xdr:colOff>
      <xdr:row>21</xdr:row>
      <xdr:rowOff>108857</xdr:rowOff>
    </xdr:from>
    <xdr:to>
      <xdr:col>6</xdr:col>
      <xdr:colOff>253664</xdr:colOff>
      <xdr:row>30</xdr:row>
      <xdr:rowOff>49549</xdr:rowOff>
    </xdr:to>
    <xdr:sp macro="" textlink="">
      <xdr:nvSpPr>
        <xdr:cNvPr id="6" name="吹き出し: 線 5">
          <a:extLst>
            <a:ext uri="{FF2B5EF4-FFF2-40B4-BE49-F238E27FC236}">
              <a16:creationId xmlns:a16="http://schemas.microsoft.com/office/drawing/2014/main" id="{87139A41-892B-450B-8396-2E2447ECA45B}"/>
            </a:ext>
          </a:extLst>
        </xdr:cNvPr>
        <xdr:cNvSpPr/>
      </xdr:nvSpPr>
      <xdr:spPr bwMode="auto">
        <a:xfrm>
          <a:off x="4332514" y="6977743"/>
          <a:ext cx="4412007" cy="1410263"/>
        </a:xfrm>
        <a:prstGeom prst="borderCallout1">
          <a:avLst>
            <a:gd name="adj1" fmla="val -10845"/>
            <a:gd name="adj2" fmla="val 36963"/>
            <a:gd name="adj3" fmla="val -206606"/>
            <a:gd name="adj4" fmla="val 37036"/>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令和８年５月までのベースアップ評価料分のベースアップ額と、令和８年６月以降のベースアップ評価料分のベースアップ額の差額を入力してください。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　令和８年６月からベースアップ評価料の対象となった事業所については、令和８年６月以降のベースアップ評価料分のベースアップ額を入力してください。</a:t>
          </a:r>
        </a:p>
      </xdr:txBody>
    </xdr:sp>
    <xdr:clientData/>
  </xdr:twoCellAnchor>
  <xdr:twoCellAnchor>
    <xdr:from>
      <xdr:col>6</xdr:col>
      <xdr:colOff>718457</xdr:colOff>
      <xdr:row>28</xdr:row>
      <xdr:rowOff>130628</xdr:rowOff>
    </xdr:from>
    <xdr:to>
      <xdr:col>10</xdr:col>
      <xdr:colOff>766250</xdr:colOff>
      <xdr:row>43</xdr:row>
      <xdr:rowOff>152159</xdr:rowOff>
    </xdr:to>
    <xdr:sp macro="" textlink="">
      <xdr:nvSpPr>
        <xdr:cNvPr id="7" name="吹き出し: 線 6">
          <a:extLst>
            <a:ext uri="{FF2B5EF4-FFF2-40B4-BE49-F238E27FC236}">
              <a16:creationId xmlns:a16="http://schemas.microsoft.com/office/drawing/2014/main" id="{B0E596E7-62BE-443B-9FB0-ABA8CC16EA8E}"/>
            </a:ext>
          </a:extLst>
        </xdr:cNvPr>
        <xdr:cNvSpPr/>
      </xdr:nvSpPr>
      <xdr:spPr bwMode="auto">
        <a:xfrm>
          <a:off x="9209314" y="8142514"/>
          <a:ext cx="6666307" cy="2470816"/>
        </a:xfrm>
        <a:prstGeom prst="borderCallout1">
          <a:avLst>
            <a:gd name="adj1" fmla="val -6167"/>
            <a:gd name="adj2" fmla="val 1207"/>
            <a:gd name="adj3" fmla="val -157638"/>
            <a:gd name="adj4" fmla="val -1277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6</xdr:col>
      <xdr:colOff>1251856</xdr:colOff>
      <xdr:row>21</xdr:row>
      <xdr:rowOff>87085</xdr:rowOff>
    </xdr:from>
    <xdr:to>
      <xdr:col>9</xdr:col>
      <xdr:colOff>24386</xdr:colOff>
      <xdr:row>27</xdr:row>
      <xdr:rowOff>128782</xdr:rowOff>
    </xdr:to>
    <xdr:sp macro="" textlink="">
      <xdr:nvSpPr>
        <xdr:cNvPr id="8" name="吹き出し: 線 7">
          <a:extLst>
            <a:ext uri="{FF2B5EF4-FFF2-40B4-BE49-F238E27FC236}">
              <a16:creationId xmlns:a16="http://schemas.microsoft.com/office/drawing/2014/main" id="{F1F42C50-FAF7-462E-B61A-03186737240B}"/>
            </a:ext>
          </a:extLst>
        </xdr:cNvPr>
        <xdr:cNvSpPr/>
      </xdr:nvSpPr>
      <xdr:spPr bwMode="auto">
        <a:xfrm>
          <a:off x="9742713" y="6955971"/>
          <a:ext cx="4356902" cy="1021411"/>
        </a:xfrm>
        <a:prstGeom prst="borderCallout1">
          <a:avLst>
            <a:gd name="adj1" fmla="val -12193"/>
            <a:gd name="adj2" fmla="val 1400"/>
            <a:gd name="adj3" fmla="val -353785"/>
            <a:gd name="adj4" fmla="val -1881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6</xdr:col>
      <xdr:colOff>2008663</xdr:colOff>
      <xdr:row>0</xdr:row>
      <xdr:rowOff>1216232</xdr:rowOff>
    </xdr:from>
    <xdr:to>
      <xdr:col>9</xdr:col>
      <xdr:colOff>874933</xdr:colOff>
      <xdr:row>1</xdr:row>
      <xdr:rowOff>180110</xdr:rowOff>
    </xdr:to>
    <xdr:sp macro="" textlink="">
      <xdr:nvSpPr>
        <xdr:cNvPr id="9" name="吹き出し: 線 8">
          <a:extLst>
            <a:ext uri="{FF2B5EF4-FFF2-40B4-BE49-F238E27FC236}">
              <a16:creationId xmlns:a16="http://schemas.microsoft.com/office/drawing/2014/main" id="{DB4802AA-6CAB-42BF-91A3-CAC1F7EBE16C}"/>
            </a:ext>
          </a:extLst>
        </xdr:cNvPr>
        <xdr:cNvSpPr/>
      </xdr:nvSpPr>
      <xdr:spPr bwMode="auto">
        <a:xfrm>
          <a:off x="10515354" y="1216232"/>
          <a:ext cx="4463506" cy="1000496"/>
        </a:xfrm>
        <a:prstGeom prst="borderCallout1">
          <a:avLst>
            <a:gd name="adj1" fmla="val 119048"/>
            <a:gd name="adj2" fmla="val 94660"/>
            <a:gd name="adj3" fmla="val 288594"/>
            <a:gd name="adj4" fmla="val 17053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返還額が「</a:t>
          </a:r>
          <a:r>
            <a:rPr kumimoji="1" lang="en-US" altLang="ja-JP" sz="1200" b="1"/>
            <a:t>0</a:t>
          </a:r>
          <a:r>
            <a:rPr kumimoji="1" lang="ja-JP" altLang="en-US" sz="1200" b="1"/>
            <a:t>円」でない場合は、県が発行する納付書により返還を行う必要があります。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1698172</xdr:colOff>
      <xdr:row>10</xdr:row>
      <xdr:rowOff>130629</xdr:rowOff>
    </xdr:from>
    <xdr:to>
      <xdr:col>2</xdr:col>
      <xdr:colOff>927718</xdr:colOff>
      <xdr:row>18</xdr:row>
      <xdr:rowOff>14073</xdr:rowOff>
    </xdr:to>
    <xdr:sp macro="" textlink="">
      <xdr:nvSpPr>
        <xdr:cNvPr id="4" name="吹き出し: 線 3">
          <a:extLst>
            <a:ext uri="{FF2B5EF4-FFF2-40B4-BE49-F238E27FC236}">
              <a16:creationId xmlns:a16="http://schemas.microsoft.com/office/drawing/2014/main" id="{A33DC066-36F6-4E79-9064-79CF5F8BEA6B}"/>
            </a:ext>
          </a:extLst>
        </xdr:cNvPr>
        <xdr:cNvSpPr/>
      </xdr:nvSpPr>
      <xdr:spPr bwMode="auto">
        <a:xfrm>
          <a:off x="1698172" y="5159829"/>
          <a:ext cx="2865375" cy="1189730"/>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　法定福利費の事業主負担分の増額分も含めて記載してください。</a:t>
          </a:r>
        </a:p>
      </xdr:txBody>
    </xdr:sp>
    <xdr:clientData/>
  </xdr:twoCellAnchor>
  <xdr:twoCellAnchor>
    <xdr:from>
      <xdr:col>2</xdr:col>
      <xdr:colOff>195944</xdr:colOff>
      <xdr:row>19</xdr:row>
      <xdr:rowOff>43544</xdr:rowOff>
    </xdr:from>
    <xdr:to>
      <xdr:col>6</xdr:col>
      <xdr:colOff>1435314</xdr:colOff>
      <xdr:row>28</xdr:row>
      <xdr:rowOff>4398</xdr:rowOff>
    </xdr:to>
    <xdr:sp macro="" textlink="">
      <xdr:nvSpPr>
        <xdr:cNvPr id="5" name="吹き出し: 線 4">
          <a:extLst>
            <a:ext uri="{FF2B5EF4-FFF2-40B4-BE49-F238E27FC236}">
              <a16:creationId xmlns:a16="http://schemas.microsoft.com/office/drawing/2014/main" id="{A4EBA031-809F-489A-AA32-E6DC3BE5581B}"/>
            </a:ext>
          </a:extLst>
        </xdr:cNvPr>
        <xdr:cNvSpPr/>
      </xdr:nvSpPr>
      <xdr:spPr bwMode="auto">
        <a:xfrm>
          <a:off x="3831773" y="6542315"/>
          <a:ext cx="5473912" cy="1430426"/>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「対象職員の常勤換算数」は、当該時点における対象職員の人数を常勤換算で記載してください。常勤の職員の常勤換算数は１としてください。</a:t>
          </a:r>
        </a:p>
        <a:p>
          <a:pPr algn="l"/>
          <a:r>
            <a:rPr kumimoji="1" lang="ja-JP" altLang="en-US" sz="1200" b="1"/>
            <a:t>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8</xdr:col>
      <xdr:colOff>152401</xdr:colOff>
      <xdr:row>10</xdr:row>
      <xdr:rowOff>54428</xdr:rowOff>
    </xdr:from>
    <xdr:to>
      <xdr:col>10</xdr:col>
      <xdr:colOff>844731</xdr:colOff>
      <xdr:row>17</xdr:row>
      <xdr:rowOff>66625</xdr:rowOff>
    </xdr:to>
    <xdr:sp macro="" textlink="">
      <xdr:nvSpPr>
        <xdr:cNvPr id="6" name="吹き出し: 線 5">
          <a:extLst>
            <a:ext uri="{FF2B5EF4-FFF2-40B4-BE49-F238E27FC236}">
              <a16:creationId xmlns:a16="http://schemas.microsoft.com/office/drawing/2014/main" id="{1A030C8C-36DC-42A4-88A4-4A2D99039AD7}"/>
            </a:ext>
          </a:extLst>
        </xdr:cNvPr>
        <xdr:cNvSpPr/>
      </xdr:nvSpPr>
      <xdr:spPr bwMode="auto">
        <a:xfrm>
          <a:off x="11049001" y="6161314"/>
          <a:ext cx="3457301" cy="1155197"/>
        </a:xfrm>
        <a:prstGeom prst="borderCallout1">
          <a:avLst>
            <a:gd name="adj1" fmla="val -9950"/>
            <a:gd name="adj2" fmla="val 2713"/>
            <a:gd name="adj3" fmla="val -140643"/>
            <a:gd name="adj4" fmla="val 2538"/>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　法定福利費の事業主負担分の増額分も含めて記載してください。</a:t>
          </a:r>
        </a:p>
      </xdr:txBody>
    </xdr:sp>
    <xdr:clientData/>
  </xdr:twoCellAnchor>
  <xdr:twoCellAnchor>
    <xdr:from>
      <xdr:col>7</xdr:col>
      <xdr:colOff>0</xdr:colOff>
      <xdr:row>19</xdr:row>
      <xdr:rowOff>0</xdr:rowOff>
    </xdr:from>
    <xdr:to>
      <xdr:col>11</xdr:col>
      <xdr:colOff>2585285</xdr:colOff>
      <xdr:row>34</xdr:row>
      <xdr:rowOff>105654</xdr:rowOff>
    </xdr:to>
    <xdr:sp macro="" textlink="">
      <xdr:nvSpPr>
        <xdr:cNvPr id="7" name="吹き出し: 線 6">
          <a:extLst>
            <a:ext uri="{FF2B5EF4-FFF2-40B4-BE49-F238E27FC236}">
              <a16:creationId xmlns:a16="http://schemas.microsoft.com/office/drawing/2014/main" id="{FD8F7BC2-5E20-4A10-B0C9-74DD7C3CEBFA}"/>
            </a:ext>
          </a:extLst>
        </xdr:cNvPr>
        <xdr:cNvSpPr/>
      </xdr:nvSpPr>
      <xdr:spPr bwMode="auto">
        <a:xfrm>
          <a:off x="9535886" y="6498771"/>
          <a:ext cx="7962828" cy="2554940"/>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　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707571</xdr:colOff>
      <xdr:row>0</xdr:row>
      <xdr:rowOff>1600200</xdr:rowOff>
    </xdr:from>
    <xdr:to>
      <xdr:col>11</xdr:col>
      <xdr:colOff>2794512</xdr:colOff>
      <xdr:row>1</xdr:row>
      <xdr:rowOff>315686</xdr:rowOff>
    </xdr:to>
    <xdr:sp macro="" textlink="">
      <xdr:nvSpPr>
        <xdr:cNvPr id="8" name="吹き出し: 線 7">
          <a:extLst>
            <a:ext uri="{FF2B5EF4-FFF2-40B4-BE49-F238E27FC236}">
              <a16:creationId xmlns:a16="http://schemas.microsoft.com/office/drawing/2014/main" id="{7B008F06-45CB-4967-A755-7FE1F800EBC3}"/>
            </a:ext>
          </a:extLst>
        </xdr:cNvPr>
        <xdr:cNvSpPr/>
      </xdr:nvSpPr>
      <xdr:spPr bwMode="auto">
        <a:xfrm>
          <a:off x="13117285" y="1600200"/>
          <a:ext cx="4590656" cy="1055915"/>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　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3</xdr:col>
      <xdr:colOff>457200</xdr:colOff>
      <xdr:row>0</xdr:row>
      <xdr:rowOff>283029</xdr:rowOff>
    </xdr:from>
    <xdr:to>
      <xdr:col>7</xdr:col>
      <xdr:colOff>158369</xdr:colOff>
      <xdr:row>0</xdr:row>
      <xdr:rowOff>2155372</xdr:rowOff>
    </xdr:to>
    <xdr:sp macro="" textlink="">
      <xdr:nvSpPr>
        <xdr:cNvPr id="9" name="正方形/長方形 8">
          <a:extLst>
            <a:ext uri="{FF2B5EF4-FFF2-40B4-BE49-F238E27FC236}">
              <a16:creationId xmlns:a16="http://schemas.microsoft.com/office/drawing/2014/main" id="{AB1A78A1-77F0-4846-B3B1-7AB09BFE3D07}"/>
            </a:ext>
          </a:extLst>
        </xdr:cNvPr>
        <xdr:cNvSpPr/>
      </xdr:nvSpPr>
      <xdr:spPr bwMode="auto">
        <a:xfrm>
          <a:off x="5127171" y="283029"/>
          <a:ext cx="4567084" cy="1872343"/>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solidFill>
                <a:srgbClr val="FF0000"/>
              </a:solidFill>
            </a:rPr>
            <a:t>　申請時の入力済みデータをご利用ください（申請時に入力した法人名や申請額等が実績報告用のタブに反映されます）。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　</a:t>
          </a:r>
          <a:r>
            <a:rPr kumimoji="1" lang="ja-JP" altLang="ja-JP" sz="1100" b="1">
              <a:solidFill>
                <a:srgbClr val="FF0000"/>
              </a:solidFill>
              <a:effectLst/>
              <a:latin typeface="+mn-lt"/>
              <a:ea typeface="+mn-ea"/>
              <a:cs typeface="+mn-cs"/>
            </a:rPr>
            <a:t>報告用のタブが申請用データに格納されています</a:t>
          </a:r>
          <a:endParaRPr kumimoji="1" lang="en-US" altLang="ja-JP" sz="1200" b="1">
            <a:solidFill>
              <a:srgbClr val="FF0000"/>
            </a:solidFill>
          </a:endParaRPr>
        </a:p>
        <a:p>
          <a:pPr algn="l"/>
          <a:endParaRPr kumimoji="1" lang="en-US" altLang="ja-JP" sz="1200" b="1"/>
        </a:p>
        <a:p>
          <a:pPr algn="l"/>
          <a:r>
            <a:rPr kumimoji="1" lang="ja-JP" altLang="en-US" sz="1200" b="1"/>
            <a:t>　・黄色セル部分について入力してください。</a:t>
          </a:r>
          <a:endParaRPr kumimoji="1" lang="en-US" altLang="ja-JP" sz="1200" b="1"/>
        </a:p>
        <a:p>
          <a:pPr algn="l"/>
          <a:r>
            <a:rPr kumimoji="1" lang="ja-JP" altLang="en-US" sz="1200" b="1"/>
            <a:t>　・その他は計算式が入力されています。</a:t>
          </a:r>
          <a:endParaRPr kumimoji="1" lang="en-US" altLang="ja-JP" sz="1200" b="1"/>
        </a:p>
        <a:p>
          <a:pPr algn="l"/>
          <a:endParaRPr kumimoji="1" lang="en-US" altLang="ja-JP" sz="1200" b="1"/>
        </a:p>
        <a:p>
          <a:pPr algn="l"/>
          <a:r>
            <a:rPr kumimoji="1" lang="ja-JP" altLang="en-US" sz="1200" b="1"/>
            <a:t>　紙で提出される場合は、関連する箇所すべてを記入してください。</a:t>
          </a:r>
        </a:p>
      </xdr:txBody>
    </xdr:sp>
    <xdr:clientData/>
  </xdr:twoCellAnchor>
  <xdr:twoCellAnchor>
    <xdr:from>
      <xdr:col>0</xdr:col>
      <xdr:colOff>206828</xdr:colOff>
      <xdr:row>0</xdr:row>
      <xdr:rowOff>304801</xdr:rowOff>
    </xdr:from>
    <xdr:to>
      <xdr:col>3</xdr:col>
      <xdr:colOff>103941</xdr:colOff>
      <xdr:row>0</xdr:row>
      <xdr:rowOff>1153888</xdr:rowOff>
    </xdr:to>
    <xdr:sp macro="" textlink="">
      <xdr:nvSpPr>
        <xdr:cNvPr id="10" name="正方形/長方形 9">
          <a:extLst>
            <a:ext uri="{FF2B5EF4-FFF2-40B4-BE49-F238E27FC236}">
              <a16:creationId xmlns:a16="http://schemas.microsoft.com/office/drawing/2014/main" id="{103FB2AF-69C5-8D70-9079-0C92D7B18B46}"/>
            </a:ext>
          </a:extLst>
        </xdr:cNvPr>
        <xdr:cNvSpPr/>
      </xdr:nvSpPr>
      <xdr:spPr bwMode="auto">
        <a:xfrm>
          <a:off x="206828" y="304801"/>
          <a:ext cx="4567084" cy="849087"/>
        </a:xfrm>
        <a:prstGeom prst="rect">
          <a:avLst/>
        </a:prstGeom>
        <a:solidFill>
          <a:srgbClr val="FF0000"/>
        </a:solidFill>
        <a:ln w="38100">
          <a:no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solidFill>
                <a:schemeClr val="bg1"/>
              </a:solidFill>
            </a:rPr>
            <a:t>　令和７年度の対象職員のベースアップについて、令和７年３月</a:t>
          </a:r>
          <a:r>
            <a:rPr kumimoji="1" lang="en-US" altLang="ja-JP" sz="1200" b="1">
              <a:solidFill>
                <a:schemeClr val="bg1"/>
              </a:solidFill>
            </a:rPr>
            <a:t>31</a:t>
          </a:r>
          <a:r>
            <a:rPr kumimoji="1" lang="ja-JP" altLang="en-US" sz="1200" b="1">
              <a:solidFill>
                <a:schemeClr val="bg1"/>
              </a:solidFill>
            </a:rPr>
            <a:t>日時点の賃金水準と比較して</a:t>
          </a:r>
          <a:r>
            <a:rPr kumimoji="1" lang="en-US" altLang="ja-JP" sz="1200" b="1">
              <a:solidFill>
                <a:schemeClr val="bg1"/>
              </a:solidFill>
            </a:rPr>
            <a:t>2.0</a:t>
          </a:r>
          <a:r>
            <a:rPr kumimoji="1" lang="ja-JP" altLang="en-US" sz="1200" b="1">
              <a:solidFill>
                <a:schemeClr val="bg1"/>
              </a:solidFill>
            </a:rPr>
            <a:t>％を上回って実施していない場合、このシートの入力は不要です。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843F-41C6-4D7E-9238-DDC21802C2F7}">
  <sheetPr>
    <tabColor rgb="FFFFFF00"/>
    <pageSetUpPr fitToPage="1"/>
  </sheetPr>
  <dimension ref="A1:Q21"/>
  <sheetViews>
    <sheetView tabSelected="1" view="pageBreakPreview" zoomScale="55" zoomScaleNormal="100" zoomScaleSheetLayoutView="55" workbookViewId="0">
      <selection activeCell="F1" sqref="F1"/>
    </sheetView>
  </sheetViews>
  <sheetFormatPr defaultColWidth="9" defaultRowHeight="13.2"/>
  <cols>
    <col min="1" max="1" width="37.88671875" style="22" customWidth="1"/>
    <col min="2" max="4" width="15.109375" style="23" customWidth="1"/>
    <col min="5" max="5" width="22.44140625" style="23" customWidth="1"/>
    <col min="6" max="6" width="18.21875" style="23" customWidth="1"/>
    <col min="7" max="7" width="29.44140625" style="22" customWidth="1"/>
    <col min="8" max="8" width="36.88671875" style="22" customWidth="1"/>
    <col min="9" max="11" width="15.109375" style="23" customWidth="1"/>
    <col min="12" max="12" width="42.109375" style="22" customWidth="1"/>
    <col min="13" max="13" width="187.21875" style="25" customWidth="1"/>
    <col min="14" max="19" width="14.6640625" style="22" customWidth="1"/>
    <col min="20" max="20" width="18.88671875" style="22" customWidth="1"/>
    <col min="21" max="21" width="9" style="22"/>
    <col min="22" max="28" width="9" style="22" customWidth="1"/>
    <col min="29" max="16384" width="9" style="22"/>
  </cols>
  <sheetData>
    <row r="1" spans="1:17" ht="160.19999999999999" customHeight="1"/>
    <row r="2" spans="1:17" ht="25.5" customHeight="1">
      <c r="A2" s="20" t="s">
        <v>101</v>
      </c>
      <c r="B2" s="21"/>
      <c r="C2" s="21"/>
      <c r="D2" s="21"/>
      <c r="E2" s="21"/>
      <c r="F2" s="21"/>
      <c r="H2" s="20"/>
      <c r="J2" s="24"/>
      <c r="K2" s="24" t="s">
        <v>69</v>
      </c>
      <c r="L2" s="62"/>
    </row>
    <row r="3" spans="1:17" ht="46.5" customHeight="1">
      <c r="A3" s="69" t="s">
        <v>97</v>
      </c>
      <c r="B3" s="70"/>
      <c r="C3" s="70"/>
      <c r="D3" s="70"/>
      <c r="E3" s="70"/>
      <c r="F3" s="70"/>
      <c r="G3" s="70"/>
      <c r="H3" s="70"/>
      <c r="I3" s="70"/>
      <c r="J3" s="70"/>
      <c r="K3" s="70"/>
      <c r="L3" s="70"/>
      <c r="M3" s="25" t="s">
        <v>50</v>
      </c>
    </row>
    <row r="4" spans="1:17" ht="26.25" customHeight="1">
      <c r="A4" s="26" t="s">
        <v>49</v>
      </c>
      <c r="B4" s="27"/>
      <c r="C4" s="27"/>
      <c r="D4" s="27"/>
      <c r="E4" s="27"/>
      <c r="F4" s="27"/>
      <c r="G4" s="61"/>
      <c r="H4" s="26" t="s">
        <v>65</v>
      </c>
      <c r="I4" s="27"/>
      <c r="J4" s="27"/>
      <c r="K4" s="27"/>
      <c r="L4" s="2">
        <f>SUM($L$12:$L$15,$L$18:$L$21)</f>
        <v>0</v>
      </c>
    </row>
    <row r="5" spans="1:17" ht="26.25" customHeight="1">
      <c r="A5" s="26" t="s">
        <v>99</v>
      </c>
      <c r="B5" s="27"/>
      <c r="C5" s="27"/>
      <c r="D5" s="27"/>
      <c r="E5" s="27"/>
      <c r="F5" s="27"/>
      <c r="G5" s="61"/>
      <c r="H5" s="26" t="s">
        <v>66</v>
      </c>
      <c r="I5" s="27"/>
      <c r="J5" s="27"/>
      <c r="K5" s="27"/>
      <c r="L5" s="2">
        <v>228000</v>
      </c>
    </row>
    <row r="6" spans="1:17" ht="26.25" customHeight="1">
      <c r="A6" s="26" t="s">
        <v>71</v>
      </c>
      <c r="B6" s="27"/>
      <c r="C6" s="27"/>
      <c r="D6" s="27"/>
      <c r="E6" s="27"/>
      <c r="F6" s="27"/>
      <c r="G6" s="3" t="str">
        <f>IF(COUNTIF($F$10:$F$21,"×"),"×","○")</f>
        <v>○</v>
      </c>
      <c r="H6" s="26" t="s">
        <v>64</v>
      </c>
      <c r="I6" s="27"/>
      <c r="J6" s="27"/>
      <c r="K6" s="27"/>
      <c r="L6" s="2" t="str">
        <f>IF(L4&gt;=L5,"○","×")</f>
        <v>×</v>
      </c>
    </row>
    <row r="7" spans="1:17" ht="26.25" customHeight="1">
      <c r="A7" s="26" t="s">
        <v>92</v>
      </c>
      <c r="B7" s="27"/>
      <c r="C7" s="27"/>
      <c r="D7" s="27"/>
      <c r="E7" s="27"/>
      <c r="F7" s="27"/>
      <c r="G7" s="15" t="s">
        <v>103</v>
      </c>
      <c r="H7" s="26" t="s">
        <v>67</v>
      </c>
      <c r="I7" s="27"/>
      <c r="J7" s="27"/>
      <c r="K7" s="27"/>
      <c r="L7" s="2">
        <f>IF(ROUNDDOWN(L5-L4,-3)&lt;=0,0,ROUNDDOWN(L5-L4,-3))</f>
        <v>228000</v>
      </c>
      <c r="N7" s="22" t="s">
        <v>51</v>
      </c>
      <c r="O7" s="22" t="s">
        <v>48</v>
      </c>
    </row>
    <row r="8" spans="1:17" ht="26.25" customHeight="1">
      <c r="A8" s="26" t="s">
        <v>91</v>
      </c>
      <c r="B8" s="27"/>
      <c r="C8" s="27"/>
      <c r="D8" s="27"/>
      <c r="E8" s="27"/>
      <c r="F8" s="27"/>
      <c r="G8" s="4" t="s">
        <v>102</v>
      </c>
      <c r="H8" s="26" t="s">
        <v>68</v>
      </c>
      <c r="I8" s="27"/>
      <c r="J8" s="27"/>
      <c r="K8" s="27"/>
      <c r="L8" s="4">
        <f>MIN(L4,L5)</f>
        <v>0</v>
      </c>
      <c r="N8" s="22" t="s">
        <v>51</v>
      </c>
      <c r="O8" s="22" t="s">
        <v>48</v>
      </c>
    </row>
    <row r="9" spans="1:17" ht="41.25" customHeight="1">
      <c r="A9" s="71" t="s">
        <v>55</v>
      </c>
      <c r="B9" s="71"/>
      <c r="C9" s="71"/>
      <c r="D9" s="71"/>
      <c r="E9" s="71"/>
      <c r="F9" s="71"/>
      <c r="G9" s="71"/>
      <c r="H9" s="71" t="s">
        <v>63</v>
      </c>
      <c r="I9" s="71"/>
      <c r="J9" s="71"/>
      <c r="K9" s="71"/>
      <c r="L9" s="71"/>
      <c r="M9" s="29"/>
    </row>
    <row r="10" spans="1:17" ht="30.75" customHeight="1">
      <c r="A10" s="30" t="s">
        <v>93</v>
      </c>
      <c r="B10" s="31"/>
      <c r="C10" s="31"/>
      <c r="D10" s="31"/>
      <c r="E10" s="31"/>
      <c r="F10" s="32"/>
      <c r="G10" s="59"/>
      <c r="H10" s="34" t="str">
        <f>A10</f>
        <v>対象職員の賃金改善実績の有無（右欄に○・×を記載）</v>
      </c>
      <c r="I10" s="31"/>
      <c r="J10" s="31"/>
      <c r="K10" s="32"/>
      <c r="L10" s="28">
        <f>G10</f>
        <v>0</v>
      </c>
      <c r="M10" s="35" t="s">
        <v>96</v>
      </c>
      <c r="N10" s="22" t="s">
        <v>51</v>
      </c>
      <c r="O10" s="22" t="s">
        <v>48</v>
      </c>
    </row>
    <row r="11" spans="1:17" ht="72.75" customHeight="1">
      <c r="A11" s="36" t="s">
        <v>52</v>
      </c>
      <c r="B11" s="37" t="s">
        <v>72</v>
      </c>
      <c r="C11" s="37" t="s">
        <v>94</v>
      </c>
      <c r="D11" s="37" t="s">
        <v>70</v>
      </c>
      <c r="E11" s="37" t="s">
        <v>73</v>
      </c>
      <c r="F11" s="37" t="s">
        <v>74</v>
      </c>
      <c r="G11" s="37" t="s">
        <v>75</v>
      </c>
      <c r="H11" s="36" t="s">
        <v>52</v>
      </c>
      <c r="I11" s="37" t="s">
        <v>72</v>
      </c>
      <c r="J11" s="37" t="s">
        <v>94</v>
      </c>
      <c r="K11" s="37" t="s">
        <v>70</v>
      </c>
      <c r="L11" s="37" t="s">
        <v>57</v>
      </c>
      <c r="M11" s="35" t="s">
        <v>76</v>
      </c>
    </row>
    <row r="12" spans="1:17" ht="41.25" customHeight="1">
      <c r="A12" s="38" t="s">
        <v>61</v>
      </c>
      <c r="B12" s="39"/>
      <c r="C12" s="40"/>
      <c r="D12" s="41"/>
      <c r="E12" s="40"/>
      <c r="F12" s="5" t="str">
        <f>IF(E12&gt;=C12,"○","×")</f>
        <v>○</v>
      </c>
      <c r="G12" s="6" t="e">
        <f>((B12*C12*D12)/B12)/D12</f>
        <v>#DIV/0!</v>
      </c>
      <c r="H12" s="38" t="s">
        <v>56</v>
      </c>
      <c r="I12" s="7">
        <f t="shared" ref="I12:K14" si="0">B12</f>
        <v>0</v>
      </c>
      <c r="J12" s="6">
        <f t="shared" si="0"/>
        <v>0</v>
      </c>
      <c r="K12" s="8">
        <f t="shared" si="0"/>
        <v>0</v>
      </c>
      <c r="L12" s="6">
        <f>I12*J12*K12</f>
        <v>0</v>
      </c>
      <c r="M12" s="35" t="s">
        <v>98</v>
      </c>
    </row>
    <row r="13" spans="1:17" ht="41.25" customHeight="1">
      <c r="A13" s="38" t="s">
        <v>60</v>
      </c>
      <c r="B13" s="39"/>
      <c r="C13" s="40"/>
      <c r="D13" s="41"/>
      <c r="E13" s="40"/>
      <c r="F13" s="5" t="str">
        <f>IF(E13&gt;=C13,"○","×")</f>
        <v>○</v>
      </c>
      <c r="G13" s="6" t="e">
        <f>((B13*C13*D13)/B13)/D13</f>
        <v>#DIV/0!</v>
      </c>
      <c r="H13" s="38" t="s">
        <v>58</v>
      </c>
      <c r="I13" s="7">
        <f t="shared" si="0"/>
        <v>0</v>
      </c>
      <c r="J13" s="6">
        <f t="shared" si="0"/>
        <v>0</v>
      </c>
      <c r="K13" s="8">
        <f t="shared" si="0"/>
        <v>0</v>
      </c>
      <c r="L13" s="6">
        <f>I13*J13*K13</f>
        <v>0</v>
      </c>
      <c r="M13" s="35" t="s">
        <v>53</v>
      </c>
    </row>
    <row r="14" spans="1:17" s="53" customFormat="1" ht="41.25" customHeight="1">
      <c r="A14" s="45" t="s">
        <v>62</v>
      </c>
      <c r="B14" s="46"/>
      <c r="C14" s="47"/>
      <c r="D14" s="60"/>
      <c r="E14" s="47"/>
      <c r="F14" s="17" t="e">
        <f>IF(E14&gt;=G14,"○","×")</f>
        <v>#DIV/0!</v>
      </c>
      <c r="G14" s="18" t="e">
        <f>(B14*C14)/B14/D14</f>
        <v>#DIV/0!</v>
      </c>
      <c r="H14" s="45" t="s">
        <v>59</v>
      </c>
      <c r="I14" s="19">
        <f t="shared" si="0"/>
        <v>0</v>
      </c>
      <c r="J14" s="18">
        <f t="shared" si="0"/>
        <v>0</v>
      </c>
      <c r="K14" s="16">
        <f t="shared" si="0"/>
        <v>0</v>
      </c>
      <c r="L14" s="18">
        <f>I14*J14</f>
        <v>0</v>
      </c>
      <c r="M14" s="52" t="s">
        <v>54</v>
      </c>
      <c r="N14" s="53">
        <v>1</v>
      </c>
      <c r="O14" s="53">
        <v>2</v>
      </c>
      <c r="P14" s="53">
        <v>3</v>
      </c>
      <c r="Q14" s="53">
        <v>4</v>
      </c>
    </row>
    <row r="15" spans="1:17" ht="73.5" customHeight="1">
      <c r="A15" s="67" t="s">
        <v>77</v>
      </c>
      <c r="B15" s="68"/>
      <c r="C15" s="68"/>
      <c r="D15" s="68"/>
      <c r="E15" s="6">
        <f>'【訪問看護ＳＴ】別紙（2.0％超部分算定シート）'!I6</f>
        <v>0</v>
      </c>
      <c r="F15" s="9" t="str">
        <f>'【訪問看護ＳＴ】別紙（2.0％超部分算定シート）'!J6</f>
        <v>○</v>
      </c>
      <c r="G15" s="6" t="e">
        <f>'【訪問看護ＳＴ】別紙（2.0％超部分算定シート）'!K6</f>
        <v>#DIV/0!</v>
      </c>
      <c r="H15" s="67" t="s">
        <v>77</v>
      </c>
      <c r="I15" s="68"/>
      <c r="J15" s="68"/>
      <c r="K15" s="68"/>
      <c r="L15" s="6">
        <f>'【訪問看護ＳＴ】別紙（2.0％超部分算定シート）'!L6</f>
        <v>0</v>
      </c>
      <c r="M15" s="35" t="s">
        <v>78</v>
      </c>
    </row>
    <row r="16" spans="1:17" ht="56.25" hidden="1" customHeight="1">
      <c r="A16" s="30" t="s">
        <v>95</v>
      </c>
      <c r="B16" s="31"/>
      <c r="C16" s="31"/>
      <c r="D16" s="31"/>
      <c r="E16" s="31"/>
      <c r="F16" s="32"/>
      <c r="G16" s="33"/>
      <c r="H16" s="34" t="str">
        <f>A16</f>
        <v>（職種内訳）○○の賃金改善実績の有無（右欄に○・×を記載）</v>
      </c>
      <c r="I16" s="31"/>
      <c r="J16" s="31"/>
      <c r="K16" s="32"/>
      <c r="L16" s="28">
        <f>G16</f>
        <v>0</v>
      </c>
      <c r="M16" s="35" t="s">
        <v>96</v>
      </c>
      <c r="N16" s="22" t="s">
        <v>51</v>
      </c>
      <c r="O16" s="22" t="s">
        <v>48</v>
      </c>
    </row>
    <row r="17" spans="1:17" ht="72.75" hidden="1" customHeight="1">
      <c r="A17" s="36" t="s">
        <v>52</v>
      </c>
      <c r="B17" s="37" t="s">
        <v>72</v>
      </c>
      <c r="C17" s="37" t="s">
        <v>94</v>
      </c>
      <c r="D17" s="37" t="s">
        <v>70</v>
      </c>
      <c r="E17" s="37" t="s">
        <v>73</v>
      </c>
      <c r="F17" s="37" t="s">
        <v>74</v>
      </c>
      <c r="G17" s="37" t="s">
        <v>75</v>
      </c>
      <c r="H17" s="36" t="s">
        <v>52</v>
      </c>
      <c r="I17" s="37" t="s">
        <v>72</v>
      </c>
      <c r="J17" s="37" t="s">
        <v>94</v>
      </c>
      <c r="K17" s="37" t="s">
        <v>70</v>
      </c>
      <c r="L17" s="37" t="s">
        <v>57</v>
      </c>
      <c r="M17" s="35" t="s">
        <v>76</v>
      </c>
    </row>
    <row r="18" spans="1:17" ht="41.25" hidden="1" customHeight="1">
      <c r="A18" s="38" t="s">
        <v>61</v>
      </c>
      <c r="B18" s="39"/>
      <c r="C18" s="40"/>
      <c r="D18" s="41"/>
      <c r="E18" s="40"/>
      <c r="F18" s="28" t="str">
        <f>IF(E18&gt;=C18,"○","×")</f>
        <v>○</v>
      </c>
      <c r="G18" s="42" t="e">
        <f>((B18*C18*D18)/B18)/D18</f>
        <v>#DIV/0!</v>
      </c>
      <c r="H18" s="38" t="s">
        <v>56</v>
      </c>
      <c r="I18" s="43">
        <f t="shared" ref="I18:K20" si="1">B18</f>
        <v>0</v>
      </c>
      <c r="J18" s="42">
        <f t="shared" si="1"/>
        <v>0</v>
      </c>
      <c r="K18" s="44">
        <f t="shared" si="1"/>
        <v>0</v>
      </c>
      <c r="L18" s="42">
        <f>I18*J18*K18</f>
        <v>0</v>
      </c>
      <c r="M18" s="35" t="s">
        <v>98</v>
      </c>
    </row>
    <row r="19" spans="1:17" ht="41.25" hidden="1" customHeight="1">
      <c r="A19" s="38" t="s">
        <v>60</v>
      </c>
      <c r="B19" s="39"/>
      <c r="C19" s="40"/>
      <c r="D19" s="41"/>
      <c r="E19" s="40"/>
      <c r="F19" s="28" t="str">
        <f>IF(E19&gt;=C19,"○","×")</f>
        <v>○</v>
      </c>
      <c r="G19" s="42" t="e">
        <f>((B19*C19*D19)/B19)/D19</f>
        <v>#DIV/0!</v>
      </c>
      <c r="H19" s="38" t="s">
        <v>58</v>
      </c>
      <c r="I19" s="43">
        <f t="shared" si="1"/>
        <v>0</v>
      </c>
      <c r="J19" s="42">
        <f t="shared" si="1"/>
        <v>0</v>
      </c>
      <c r="K19" s="44">
        <f t="shared" si="1"/>
        <v>0</v>
      </c>
      <c r="L19" s="42">
        <f>I19*J19*K19</f>
        <v>0</v>
      </c>
      <c r="M19" s="35" t="s">
        <v>53</v>
      </c>
    </row>
    <row r="20" spans="1:17" s="53" customFormat="1" ht="41.25" hidden="1" customHeight="1">
      <c r="A20" s="45" t="s">
        <v>62</v>
      </c>
      <c r="B20" s="46"/>
      <c r="C20" s="47"/>
      <c r="D20" s="48"/>
      <c r="E20" s="47"/>
      <c r="F20" s="49" t="e">
        <f>IF(E20&gt;=G20,"○","×")</f>
        <v>#DIV/0!</v>
      </c>
      <c r="G20" s="50" t="e">
        <f>(B20*C20)/B20/D20</f>
        <v>#DIV/0!</v>
      </c>
      <c r="H20" s="45" t="s">
        <v>59</v>
      </c>
      <c r="I20" s="51">
        <f t="shared" si="1"/>
        <v>0</v>
      </c>
      <c r="J20" s="50">
        <f t="shared" si="1"/>
        <v>0</v>
      </c>
      <c r="K20" s="48">
        <f t="shared" si="1"/>
        <v>0</v>
      </c>
      <c r="L20" s="50">
        <f>I20*J20</f>
        <v>0</v>
      </c>
      <c r="M20" s="52" t="s">
        <v>54</v>
      </c>
      <c r="N20" s="53">
        <v>1</v>
      </c>
      <c r="O20" s="53">
        <v>2</v>
      </c>
      <c r="P20" s="53">
        <v>3</v>
      </c>
      <c r="Q20" s="53">
        <v>4</v>
      </c>
    </row>
    <row r="21" spans="1:17" ht="73.5" hidden="1" customHeight="1">
      <c r="A21" s="67" t="s">
        <v>77</v>
      </c>
      <c r="B21" s="68"/>
      <c r="C21" s="68"/>
      <c r="D21" s="68"/>
      <c r="E21" s="42">
        <f>'【訪問看護ＳＴ】別紙（2.0％超部分算定シート）'!I9</f>
        <v>0</v>
      </c>
      <c r="F21" s="54" t="str">
        <f>'【訪問看護ＳＴ】別紙（2.0％超部分算定シート）'!J9</f>
        <v>○</v>
      </c>
      <c r="G21" s="42" t="e">
        <f>'【訪問看護ＳＴ】別紙（2.0％超部分算定シート）'!K9</f>
        <v>#DIV/0!</v>
      </c>
      <c r="H21" s="67" t="s">
        <v>77</v>
      </c>
      <c r="I21" s="68"/>
      <c r="J21" s="68"/>
      <c r="K21" s="68"/>
      <c r="L21" s="42">
        <f>'【訪問看護ＳＴ】別紙（2.0％超部分算定シート）'!L9</f>
        <v>0</v>
      </c>
      <c r="M21" s="35" t="s">
        <v>78</v>
      </c>
    </row>
  </sheetData>
  <mergeCells count="7">
    <mergeCell ref="A21:D21"/>
    <mergeCell ref="H21:K21"/>
    <mergeCell ref="A3:L3"/>
    <mergeCell ref="A9:G9"/>
    <mergeCell ref="H9:L9"/>
    <mergeCell ref="A15:D15"/>
    <mergeCell ref="H15:K15"/>
  </mergeCells>
  <phoneticPr fontId="33"/>
  <conditionalFormatting sqref="A15 G21:H21 L21">
    <cfRule type="expression" dxfId="13" priority="9">
      <formula>$G$3="×"</formula>
    </cfRule>
  </conditionalFormatting>
  <conditionalFormatting sqref="A21">
    <cfRule type="expression" dxfId="12" priority="12">
      <formula>$G$3="×"</formula>
    </cfRule>
  </conditionalFormatting>
  <conditionalFormatting sqref="A8:G8">
    <cfRule type="expression" dxfId="11" priority="5">
      <formula>$G$7="○"</formula>
    </cfRule>
    <cfRule type="expression" dxfId="10" priority="6">
      <formula>$G$7</formula>
    </cfRule>
  </conditionalFormatting>
  <conditionalFormatting sqref="A12:G14">
    <cfRule type="expression" dxfId="9" priority="4">
      <formula>$G$3="×"</formula>
    </cfRule>
  </conditionalFormatting>
  <conditionalFormatting sqref="A18:L20">
    <cfRule type="expression" dxfId="8" priority="7">
      <formula>$G$3="×"</formula>
    </cfRule>
  </conditionalFormatting>
  <conditionalFormatting sqref="G15">
    <cfRule type="expression" dxfId="7" priority="3">
      <formula>$G$3="×"</formula>
    </cfRule>
  </conditionalFormatting>
  <conditionalFormatting sqref="H12:H15">
    <cfRule type="expression" dxfId="6" priority="8">
      <formula>$G$3="×"</formula>
    </cfRule>
  </conditionalFormatting>
  <conditionalFormatting sqref="I12:L14">
    <cfRule type="expression" dxfId="5" priority="2">
      <formula>$G$3="×"</formula>
    </cfRule>
  </conditionalFormatting>
  <conditionalFormatting sqref="L15">
    <cfRule type="expression" dxfId="4" priority="1">
      <formula>$G$3="×"</formula>
    </cfRule>
  </conditionalFormatting>
  <dataValidations count="4">
    <dataValidation type="list" allowBlank="1" showInputMessage="1" showErrorMessage="1" sqref="D14 D20" xr:uid="{926D288C-C88C-4023-8249-0F66AB69DF65}">
      <formula1>$N$14:$S$14</formula1>
    </dataValidation>
    <dataValidation type="list" allowBlank="1" showInputMessage="1" showErrorMessage="1" sqref="G16" xr:uid="{2593B027-0BDE-4033-98B6-BC218517771C}">
      <formula1>#REF!</formula1>
    </dataValidation>
    <dataValidation type="list" allowBlank="1" showInputMessage="1" showErrorMessage="1" sqref="G8" xr:uid="{ABA92B4C-EC4D-47A5-A009-CCEE9A6A41D3}">
      <formula1>$N$8:$O$8</formula1>
    </dataValidation>
    <dataValidation type="list" allowBlank="1" showInputMessage="1" showErrorMessage="1" sqref="G7 G10" xr:uid="{123A4A97-1C8A-40A4-A9F6-FE0ABF7DE675}">
      <formula1>$N$7:$O$7</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63E7-5B76-438E-8395-867D74CF53E4}">
  <sheetPr>
    <tabColor rgb="FFFFFF00"/>
    <pageSetUpPr fitToPage="1"/>
  </sheetPr>
  <dimension ref="A1:O9"/>
  <sheetViews>
    <sheetView view="pageBreakPreview" zoomScale="70" zoomScaleNormal="100" zoomScaleSheetLayoutView="70" workbookViewId="0">
      <selection activeCell="B2" sqref="B2:K2"/>
    </sheetView>
  </sheetViews>
  <sheetFormatPr defaultColWidth="9" defaultRowHeight="13.2"/>
  <cols>
    <col min="1" max="1" width="37.88671875" style="22" customWidth="1"/>
    <col min="2" max="5" width="15.109375" style="23" customWidth="1"/>
    <col min="6" max="6" width="16.44140625" style="23" customWidth="1"/>
    <col min="7" max="7" width="24.21875" style="23" customWidth="1"/>
    <col min="8" max="8" width="19.77734375" style="23" customWidth="1"/>
    <col min="9" max="9" width="22.109375" style="23" customWidth="1"/>
    <col min="10" max="11" width="18.21875" style="23" customWidth="1"/>
    <col min="12" max="12" width="42.109375" style="22" customWidth="1"/>
    <col min="13" max="13" width="187.21875" style="25" customWidth="1"/>
    <col min="14" max="19" width="14.6640625" style="22" customWidth="1"/>
    <col min="20" max="20" width="18.88671875" style="22" customWidth="1"/>
    <col min="21" max="21" width="9" style="22"/>
    <col min="22" max="28" width="9" style="22" customWidth="1"/>
    <col min="29" max="16384" width="9" style="22"/>
  </cols>
  <sheetData>
    <row r="1" spans="1:15" ht="184.2" customHeight="1"/>
    <row r="2" spans="1:15" ht="51" customHeight="1">
      <c r="A2" s="55" t="s">
        <v>100</v>
      </c>
      <c r="B2" s="63" t="s">
        <v>79</v>
      </c>
      <c r="C2" s="63"/>
      <c r="D2" s="63"/>
      <c r="E2" s="63"/>
      <c r="F2" s="63"/>
      <c r="G2" s="63"/>
      <c r="H2" s="63"/>
      <c r="I2" s="63"/>
      <c r="J2" s="63"/>
      <c r="K2" s="63"/>
      <c r="L2" s="56"/>
    </row>
    <row r="3" spans="1:15" ht="41.25" customHeight="1">
      <c r="A3" s="64" t="s">
        <v>55</v>
      </c>
      <c r="B3" s="65"/>
      <c r="C3" s="65"/>
      <c r="D3" s="65"/>
      <c r="E3" s="65"/>
      <c r="F3" s="65"/>
      <c r="G3" s="65"/>
      <c r="H3" s="65"/>
      <c r="I3" s="65"/>
      <c r="J3" s="65"/>
      <c r="K3" s="66"/>
      <c r="L3" s="28" t="s">
        <v>57</v>
      </c>
      <c r="M3" s="29"/>
    </row>
    <row r="4" spans="1:15" ht="33" customHeight="1">
      <c r="A4" s="34" t="str">
        <f>③【訪問看護ＳＴ】賃上げ実績報告書!A10</f>
        <v>対象職員の賃金改善実績の有無（右欄に○・×を記載）</v>
      </c>
      <c r="B4" s="57"/>
      <c r="C4" s="57"/>
      <c r="D4" s="57"/>
      <c r="E4" s="57"/>
      <c r="F4" s="57"/>
      <c r="G4" s="57"/>
      <c r="H4" s="57"/>
      <c r="I4" s="57"/>
      <c r="J4" s="57"/>
      <c r="K4" s="58"/>
      <c r="L4" s="59"/>
      <c r="M4" s="35" t="s">
        <v>80</v>
      </c>
      <c r="N4" s="22" t="s">
        <v>51</v>
      </c>
      <c r="O4" s="22" t="s">
        <v>48</v>
      </c>
    </row>
    <row r="5" spans="1:15" ht="72.75" customHeight="1">
      <c r="A5" s="36" t="s">
        <v>52</v>
      </c>
      <c r="B5" s="37" t="s">
        <v>81</v>
      </c>
      <c r="C5" s="37" t="s">
        <v>82</v>
      </c>
      <c r="D5" s="37" t="s">
        <v>83</v>
      </c>
      <c r="E5" s="37" t="s">
        <v>84</v>
      </c>
      <c r="F5" s="37" t="s">
        <v>85</v>
      </c>
      <c r="G5" s="37" t="s">
        <v>86</v>
      </c>
      <c r="H5" s="37" t="s">
        <v>87</v>
      </c>
      <c r="I5" s="37" t="s">
        <v>73</v>
      </c>
      <c r="J5" s="37" t="s">
        <v>88</v>
      </c>
      <c r="K5" s="37" t="s">
        <v>75</v>
      </c>
      <c r="L5" s="37" t="s">
        <v>57</v>
      </c>
      <c r="M5" s="35" t="s">
        <v>76</v>
      </c>
    </row>
    <row r="6" spans="1:15" ht="84.75" customHeight="1">
      <c r="A6" s="38" t="s">
        <v>89</v>
      </c>
      <c r="B6" s="40"/>
      <c r="C6" s="40"/>
      <c r="D6" s="10" t="e">
        <f>C6/B6</f>
        <v>#DIV/0!</v>
      </c>
      <c r="E6" s="11" t="e">
        <f>(D6-0.02)*B6</f>
        <v>#DIV/0!</v>
      </c>
      <c r="F6" s="12"/>
      <c r="G6" s="13"/>
      <c r="H6" s="14"/>
      <c r="I6" s="40"/>
      <c r="J6" s="5" t="str">
        <f>IF(I6&gt;=C6,"○","×")</f>
        <v>○</v>
      </c>
      <c r="K6" s="6" t="e">
        <f>((F6*G6*H6)/H6)/G6</f>
        <v>#DIV/0!</v>
      </c>
      <c r="L6" s="6">
        <f>F6*G6*H6</f>
        <v>0</v>
      </c>
      <c r="M6" s="35" t="s">
        <v>90</v>
      </c>
    </row>
    <row r="7" spans="1:15" ht="57.75" hidden="1" customHeight="1">
      <c r="A7" s="34" t="str">
        <f>③【訪問看護ＳＴ】賃上げ実績報告書!A16</f>
        <v>（職種内訳）○○の賃金改善実績の有無（右欄に○・×を記載）</v>
      </c>
      <c r="B7" s="57"/>
      <c r="C7" s="57"/>
      <c r="D7" s="57"/>
      <c r="E7" s="57"/>
      <c r="F7" s="57"/>
      <c r="G7" s="57"/>
      <c r="H7" s="57"/>
      <c r="I7" s="57"/>
      <c r="J7" s="57"/>
      <c r="K7" s="58"/>
      <c r="L7" s="33"/>
      <c r="M7" s="35" t="s">
        <v>80</v>
      </c>
      <c r="N7" s="22" t="s">
        <v>51</v>
      </c>
      <c r="O7" s="22" t="s">
        <v>48</v>
      </c>
    </row>
    <row r="8" spans="1:15" ht="72.75" hidden="1" customHeight="1">
      <c r="A8" s="36" t="s">
        <v>52</v>
      </c>
      <c r="B8" s="37" t="s">
        <v>81</v>
      </c>
      <c r="C8" s="37" t="s">
        <v>82</v>
      </c>
      <c r="D8" s="37" t="s">
        <v>83</v>
      </c>
      <c r="E8" s="37" t="s">
        <v>84</v>
      </c>
      <c r="F8" s="37" t="s">
        <v>85</v>
      </c>
      <c r="G8" s="37" t="s">
        <v>86</v>
      </c>
      <c r="H8" s="37" t="s">
        <v>87</v>
      </c>
      <c r="I8" s="37" t="s">
        <v>73</v>
      </c>
      <c r="J8" s="37" t="s">
        <v>88</v>
      </c>
      <c r="K8" s="37" t="s">
        <v>75</v>
      </c>
      <c r="L8" s="37" t="s">
        <v>57</v>
      </c>
      <c r="M8" s="35" t="s">
        <v>76</v>
      </c>
    </row>
    <row r="9" spans="1:15" ht="84.75" hidden="1" customHeight="1">
      <c r="A9" s="38" t="s">
        <v>89</v>
      </c>
      <c r="B9" s="40"/>
      <c r="C9" s="40"/>
      <c r="D9" s="10" t="e">
        <f>C9/B9</f>
        <v>#DIV/0!</v>
      </c>
      <c r="E9" s="11" t="e">
        <f>(D9-0.02)*B9</f>
        <v>#DIV/0!</v>
      </c>
      <c r="F9" s="12"/>
      <c r="G9" s="13"/>
      <c r="H9" s="14"/>
      <c r="I9" s="40"/>
      <c r="J9" s="28" t="str">
        <f>IF(I9&gt;=C9,"○","×")</f>
        <v>○</v>
      </c>
      <c r="K9" s="42" t="e">
        <f>((F9*G9*H9)/H9)/G9</f>
        <v>#DIV/0!</v>
      </c>
      <c r="L9" s="42">
        <f>F9*G9*H9</f>
        <v>0</v>
      </c>
      <c r="M9" s="35" t="s">
        <v>90</v>
      </c>
    </row>
  </sheetData>
  <mergeCells count="2">
    <mergeCell ref="B2:K2"/>
    <mergeCell ref="A3:K3"/>
  </mergeCells>
  <phoneticPr fontId="33"/>
  <conditionalFormatting sqref="A6:J6 L6">
    <cfRule type="expression" dxfId="3" priority="2">
      <formula>#REF!="×"</formula>
    </cfRule>
  </conditionalFormatting>
  <conditionalFormatting sqref="A9:J9 L9">
    <cfRule type="expression" dxfId="2" priority="7">
      <formula>#REF!="×"</formula>
    </cfRule>
  </conditionalFormatting>
  <conditionalFormatting sqref="K6">
    <cfRule type="expression" dxfId="1" priority="1">
      <formula>$G$3="×"</formula>
    </cfRule>
  </conditionalFormatting>
  <conditionalFormatting sqref="K9">
    <cfRule type="expression" dxfId="0" priority="6">
      <formula>$G$3="×"</formula>
    </cfRule>
  </conditionalFormatting>
  <dataValidations count="2">
    <dataValidation type="list" allowBlank="1" showInputMessage="1" showErrorMessage="1" sqref="L7" xr:uid="{D6F23032-9046-46D4-9B24-4217427DE171}">
      <formula1>#REF!</formula1>
    </dataValidation>
    <dataValidation type="list" allowBlank="1" showInputMessage="1" showErrorMessage="1" sqref="L4" xr:uid="{2196DB4F-6B6F-485B-850F-5572ECA7C21C}">
      <formula1>$N$7:$O$7</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③【訪問看護ＳＴ】賃上げ実績報告書</vt:lpstr>
      <vt:lpstr>【訪問看護ＳＴ】別紙（2.0％超部分算定シート）</vt:lpstr>
      <vt:lpstr>都道府県リスト</vt:lpstr>
      <vt:lpstr>'【訪問看護ＳＴ】別紙（2.0％超部分算定シート）'!Print_Area</vt:lpstr>
      <vt:lpstr>③【訪問看護ＳＴ】賃上げ実績報告書!Print_Area</vt:lpstr>
      <vt:lpstr>'【訪問看護ＳＴ】別紙（2.0％超部分算定シート）'!Print_Titles</vt:lpstr>
      <vt:lpstr>③【訪問看護ＳＴ】賃上げ実績報告書!Print_Titles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小玉 大地</cp:lastModifiedBy>
  <cp:revision>2</cp:revision>
  <cp:lastPrinted>2026-06-10T01:14:09Z</cp:lastPrinted>
  <dcterms:created xsi:type="dcterms:W3CDTF">2017-10-26T07:12:00Z</dcterms:created>
  <dcterms:modified xsi:type="dcterms:W3CDTF">2026-06-10T07:47:57Z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