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11.17.229\disk1\03-04 【決　算】財政状況資料集(H24～)\財政状況資料集(R06年度決算分)\03提出（市町村→県）\1回目\02都城市\"/>
    </mc:Choice>
  </mc:AlternateContent>
  <xr:revisionPtr revIDLastSave="0" documentId="13_ncr:1_{E4A6CA01-E8EF-41C9-9F67-0500EA28DE72}" xr6:coauthVersionLast="47" xr6:coauthVersionMax="47" xr10:uidLastSave="{00000000-0000-0000-0000-000000000000}"/>
  <bookViews>
    <workbookView xWindow="-108" yWindow="-108" windowWidth="23256" windowHeight="12456"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6" i="10" l="1"/>
  <c r="BG35" i="10"/>
  <c r="BG34" i="10"/>
  <c r="AO38" i="10"/>
  <c r="AO37" i="10"/>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W43" i="10" l="1"/>
  <c r="BE43" i="10"/>
  <c r="AM43" i="10"/>
  <c r="U43" i="10"/>
  <c r="C43" i="10"/>
  <c r="BW42" i="10"/>
  <c r="BE42" i="10"/>
  <c r="AM42" i="10"/>
  <c r="U42" i="10"/>
  <c r="C42" i="10"/>
  <c r="BW41" i="10"/>
  <c r="BE41" i="10"/>
  <c r="AM41" i="10"/>
  <c r="U41" i="10"/>
  <c r="C41" i="10"/>
  <c r="BW40" i="10"/>
  <c r="BE40" i="10"/>
  <c r="AM40" i="10"/>
  <c r="U40" i="10"/>
  <c r="C40" i="10"/>
  <c r="BW39" i="10"/>
  <c r="BE39" i="10"/>
  <c r="AM39" i="10"/>
  <c r="U39" i="10"/>
  <c r="C39" i="10"/>
  <c r="BE38" i="10"/>
  <c r="U38" i="10"/>
  <c r="C38" i="10"/>
  <c r="BE37" i="10"/>
  <c r="C37" i="10"/>
  <c r="C36" i="10"/>
  <c r="CO34" i="10"/>
  <c r="CO35" i="10" s="1"/>
  <c r="CO36" i="10" s="1"/>
  <c r="CO37" i="10" s="1"/>
  <c r="CO38" i="10" s="1"/>
  <c r="CO39" i="10" s="1"/>
  <c r="CO40" i="10" s="1"/>
  <c r="CO41" i="10" s="1"/>
  <c r="CO42" i="10" s="1"/>
  <c r="CO43" i="10" s="1"/>
  <c r="BW34" i="10"/>
  <c r="BW35" i="10" s="1"/>
  <c r="BW36" i="10" s="1"/>
  <c r="BW37" i="10" s="1"/>
  <c r="BW38" i="10" s="1"/>
  <c r="C34" i="10"/>
  <c r="C35" i="10" l="1"/>
  <c r="U34" i="10"/>
  <c r="U35" i="10" s="1"/>
  <c r="U36" i="10" s="1"/>
  <c r="U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AM37" i="10" s="1"/>
  <c r="AM38" i="10" s="1"/>
  <c r="BE34" i="10" l="1"/>
  <c r="BE35" i="10" s="1"/>
  <c r="BE36" i="10" s="1"/>
</calcChain>
</file>

<file path=xl/sharedStrings.xml><?xml version="1.0" encoding="utf-8"?>
<sst xmlns="http://schemas.openxmlformats.org/spreadsheetml/2006/main" count="1164" uniqueCount="573">
  <si>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</si>
  <si>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</si>
  <si>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</si>
  <si>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</si>
  <si>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</si>
  <si>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</si>
  <si>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</si>
  <si>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</si>
  <si>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</si>
  <si>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</si>
  <si>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</si>
  <si>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</si>
  <si>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</si>
  <si>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</si>
  <si>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</si>
  <si>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</si>
  <si>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</si>
  <si>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</si>
  <si>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</si>
  <si>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</si>
  <si>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</si>
  <si>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</si>
  <si>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</si>
  <si>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</si>
  <si>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</si>
  <si>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</si>
  <si>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</si>
  <si>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</si>
  <si>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</si>
  <si>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</si>
  <si>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</si>
  <si>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</si>
  <si>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</si>
  <si>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</si>
  <si>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</si>
  <si>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</si>
  <si>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</si>
  <si>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</si>
  <si>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</si>
  <si>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</si>
  <si>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</si>
  <si>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</si>
  <si>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</si>
  <si>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</si>
  <si>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</si>
  <si>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</si>
  <si>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</si>
  <si>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</si>
  <si>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</si>
  <si>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</si>
  <si>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</si>
  <si>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</si>
  <si>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</si>
  <si>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</si>
  <si>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</si>
  <si>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</si>
  <si>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</si>
  <si>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</si>
  <si>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</si>
  <si>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</si>
  <si>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</si>
  <si>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</si>
  <si>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</si>
  <si>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</si>
  <si>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</si>
  <si>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</si>
  <si>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</si>
  <si>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</si>
  <si>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</si>
  <si>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</si>
  <si>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</si>
  <si>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</si>
  <si>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</si>
  <si>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</si>
  <si>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</si>
  <si>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</si>
  <si>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</si>
  <si>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</si>
  <si>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</si>
  <si>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宮崎県</t>
    <phoneticPr fontId="5"/>
  </si>
  <si>
    <t>市町村類型</t>
    <phoneticPr fontId="5"/>
  </si>
  <si>
    <t>Ⅳ－１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</si>
  <si>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</si>
  <si>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</si>
  <si>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</si>
  <si>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</si>
  <si>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</si>
  <si>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</si>
  <si>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</si>
  <si>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</si>
  <si>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</si>
  <si>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</si>
  <si>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</si>
  <si>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</si>
  <si>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都城市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</si>
  <si>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</si>
  <si>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</si>
  <si>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</si>
  <si>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</si>
  <si>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</si>
  <si>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</si>
  <si>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</si>
  <si>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</si>
  <si>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</si>
  <si>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</si>
  <si>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</si>
  <si>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</si>
  <si>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</si>
  <si>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</si>
  <si>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</si>
  <si>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</si>
  <si>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</si>
  <si>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</si>
  <si>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</si>
  <si>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</si>
  <si>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</si>
  <si>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</si>
  <si>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</si>
  <si>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-2.7</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</si>
  <si>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</si>
  <si>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</si>
  <si>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</si>
  <si>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</si>
  <si>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</si>
  <si>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</si>
  <si>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</si>
  <si>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</si>
  <si>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</si>
  <si>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</si>
  <si>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</si>
  <si>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</si>
  <si>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</si>
  <si>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</si>
  <si>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</si>
  <si>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</si>
  <si>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</si>
  <si>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</si>
  <si>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</si>
  <si>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</si>
  <si>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</si>
  <si>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</si>
  <si>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</si>
  <si>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25"/>
  </si>
  <si>
    <t>うち日本人(％)</t>
    <phoneticPr fontId="5"/>
  </si>
  <si>
    <t>0.4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</si>
  <si>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</si>
  <si>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</si>
  <si>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</si>
  <si>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</si>
  <si>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</si>
  <si>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</si>
  <si>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</si>
  <si>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</si>
  <si>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</si>
  <si>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</si>
  <si>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</si>
  <si>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</si>
  <si>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</si>
  <si>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</si>
  <si>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</si>
  <si>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</si>
  <si>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</si>
  <si>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</si>
  <si>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</si>
  <si>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</si>
  <si>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</si>
  <si>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</si>
  <si>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</si>
  <si>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</si>
  <si>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</si>
  <si>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</si>
  <si>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</si>
  <si>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</si>
  <si>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</si>
  <si>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</si>
  <si>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</si>
  <si>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</si>
  <si>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</si>
  <si>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</si>
  <si>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</si>
  <si>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</si>
  <si>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</si>
  <si>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</si>
  <si>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</si>
  <si>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</si>
  <si>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</si>
  <si>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</si>
  <si>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</si>
  <si>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</si>
  <si>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</si>
  <si>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</si>
  <si>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</si>
  <si>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</si>
  <si>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</si>
  <si>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</si>
  <si>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</si>
  <si>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</si>
  <si>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</si>
  <si>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</si>
  <si>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</si>
  <si>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</si>
  <si>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</si>
  <si>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</si>
  <si>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宮崎県都城市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</si>
  <si>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</si>
  <si>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</si>
  <si>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</si>
  <si>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</si>
  <si>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</si>
  <si>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</si>
  <si>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</si>
  <si>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</si>
  <si>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</si>
  <si>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</si>
  <si>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</si>
  <si>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</si>
  <si>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</si>
  <si>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</si>
  <si>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</si>
  <si>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</si>
  <si>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</si>
  <si>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</si>
  <si>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</si>
  <si>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</si>
  <si>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</si>
  <si>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</si>
  <si>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</si>
  <si>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</si>
  <si>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</si>
  <si>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</si>
  <si>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</si>
  <si>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</si>
  <si>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</si>
  <si>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</si>
  <si>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</si>
  <si>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</si>
  <si>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</si>
  <si>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</si>
  <si>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</si>
  <si>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</si>
  <si>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</si>
  <si>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</si>
  <si>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</si>
  <si>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</si>
  <si>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</si>
  <si>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</si>
  <si>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</si>
  <si>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</si>
  <si>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</si>
  <si>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</si>
  <si>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</si>
  <si>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</si>
  <si>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</si>
  <si>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</si>
  <si>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</si>
  <si>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</si>
  <si>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</si>
  <si>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</si>
  <si>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</si>
  <si>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</si>
  <si>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</si>
  <si>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</si>
  <si>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</si>
  <si>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</si>
  <si>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</si>
  <si>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</si>
  <si>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</si>
  <si>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</si>
  <si>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</si>
  <si>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</si>
  <si>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</si>
  <si>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</si>
  <si>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</si>
  <si>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</si>
  <si>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</si>
  <si>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</si>
  <si>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</si>
  <si>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</si>
  <si>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</si>
  <si>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</si>
  <si>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</si>
  <si>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</si>
  <si>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</si>
  <si>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</si>
  <si>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</si>
  <si>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</si>
  <si>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</si>
  <si>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</si>
  <si>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</si>
  <si>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</si>
  <si>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</si>
  <si>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</si>
  <si>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</si>
  <si>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</si>
  <si>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</si>
  <si>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</si>
  <si>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</si>
  <si>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</si>
  <si>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</si>
  <si>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</si>
  <si>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</si>
  <si>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</si>
  <si>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</si>
  <si>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</si>
  <si>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</si>
  <si>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</si>
  <si>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</si>
  <si>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</si>
  <si>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</si>
  <si>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</si>
  <si>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</si>
  <si>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</si>
  <si>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</si>
  <si>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</si>
  <si>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</si>
  <si>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</si>
  <si>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</si>
  <si>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</si>
  <si>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</si>
  <si>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</si>
  <si>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</si>
  <si>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</si>
  <si>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</si>
  <si>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</si>
  <si>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</si>
  <si>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</si>
  <si>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</si>
  <si>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</si>
  <si>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</si>
  <si>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</si>
  <si>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</si>
  <si>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市場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</si>
  <si>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</si>
  <si>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</si>
  <si>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</si>
  <si>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</si>
  <si>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</si>
  <si>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</si>
  <si>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</si>
  <si>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</si>
  <si>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</si>
  <si>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</si>
  <si>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</si>
  <si>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</si>
  <si>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</si>
  <si>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</si>
  <si>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</si>
  <si>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</si>
  <si>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</si>
  <si>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</si>
  <si>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</si>
  <si>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</si>
  <si>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</si>
  <si>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</si>
  <si>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宮崎県都城市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</si>
  <si>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</si>
  <si>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</si>
  <si>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</si>
  <si>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</si>
  <si>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</si>
  <si>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</si>
  <si>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</si>
  <si>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</si>
  <si>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</si>
  <si>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</si>
  <si>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</si>
  <si>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</si>
  <si>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</si>
  <si>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</si>
  <si>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</si>
  <si>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</si>
  <si>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</si>
  <si>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</si>
  <si>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</si>
  <si>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</si>
  <si>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都城市整備墓地特別会計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</si>
  <si>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</si>
  <si>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</si>
  <si>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</si>
  <si>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</si>
  <si>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</si>
  <si>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</si>
  <si>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</si>
  <si>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</si>
  <si>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</si>
  <si>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</si>
  <si>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</si>
  <si>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</si>
  <si>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</si>
  <si>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都城市国民健康保険特別会計（事業勘定）</t>
    <phoneticPr fontId="5"/>
  </si>
  <si>
    <t>都城市国民健康保険特別会計（診療施設勘定）</t>
    <phoneticPr fontId="5"/>
  </si>
  <si>
    <t>都城市後期高齢者医療特別会計</t>
    <phoneticPr fontId="5"/>
  </si>
  <si>
    <t>都城市介護保険特別会計</t>
    <phoneticPr fontId="5"/>
  </si>
  <si>
    <t>都城市水道事業会計</t>
    <phoneticPr fontId="5"/>
  </si>
  <si>
    <t>法適用企業</t>
    <phoneticPr fontId="5"/>
  </si>
  <si>
    <t>都城市公共下水道事業会計</t>
    <phoneticPr fontId="5"/>
  </si>
  <si>
    <t>都城市農業集落排水事業会計</t>
    <phoneticPr fontId="5"/>
  </si>
  <si>
    <t>都城市御池簡易水道事業会計</t>
    <phoneticPr fontId="5"/>
  </si>
  <si>
    <t>都城市簡易水道事業会計</t>
    <phoneticPr fontId="5"/>
  </si>
  <si>
    <t>都城市公設地方卸売市場事業特別会計</t>
    <phoneticPr fontId="5"/>
  </si>
  <si>
    <t>法非適用企業</t>
    <phoneticPr fontId="5"/>
  </si>
  <si>
    <t>都城市電気事業特別会計</t>
    <phoneticPr fontId="5"/>
  </si>
  <si>
    <t>都城市工業用地造成事業特別会計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</si>
  <si>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</si>
  <si>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</si>
  <si>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</si>
  <si>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</si>
  <si>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</si>
  <si>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</si>
  <si>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</si>
  <si>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</si>
  <si>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</si>
  <si>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</si>
  <si>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</si>
  <si>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</si>
  <si>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</si>
  <si>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</si>
  <si>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</si>
  <si>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</si>
  <si>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</si>
  <si>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</si>
  <si>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</si>
  <si>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</si>
  <si>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</si>
  <si>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</si>
  <si>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</si>
  <si>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</si>
  <si>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</si>
  <si>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</si>
  <si>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</si>
  <si>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</si>
  <si>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</si>
  <si>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</si>
  <si>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</si>
  <si>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</si>
  <si>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</si>
  <si>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</si>
  <si>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</si>
  <si>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</si>
  <si>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</si>
  <si>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</si>
  <si>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</si>
  <si>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</si>
  <si>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</si>
  <si>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</si>
  <si>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</si>
  <si>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</si>
  <si>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</si>
  <si>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</si>
  <si>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</si>
  <si>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</si>
  <si>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</si>
  <si>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</si>
  <si>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</si>
  <si>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</si>
  <si>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</si>
  <si>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</si>
  <si>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</si>
  <si>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</si>
  <si>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</si>
  <si>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</si>
  <si>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</si>
  <si>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</si>
  <si>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</si>
  <si>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</si>
  <si>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</si>
  <si>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</si>
  <si>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</si>
  <si>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</si>
  <si>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</si>
  <si>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</si>
  <si>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</si>
  <si>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</si>
  <si>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</si>
  <si>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</si>
  <si>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</si>
  <si>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</si>
  <si>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</si>
  <si>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</si>
  <si>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</si>
  <si>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</si>
  <si>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</si>
  <si>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</si>
  <si>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</si>
  <si>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</si>
  <si>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</si>
  <si>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</si>
  <si>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</si>
  <si>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</si>
  <si>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</si>
  <si>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</si>
  <si>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</si>
  <si>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</si>
  <si>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</si>
  <si>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</si>
  <si>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</si>
  <si>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</si>
  <si>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</si>
  <si>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</si>
  <si>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</si>
  <si>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</si>
  <si>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</si>
  <si>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</si>
  <si>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</si>
  <si>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</si>
  <si>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</si>
  <si>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</si>
  <si>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</si>
  <si>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</si>
  <si>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</si>
  <si>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</si>
  <si>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</si>
  <si>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</si>
  <si>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</si>
  <si>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</si>
  <si>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</si>
  <si>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</si>
  <si>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</si>
  <si>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</si>
  <si>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</si>
  <si>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</si>
  <si>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</si>
  <si>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</si>
  <si>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</si>
  <si>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</si>
  <si>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</si>
  <si>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</si>
  <si>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</si>
  <si>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</si>
  <si>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</si>
  <si>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</si>
  <si>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</si>
  <si>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</si>
  <si>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</si>
  <si>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</si>
  <si>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</si>
  <si>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</si>
  <si>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</si>
  <si>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都城市水道事業会計</t>
  </si>
  <si>
    <t>一般会計</t>
  </si>
  <si>
    <t>都城市簡易水道事業会計</t>
  </si>
  <si>
    <t>都城市公共下水道事業会計</t>
  </si>
  <si>
    <t>都城市介護保険特別会計</t>
  </si>
  <si>
    <t>都城市農業集落排水事業会計</t>
  </si>
  <si>
    <t>都城市御池簡易水道事業会計</t>
  </si>
  <si>
    <t>都城市後期高齢者医療特別会計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</si>
  <si>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</si>
  <si>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</si>
  <si>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</si>
  <si>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</si>
  <si>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</si>
  <si>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</si>
  <si>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</si>
  <si>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</si>
  <si>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宮崎県市町村総合事務組合　一般会計</t>
    <rPh sb="0" eb="3">
      <t>ミヤザキケン</t>
    </rPh>
    <rPh sb="3" eb="6">
      <t>シチョウソン</t>
    </rPh>
    <rPh sb="6" eb="12">
      <t>ソウゴウジムクミアイ</t>
    </rPh>
    <rPh sb="13" eb="17">
      <t>イッパンカイケイ</t>
    </rPh>
    <phoneticPr fontId="38"/>
  </si>
  <si>
    <t>宮崎県市町村総合事務組合　市町村交通災害共済事業特別会計</t>
    <rPh sb="0" eb="3">
      <t>ミヤザキケン</t>
    </rPh>
    <rPh sb="3" eb="6">
      <t>シチョウソン</t>
    </rPh>
    <rPh sb="6" eb="12">
      <t>ソウゴウジムクミアイ</t>
    </rPh>
    <rPh sb="13" eb="16">
      <t>シチョウソン</t>
    </rPh>
    <rPh sb="16" eb="18">
      <t>コウツウ</t>
    </rPh>
    <rPh sb="18" eb="20">
      <t>サイガイ</t>
    </rPh>
    <rPh sb="20" eb="22">
      <t>キョウサイ</t>
    </rPh>
    <rPh sb="22" eb="24">
      <t>ジギョウ</t>
    </rPh>
    <rPh sb="24" eb="26">
      <t>トクベツ</t>
    </rPh>
    <rPh sb="26" eb="28">
      <t>カイケイ</t>
    </rPh>
    <phoneticPr fontId="38"/>
  </si>
  <si>
    <t>宮崎県市町村総合事務組合　自治会館管理運営特別会計</t>
    <rPh sb="0" eb="6">
      <t>ミヤザキケンシチョウソン</t>
    </rPh>
    <rPh sb="6" eb="12">
      <t>ソウゴウジムクミアイ</t>
    </rPh>
    <rPh sb="13" eb="17">
      <t>ジチカイカン</t>
    </rPh>
    <rPh sb="17" eb="19">
      <t>カンリ</t>
    </rPh>
    <rPh sb="19" eb="21">
      <t>ウンエイ</t>
    </rPh>
    <rPh sb="21" eb="23">
      <t>トクベツ</t>
    </rPh>
    <rPh sb="23" eb="25">
      <t>カイケイ</t>
    </rPh>
    <phoneticPr fontId="38"/>
  </si>
  <si>
    <t>都城森林組合</t>
    <rPh sb="0" eb="2">
      <t>ミヤコノジョウ</t>
    </rPh>
    <rPh sb="2" eb="6">
      <t>シンリンクミアイ</t>
    </rPh>
    <phoneticPr fontId="38"/>
  </si>
  <si>
    <t>都城市土地開発公社</t>
    <rPh sb="0" eb="3">
      <t>ミヤコノジョウシ</t>
    </rPh>
    <rPh sb="3" eb="9">
      <t>トチカイハツコウシャ</t>
    </rPh>
    <phoneticPr fontId="38"/>
  </si>
  <si>
    <t>公益財団法人都城市文化振興財団</t>
    <rPh sb="0" eb="6">
      <t>コウエキザイダンホウジン</t>
    </rPh>
    <rPh sb="6" eb="9">
      <t>ミヤコノジョウシ</t>
    </rPh>
    <rPh sb="9" eb="11">
      <t>ブンカ</t>
    </rPh>
    <rPh sb="11" eb="15">
      <t>シンコウザイダン</t>
    </rPh>
    <phoneticPr fontId="38"/>
  </si>
  <si>
    <t>都城まちづくり株式会社</t>
    <rPh sb="0" eb="2">
      <t>ミヤコノジョウ</t>
    </rPh>
    <rPh sb="7" eb="11">
      <t>カブシキカイシャ</t>
    </rPh>
    <phoneticPr fontId="38"/>
  </si>
  <si>
    <t>道の駅山之口株式会社</t>
    <rPh sb="0" eb="1">
      <t>ミチ</t>
    </rPh>
    <rPh sb="2" eb="3">
      <t>エキ</t>
    </rPh>
    <rPh sb="3" eb="10">
      <t>ヤマノクチカブシキカイシャ</t>
    </rPh>
    <phoneticPr fontId="38"/>
  </si>
  <si>
    <t>都城ぼんち地域振興株式会社</t>
    <rPh sb="0" eb="2">
      <t>ミヤコノジョウ</t>
    </rPh>
    <rPh sb="5" eb="7">
      <t>チイキ</t>
    </rPh>
    <rPh sb="7" eb="9">
      <t>シンコウ</t>
    </rPh>
    <rPh sb="9" eb="13">
      <t>カブシキガイシャ</t>
    </rPh>
    <phoneticPr fontId="38"/>
  </si>
  <si>
    <t>一般財団法人都城市スポーツ協会</t>
    <rPh sb="0" eb="2">
      <t>イッパン</t>
    </rPh>
    <rPh sb="2" eb="4">
      <t>ザイダン</t>
    </rPh>
    <rPh sb="4" eb="6">
      <t>ホウジン</t>
    </rPh>
    <rPh sb="6" eb="8">
      <t>ミヤコノジョウ</t>
    </rPh>
    <rPh sb="8" eb="9">
      <t>シ</t>
    </rPh>
    <rPh sb="13" eb="15">
      <t>キョウカイ</t>
    </rPh>
    <phoneticPr fontId="38"/>
  </si>
  <si>
    <t>株式会社ココニクル都城</t>
    <rPh sb="0" eb="4">
      <t>カブシキカイシャ</t>
    </rPh>
    <rPh sb="9" eb="11">
      <t>ミヤコノジョウ</t>
    </rPh>
    <phoneticPr fontId="38"/>
  </si>
  <si>
    <t>一般社団法人都城スポーツコミッション</t>
    <rPh sb="0" eb="6">
      <t>イッパンシャダンホウジン</t>
    </rPh>
    <rPh sb="6" eb="8">
      <t>ミヤコノジョウ</t>
    </rPh>
    <phoneticPr fontId="38"/>
  </si>
  <si>
    <t>ふるさと応援基金</t>
    <rPh sb="4" eb="8">
      <t>オウエンキキン</t>
    </rPh>
    <phoneticPr fontId="5"/>
  </si>
  <si>
    <t>公共施設整備等基金</t>
    <rPh sb="0" eb="2">
      <t>コウキョウ</t>
    </rPh>
    <rPh sb="2" eb="4">
      <t>シセツ</t>
    </rPh>
    <rPh sb="4" eb="6">
      <t>セイビ</t>
    </rPh>
    <rPh sb="6" eb="7">
      <t>トウ</t>
    </rPh>
    <rPh sb="7" eb="9">
      <t>キキン</t>
    </rPh>
    <phoneticPr fontId="2"/>
  </si>
  <si>
    <t>地方創生基金</t>
    <rPh sb="0" eb="6">
      <t>チホウソウセイキキン</t>
    </rPh>
    <phoneticPr fontId="2"/>
  </si>
  <si>
    <t>地域振興基金</t>
    <rPh sb="0" eb="6">
      <t>チイキシンコウキキン</t>
    </rPh>
    <phoneticPr fontId="2"/>
  </si>
  <si>
    <t>すこやか福祉基金</t>
    <rPh sb="4" eb="8">
      <t>フクシキキン</t>
    </rPh>
    <phoneticPr fontId="2"/>
  </si>
  <si>
    <t>宮崎県後期高齢者医療広域連合　後期高齢者医療特別会計</t>
    <rPh sb="0" eb="3">
      <t>ミヤザキケン</t>
    </rPh>
    <rPh sb="3" eb="8">
      <t>コウキコウレイシャ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38"/>
  </si>
  <si>
    <t>宮崎県後期高齢者医療広域連合　一般会計</t>
    <rPh sb="0" eb="3">
      <t>ミヤザキケン</t>
    </rPh>
    <rPh sb="3" eb="8">
      <t>コウキコウレイシャ</t>
    </rPh>
    <rPh sb="8" eb="10">
      <t>イリョウ</t>
    </rPh>
    <rPh sb="10" eb="12">
      <t>コウイキ</t>
    </rPh>
    <rPh sb="12" eb="14">
      <t>レンゴウ</t>
    </rPh>
    <rPh sb="15" eb="19">
      <t>イッパンカイケイ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</si>
</sst>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2" xfId="15" quotePrefix="1"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42898</c:v>
                </c:pt>
                <c:pt idx="1">
                  <c:v>57604</c:v>
                </c:pt>
                <c:pt idx="2">
                  <c:v>58103</c:v>
                </c:pt>
                <c:pt idx="3">
                  <c:v>56415</c:v>
                </c:pt>
                <c:pt idx="4">
                  <c:v>75407</c:v>
                </c:pt>
              </c:numCache>
            </c:numRef>
          </c:val>
          <c:smooth val="0"/>
          <c:extLst>
            <c:ext xmlns:c16="http://schemas.microsoft.com/office/drawing/2014/chart" uri="{C3380CC4-5D6E-409C-BE32-E72D297353CC}">
              <c16:uniqueId val="{00000000-CA3E-4F05-83CC-005495045D6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74622</c:v>
                </c:pt>
                <c:pt idx="1">
                  <c:v>76444</c:v>
                </c:pt>
                <c:pt idx="2">
                  <c:v>99137</c:v>
                </c:pt>
                <c:pt idx="3">
                  <c:v>85397</c:v>
                </c:pt>
                <c:pt idx="4">
                  <c:v>110063</c:v>
                </c:pt>
              </c:numCache>
            </c:numRef>
          </c:val>
          <c:smooth val="0"/>
          <c:extLst>
            <c:ext xmlns:c16="http://schemas.microsoft.com/office/drawing/2014/chart" uri="{C3380CC4-5D6E-409C-BE32-E72D297353CC}">
              <c16:uniqueId val="{00000001-CA3E-4F05-83CC-005495045D6F}"/>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3.55</c:v>
                </c:pt>
                <c:pt idx="1">
                  <c:v>3.53</c:v>
                </c:pt>
                <c:pt idx="2">
                  <c:v>3.66</c:v>
                </c:pt>
                <c:pt idx="3">
                  <c:v>3.67</c:v>
                </c:pt>
                <c:pt idx="4">
                  <c:v>3.64</c:v>
                </c:pt>
              </c:numCache>
            </c:numRef>
          </c:val>
          <c:extLst>
            <c:ext xmlns:c16="http://schemas.microsoft.com/office/drawing/2014/chart" uri="{C3380CC4-5D6E-409C-BE32-E72D297353CC}">
              <c16:uniqueId val="{00000000-79E4-46EE-A8A8-45D72C57765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9.14</c:v>
                </c:pt>
                <c:pt idx="1">
                  <c:v>10.38</c:v>
                </c:pt>
                <c:pt idx="2">
                  <c:v>12.51</c:v>
                </c:pt>
                <c:pt idx="3">
                  <c:v>15.95</c:v>
                </c:pt>
                <c:pt idx="4">
                  <c:v>17.149999999999999</c:v>
                </c:pt>
              </c:numCache>
            </c:numRef>
          </c:val>
          <c:extLst>
            <c:ext xmlns:c16="http://schemas.microsoft.com/office/drawing/2014/chart" uri="{C3380CC4-5D6E-409C-BE32-E72D297353CC}">
              <c16:uniqueId val="{00000001-79E4-46EE-A8A8-45D72C57765F}"/>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0.09</c:v>
                </c:pt>
                <c:pt idx="1">
                  <c:v>1.52</c:v>
                </c:pt>
                <c:pt idx="2">
                  <c:v>2</c:v>
                </c:pt>
                <c:pt idx="3">
                  <c:v>3.66</c:v>
                </c:pt>
                <c:pt idx="4">
                  <c:v>1.57</c:v>
                </c:pt>
              </c:numCache>
            </c:numRef>
          </c:val>
          <c:smooth val="0"/>
          <c:extLst>
            <c:ext xmlns:c16="http://schemas.microsoft.com/office/drawing/2014/chart" uri="{C3380CC4-5D6E-409C-BE32-E72D297353CC}">
              <c16:uniqueId val="{00000002-79E4-46EE-A8A8-45D72C57765F}"/>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0.33</c:v>
                </c:pt>
                <c:pt idx="2">
                  <c:v>#N/A</c:v>
                </c:pt>
                <c:pt idx="3">
                  <c:v>0.97</c:v>
                </c:pt>
                <c:pt idx="4">
                  <c:v>#N/A</c:v>
                </c:pt>
                <c:pt idx="5">
                  <c:v>0.49</c:v>
                </c:pt>
                <c:pt idx="6">
                  <c:v>#N/A</c:v>
                </c:pt>
                <c:pt idx="7">
                  <c:v>0.01</c:v>
                </c:pt>
                <c:pt idx="8">
                  <c:v>#N/A</c:v>
                </c:pt>
                <c:pt idx="9">
                  <c:v>0.02</c:v>
                </c:pt>
              </c:numCache>
            </c:numRef>
          </c:val>
          <c:extLst>
            <c:ext xmlns:c16="http://schemas.microsoft.com/office/drawing/2014/chart" uri="{C3380CC4-5D6E-409C-BE32-E72D297353CC}">
              <c16:uniqueId val="{00000000-5659-4789-9C14-609C0C007C0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659-4789-9C14-609C0C007C04}"/>
            </c:ext>
          </c:extLst>
        </c:ser>
        <c:ser>
          <c:idx val="2"/>
          <c:order val="2"/>
          <c:tx>
            <c:strRef>
              <c:f>データシート!$A$29</c:f>
              <c:strCache>
                <c:ptCount val="1"/>
                <c:pt idx="0">
                  <c:v>都城市後期高齢者医療特別会計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0.01</c:v>
                </c:pt>
                <c:pt idx="8">
                  <c:v>#N/A</c:v>
                </c:pt>
                <c:pt idx="9">
                  <c:v>0.03</c:v>
                </c:pt>
              </c:numCache>
            </c:numRef>
          </c:val>
          <c:extLst>
            <c:ext xmlns:c16="http://schemas.microsoft.com/office/drawing/2014/chart" uri="{C3380CC4-5D6E-409C-BE32-E72D297353CC}">
              <c16:uniqueId val="{00000002-5659-4789-9C14-609C0C007C04}"/>
            </c:ext>
          </c:extLst>
        </c:ser>
        <c:ser>
          <c:idx val="3"/>
          <c:order val="3"/>
          <c:tx>
            <c:strRef>
              <c:f>データシート!$A$30</c:f>
              <c:strCache>
                <c:ptCount val="1"/>
                <c:pt idx="0">
                  <c:v>都城市御池簡易水道事業会計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0.06</c:v>
                </c:pt>
                <c:pt idx="2">
                  <c:v>#N/A</c:v>
                </c:pt>
                <c:pt idx="3">
                  <c:v>0.05</c:v>
                </c:pt>
                <c:pt idx="4">
                  <c:v>#N/A</c:v>
                </c:pt>
                <c:pt idx="5">
                  <c:v>0.06</c:v>
                </c:pt>
                <c:pt idx="6">
                  <c:v>#N/A</c:v>
                </c:pt>
                <c:pt idx="7">
                  <c:v>0.06</c:v>
                </c:pt>
                <c:pt idx="8">
                  <c:v>#N/A</c:v>
                </c:pt>
                <c:pt idx="9">
                  <c:v>0.11</c:v>
                </c:pt>
              </c:numCache>
            </c:numRef>
          </c:val>
          <c:extLst>
            <c:ext xmlns:c16="http://schemas.microsoft.com/office/drawing/2014/chart" uri="{C3380CC4-5D6E-409C-BE32-E72D297353CC}">
              <c16:uniqueId val="{00000003-5659-4789-9C14-609C0C007C04}"/>
            </c:ext>
          </c:extLst>
        </c:ser>
        <c:ser>
          <c:idx val="4"/>
          <c:order val="4"/>
          <c:tx>
            <c:strRef>
              <c:f>データシート!$A$31</c:f>
              <c:strCache>
                <c:ptCount val="1"/>
                <c:pt idx="0">
                  <c:v>都城市農業集落排水事業会計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7.0000000000000007E-2</c:v>
                </c:pt>
                <c:pt idx="2">
                  <c:v>#N/A</c:v>
                </c:pt>
                <c:pt idx="3">
                  <c:v>0.14000000000000001</c:v>
                </c:pt>
                <c:pt idx="4">
                  <c:v>#N/A</c:v>
                </c:pt>
                <c:pt idx="5">
                  <c:v>0.17</c:v>
                </c:pt>
                <c:pt idx="6">
                  <c:v>#N/A</c:v>
                </c:pt>
                <c:pt idx="7">
                  <c:v>0.21</c:v>
                </c:pt>
                <c:pt idx="8">
                  <c:v>#N/A</c:v>
                </c:pt>
                <c:pt idx="9">
                  <c:v>0.23</c:v>
                </c:pt>
              </c:numCache>
            </c:numRef>
          </c:val>
          <c:extLst>
            <c:ext xmlns:c16="http://schemas.microsoft.com/office/drawing/2014/chart" uri="{C3380CC4-5D6E-409C-BE32-E72D297353CC}">
              <c16:uniqueId val="{00000004-5659-4789-9C14-609C0C007C04}"/>
            </c:ext>
          </c:extLst>
        </c:ser>
        <c:ser>
          <c:idx val="5"/>
          <c:order val="5"/>
          <c:tx>
            <c:strRef>
              <c:f>データシート!$A$32</c:f>
              <c:strCache>
                <c:ptCount val="1"/>
                <c:pt idx="0">
                  <c:v>都城市介護保険特別会計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0.9</c:v>
                </c:pt>
                <c:pt idx="2">
                  <c:v>#N/A</c:v>
                </c:pt>
                <c:pt idx="3">
                  <c:v>1.29</c:v>
                </c:pt>
                <c:pt idx="4">
                  <c:v>#N/A</c:v>
                </c:pt>
                <c:pt idx="5">
                  <c:v>2.13</c:v>
                </c:pt>
                <c:pt idx="6">
                  <c:v>#N/A</c:v>
                </c:pt>
                <c:pt idx="7">
                  <c:v>1.26</c:v>
                </c:pt>
                <c:pt idx="8">
                  <c:v>#N/A</c:v>
                </c:pt>
                <c:pt idx="9">
                  <c:v>1.02</c:v>
                </c:pt>
              </c:numCache>
            </c:numRef>
          </c:val>
          <c:extLst>
            <c:ext xmlns:c16="http://schemas.microsoft.com/office/drawing/2014/chart" uri="{C3380CC4-5D6E-409C-BE32-E72D297353CC}">
              <c16:uniqueId val="{00000005-5659-4789-9C14-609C0C007C04}"/>
            </c:ext>
          </c:extLst>
        </c:ser>
        <c:ser>
          <c:idx val="6"/>
          <c:order val="6"/>
          <c:tx>
            <c:strRef>
              <c:f>データシート!$A$33</c:f>
              <c:strCache>
                <c:ptCount val="1"/>
                <c:pt idx="0">
                  <c:v>都城市公共下水道事業会計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0.59</c:v>
                </c:pt>
                <c:pt idx="2">
                  <c:v>#N/A</c:v>
                </c:pt>
                <c:pt idx="3">
                  <c:v>0.8</c:v>
                </c:pt>
                <c:pt idx="4">
                  <c:v>#N/A</c:v>
                </c:pt>
                <c:pt idx="5">
                  <c:v>0.96</c:v>
                </c:pt>
                <c:pt idx="6">
                  <c:v>#N/A</c:v>
                </c:pt>
                <c:pt idx="7">
                  <c:v>1.29</c:v>
                </c:pt>
                <c:pt idx="8">
                  <c:v>#N/A</c:v>
                </c:pt>
                <c:pt idx="9">
                  <c:v>1.4</c:v>
                </c:pt>
              </c:numCache>
            </c:numRef>
          </c:val>
          <c:extLst>
            <c:ext xmlns:c16="http://schemas.microsoft.com/office/drawing/2014/chart" uri="{C3380CC4-5D6E-409C-BE32-E72D297353CC}">
              <c16:uniqueId val="{00000006-5659-4789-9C14-609C0C007C04}"/>
            </c:ext>
          </c:extLst>
        </c:ser>
        <c:ser>
          <c:idx val="7"/>
          <c:order val="7"/>
          <c:tx>
            <c:strRef>
              <c:f>データシート!$A$34</c:f>
              <c:strCache>
                <c:ptCount val="1"/>
                <c:pt idx="0">
                  <c:v>都城市簡易水道事業会計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0.64</c:v>
                </c:pt>
                <c:pt idx="2">
                  <c:v>#N/A</c:v>
                </c:pt>
                <c:pt idx="3">
                  <c:v>0.88</c:v>
                </c:pt>
                <c:pt idx="4">
                  <c:v>#N/A</c:v>
                </c:pt>
                <c:pt idx="5">
                  <c:v>1.2</c:v>
                </c:pt>
                <c:pt idx="6">
                  <c:v>#N/A</c:v>
                </c:pt>
                <c:pt idx="7">
                  <c:v>1.62</c:v>
                </c:pt>
                <c:pt idx="8">
                  <c:v>#N/A</c:v>
                </c:pt>
                <c:pt idx="9">
                  <c:v>1.89</c:v>
                </c:pt>
              </c:numCache>
            </c:numRef>
          </c:val>
          <c:extLst>
            <c:ext xmlns:c16="http://schemas.microsoft.com/office/drawing/2014/chart" uri="{C3380CC4-5D6E-409C-BE32-E72D297353CC}">
              <c16:uniqueId val="{00000007-5659-4789-9C14-609C0C007C04}"/>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3.54</c:v>
                </c:pt>
                <c:pt idx="2">
                  <c:v>#N/A</c:v>
                </c:pt>
                <c:pt idx="3">
                  <c:v>3.52</c:v>
                </c:pt>
                <c:pt idx="4">
                  <c:v>#N/A</c:v>
                </c:pt>
                <c:pt idx="5">
                  <c:v>3.65</c:v>
                </c:pt>
                <c:pt idx="6">
                  <c:v>#N/A</c:v>
                </c:pt>
                <c:pt idx="7">
                  <c:v>3.66</c:v>
                </c:pt>
                <c:pt idx="8">
                  <c:v>#N/A</c:v>
                </c:pt>
                <c:pt idx="9">
                  <c:v>3.63</c:v>
                </c:pt>
              </c:numCache>
            </c:numRef>
          </c:val>
          <c:extLst>
            <c:ext xmlns:c16="http://schemas.microsoft.com/office/drawing/2014/chart" uri="{C3380CC4-5D6E-409C-BE32-E72D297353CC}">
              <c16:uniqueId val="{00000008-5659-4789-9C14-609C0C007C04}"/>
            </c:ext>
          </c:extLst>
        </c:ser>
        <c:ser>
          <c:idx val="9"/>
          <c:order val="9"/>
          <c:tx>
            <c:strRef>
              <c:f>データシート!$A$36</c:f>
              <c:strCache>
                <c:ptCount val="1"/>
                <c:pt idx="0">
                  <c:v>都城市水道事業会計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7.85</c:v>
                </c:pt>
                <c:pt idx="2">
                  <c:v>#N/A</c:v>
                </c:pt>
                <c:pt idx="3">
                  <c:v>7.45</c:v>
                </c:pt>
                <c:pt idx="4">
                  <c:v>#N/A</c:v>
                </c:pt>
                <c:pt idx="5">
                  <c:v>7.64</c:v>
                </c:pt>
                <c:pt idx="6">
                  <c:v>#N/A</c:v>
                </c:pt>
                <c:pt idx="7">
                  <c:v>7.24</c:v>
                </c:pt>
                <c:pt idx="8">
                  <c:v>#N/A</c:v>
                </c:pt>
                <c:pt idx="9">
                  <c:v>6.82</c:v>
                </c:pt>
              </c:numCache>
            </c:numRef>
          </c:val>
          <c:extLst>
            <c:ext xmlns:c16="http://schemas.microsoft.com/office/drawing/2014/chart" uri="{C3380CC4-5D6E-409C-BE32-E72D297353CC}">
              <c16:uniqueId val="{00000009-5659-4789-9C14-609C0C007C04}"/>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7001</c:v>
                </c:pt>
                <c:pt idx="5">
                  <c:v>6656</c:v>
                </c:pt>
                <c:pt idx="8">
                  <c:v>6386</c:v>
                </c:pt>
                <c:pt idx="11">
                  <c:v>6129</c:v>
                </c:pt>
                <c:pt idx="14">
                  <c:v>5948</c:v>
                </c:pt>
              </c:numCache>
            </c:numRef>
          </c:val>
          <c:extLst>
            <c:ext xmlns:c16="http://schemas.microsoft.com/office/drawing/2014/chart" uri="{C3380CC4-5D6E-409C-BE32-E72D297353CC}">
              <c16:uniqueId val="{00000000-FBAE-404E-8797-2086D2F7005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BAE-404E-8797-2086D2F7005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BAE-404E-8797-2086D2F7005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BAE-404E-8797-2086D2F7005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1136</c:v>
                </c:pt>
                <c:pt idx="3">
                  <c:v>1138</c:v>
                </c:pt>
                <c:pt idx="6">
                  <c:v>1152</c:v>
                </c:pt>
                <c:pt idx="9">
                  <c:v>1157</c:v>
                </c:pt>
                <c:pt idx="12">
                  <c:v>1161</c:v>
                </c:pt>
              </c:numCache>
            </c:numRef>
          </c:val>
          <c:extLst>
            <c:ext xmlns:c16="http://schemas.microsoft.com/office/drawing/2014/chart" uri="{C3380CC4-5D6E-409C-BE32-E72D297353CC}">
              <c16:uniqueId val="{00000004-FBAE-404E-8797-2086D2F7005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BAE-404E-8797-2086D2F7005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BAE-404E-8797-2086D2F7005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7372</c:v>
                </c:pt>
                <c:pt idx="3">
                  <c:v>7324</c:v>
                </c:pt>
                <c:pt idx="6">
                  <c:v>7285</c:v>
                </c:pt>
                <c:pt idx="9">
                  <c:v>7393</c:v>
                </c:pt>
                <c:pt idx="12">
                  <c:v>7116</c:v>
                </c:pt>
              </c:numCache>
            </c:numRef>
          </c:val>
          <c:extLst>
            <c:ext xmlns:c16="http://schemas.microsoft.com/office/drawing/2014/chart" uri="{C3380CC4-5D6E-409C-BE32-E72D297353CC}">
              <c16:uniqueId val="{00000007-FBAE-404E-8797-2086D2F70050}"/>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1507</c:v>
                </c:pt>
                <c:pt idx="2">
                  <c:v>#N/A</c:v>
                </c:pt>
                <c:pt idx="3">
                  <c:v>#N/A</c:v>
                </c:pt>
                <c:pt idx="4">
                  <c:v>1806</c:v>
                </c:pt>
                <c:pt idx="5">
                  <c:v>#N/A</c:v>
                </c:pt>
                <c:pt idx="6">
                  <c:v>#N/A</c:v>
                </c:pt>
                <c:pt idx="7">
                  <c:v>2051</c:v>
                </c:pt>
                <c:pt idx="8">
                  <c:v>#N/A</c:v>
                </c:pt>
                <c:pt idx="9">
                  <c:v>#N/A</c:v>
                </c:pt>
                <c:pt idx="10">
                  <c:v>2421</c:v>
                </c:pt>
                <c:pt idx="11">
                  <c:v>#N/A</c:v>
                </c:pt>
                <c:pt idx="12">
                  <c:v>#N/A</c:v>
                </c:pt>
                <c:pt idx="13">
                  <c:v>2329</c:v>
                </c:pt>
                <c:pt idx="14">
                  <c:v>#N/A</c:v>
                </c:pt>
              </c:numCache>
            </c:numRef>
          </c:val>
          <c:smooth val="0"/>
          <c:extLst>
            <c:ext xmlns:c16="http://schemas.microsoft.com/office/drawing/2014/chart" uri="{C3380CC4-5D6E-409C-BE32-E72D297353CC}">
              <c16:uniqueId val="{00000008-FBAE-404E-8797-2086D2F70050}"/>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64878</c:v>
                </c:pt>
                <c:pt idx="5">
                  <c:v>62500</c:v>
                </c:pt>
                <c:pt idx="8">
                  <c:v>59365</c:v>
                </c:pt>
                <c:pt idx="11">
                  <c:v>56144</c:v>
                </c:pt>
                <c:pt idx="14">
                  <c:v>53072</c:v>
                </c:pt>
              </c:numCache>
            </c:numRef>
          </c:val>
          <c:extLst>
            <c:ext xmlns:c16="http://schemas.microsoft.com/office/drawing/2014/chart" uri="{C3380CC4-5D6E-409C-BE32-E72D297353CC}">
              <c16:uniqueId val="{00000000-15CB-4110-BF4F-C3E56B662BC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7308</c:v>
                </c:pt>
                <c:pt idx="5">
                  <c:v>7605</c:v>
                </c:pt>
                <c:pt idx="8">
                  <c:v>8162</c:v>
                </c:pt>
                <c:pt idx="11">
                  <c:v>8445</c:v>
                </c:pt>
                <c:pt idx="14">
                  <c:v>4845</c:v>
                </c:pt>
              </c:numCache>
            </c:numRef>
          </c:val>
          <c:extLst>
            <c:ext xmlns:c16="http://schemas.microsoft.com/office/drawing/2014/chart" uri="{C3380CC4-5D6E-409C-BE32-E72D297353CC}">
              <c16:uniqueId val="{00000001-15CB-4110-BF4F-C3E56B662BC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44380</c:v>
                </c:pt>
                <c:pt idx="5">
                  <c:v>52554</c:v>
                </c:pt>
                <c:pt idx="8">
                  <c:v>58265</c:v>
                </c:pt>
                <c:pt idx="11">
                  <c:v>65484</c:v>
                </c:pt>
                <c:pt idx="14">
                  <c:v>57218</c:v>
                </c:pt>
              </c:numCache>
            </c:numRef>
          </c:val>
          <c:extLst>
            <c:ext xmlns:c16="http://schemas.microsoft.com/office/drawing/2014/chart" uri="{C3380CC4-5D6E-409C-BE32-E72D297353CC}">
              <c16:uniqueId val="{00000002-15CB-4110-BF4F-C3E56B662BC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5CB-4110-BF4F-C3E56B662BC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5CB-4110-BF4F-C3E56B662BC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5CB-4110-BF4F-C3E56B662BC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10328</c:v>
                </c:pt>
                <c:pt idx="3">
                  <c:v>10021</c:v>
                </c:pt>
                <c:pt idx="6">
                  <c:v>9737</c:v>
                </c:pt>
                <c:pt idx="9">
                  <c:v>10223</c:v>
                </c:pt>
                <c:pt idx="12">
                  <c:v>9987</c:v>
                </c:pt>
              </c:numCache>
            </c:numRef>
          </c:val>
          <c:extLst>
            <c:ext xmlns:c16="http://schemas.microsoft.com/office/drawing/2014/chart" uri="{C3380CC4-5D6E-409C-BE32-E72D297353CC}">
              <c16:uniqueId val="{00000006-15CB-4110-BF4F-C3E56B662BC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15CB-4110-BF4F-C3E56B662BC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14285</c:v>
                </c:pt>
                <c:pt idx="3">
                  <c:v>15551</c:v>
                </c:pt>
                <c:pt idx="6">
                  <c:v>14555</c:v>
                </c:pt>
                <c:pt idx="9">
                  <c:v>15005</c:v>
                </c:pt>
                <c:pt idx="12">
                  <c:v>15862</c:v>
                </c:pt>
              </c:numCache>
            </c:numRef>
          </c:val>
          <c:extLst>
            <c:ext xmlns:c16="http://schemas.microsoft.com/office/drawing/2014/chart" uri="{C3380CC4-5D6E-409C-BE32-E72D297353CC}">
              <c16:uniqueId val="{00000008-15CB-4110-BF4F-C3E56B662BC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5CB-4110-BF4F-C3E56B662BC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70501</c:v>
                </c:pt>
                <c:pt idx="3">
                  <c:v>69348</c:v>
                </c:pt>
                <c:pt idx="6">
                  <c:v>68279</c:v>
                </c:pt>
                <c:pt idx="9">
                  <c:v>64978</c:v>
                </c:pt>
                <c:pt idx="12">
                  <c:v>63281</c:v>
                </c:pt>
              </c:numCache>
            </c:numRef>
          </c:val>
          <c:extLst>
            <c:ext xmlns:c16="http://schemas.microsoft.com/office/drawing/2014/chart" uri="{C3380CC4-5D6E-409C-BE32-E72D297353CC}">
              <c16:uniqueId val="{0000000A-15CB-4110-BF4F-C3E56B662BC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15CB-4110-BF4F-C3E56B662BC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5204</c:v>
                </c:pt>
                <c:pt idx="1">
                  <c:v>6721</c:v>
                </c:pt>
                <c:pt idx="2">
                  <c:v>7376</c:v>
                </c:pt>
              </c:numCache>
            </c:numRef>
          </c:val>
          <c:extLst>
            <c:ext xmlns:c16="http://schemas.microsoft.com/office/drawing/2014/chart" uri="{C3380CC4-5D6E-409C-BE32-E72D297353CC}">
              <c16:uniqueId val="{00000000-F16C-44D7-B2E0-DCC8E9346C5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6857</c:v>
                </c:pt>
                <c:pt idx="1">
                  <c:v>7042</c:v>
                </c:pt>
                <c:pt idx="2">
                  <c:v>6285</c:v>
                </c:pt>
              </c:numCache>
            </c:numRef>
          </c:val>
          <c:extLst>
            <c:ext xmlns:c16="http://schemas.microsoft.com/office/drawing/2014/chart" uri="{C3380CC4-5D6E-409C-BE32-E72D297353CC}">
              <c16:uniqueId val="{00000001-F16C-44D7-B2E0-DCC8E9346C5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44125</c:v>
                </c:pt>
                <c:pt idx="1">
                  <c:v>44864</c:v>
                </c:pt>
                <c:pt idx="2">
                  <c:v>40707</c:v>
                </c:pt>
              </c:numCache>
            </c:numRef>
          </c:val>
          <c:extLst>
            <c:ext xmlns:c16="http://schemas.microsoft.com/office/drawing/2014/chart" uri="{C3380CC4-5D6E-409C-BE32-E72D297353CC}">
              <c16:uniqueId val="{00000002-F16C-44D7-B2E0-DCC8E9346C5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宮崎県都城市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実質公債費比率の分子の</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減</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（前年度比</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92</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百万円）の要因としては、災害復旧費等に係る基準財政需要額（▲</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214</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百万円）や事業費補正により基準財政需要額に算入された公債費（▲</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22</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百万円）の減少が挙げられる。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今後も計画的な償還を推進するとともに、新規発行市債の抑制を図る。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宮崎県都城市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将来負担比率の分子の</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増</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（前年度比</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13,861</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百万円）の要因としては、一般会計における地方債の現在高</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が減少したものの</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（前年度比▲</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1,697</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百万円）充当可能基金</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も減少したことによるもの</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（前年度比</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8,266</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今後も地方債現在高の圧縮を図り、健全な財政運営に努める。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宮崎県都城市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・今後の健全な財政運営を見据え、財政調整基金に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7,439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万円を積立てたことによる増加に加え、地域の振興に資するための財源として地域振興基金を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5,458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万円積立てた一方で、ふるさと応援寄附金の管理・運用に係るふるさと応援基金を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8,212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万円取崩したことや、重点的・継続的に取り組む地方創生推進事業の財源とするため、地方創生基金を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9,379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万円取崩したこと等により、基金全体として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5,875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万円の減となった。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・基金の使途の明確化を図るために、個々の特定目的基金に積立てていくことを予定している。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・公共施設整備等基金：公共施設の整備（増改築、維持補修、解体及び撤去を含む。）又は公共用地の取得に係る事業の財源</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・地方創生基金：地方創生の推進</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・職員退職手当基金：退職手当の財源に充てるもの</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・公共施設整備等基金：総合文化ホールの施設整備の修繕費や道路補修費の財源として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万円を取崩したことによる減少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・地方創生基金：重点的・継続的に取り組む地方創生事業の財源とするため、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9,379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万円を取崩したことによる減少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・職員退職手当基金：退職手当の財源として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7,200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取崩したことによる減少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・公共施設整備等基金：毎年度の財政状況を勘案しながら、積立及び取崩しを実施</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・ふるさと応援基金：ふるさと納税の受け入れ状況により、適正な管理を実施</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・地方創生基金：毎年度の財政状況を勘案しながら、積み立て及び取り崩しを実施。</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・今後の健全な財政運営を見据え、</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7,439</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万円を積立てたことによる増加。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・決算状況を踏まえ、可能な範囲での積立てを行う。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・元利償還金の財源とするための取崩しに伴う基金残高の減少。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・市債の発行・償還状況を考慮しながら、積立及び取崩しを実施</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宮崎県都城市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162,574
159,904
653.36
138,116,662
134,705,582
1,565,524
43,008,000
63,280,732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財政力指数は前年度より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0.01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0.55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ポイントで、類似団体内では平均値となっている。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要因は、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定額減税により市税が減少したものの、地方特例交付金の増が上回ったことによるものであると考えられる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企業立地の促進による新たな税収の確保に取り組むとともに、基金繰入や起債発行に頼らずに、経常的な歳入の範囲内で歳出予算を編成する「歳入先行型の予算編成（予算の枠配分）」を徹底し、財政基盤の強化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42</xdr:row>
      <xdr:rowOff>25400</xdr:rowOff>
    </xdr:from>
    <xdr:to>
      <xdr:col>23</xdr:col>
      <xdr:colOff>133350</xdr:colOff>
      <xdr:row>45</xdr:row>
      <xdr:rowOff>41910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7226300"/>
          <a:ext cx="0" cy="5308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13987</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41910</xdr:rowOff>
    </xdr:from>
    <xdr:to>
      <xdr:col>24</xdr:col>
      <xdr:colOff>12700</xdr:colOff>
      <xdr:row>45</xdr:row>
      <xdr:rowOff>41910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111777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96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42</xdr:row>
      <xdr:rowOff>25400</xdr:rowOff>
    </xdr:from>
    <xdr:to>
      <xdr:col>24</xdr:col>
      <xdr:colOff>12700</xdr:colOff>
      <xdr:row>42</xdr:row>
      <xdr:rowOff>25400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22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95250</xdr:rowOff>
    </xdr:from>
    <xdr:to>
      <xdr:col>23</xdr:col>
      <xdr:colOff>133350</xdr:colOff>
      <xdr:row>43</xdr:row>
      <xdr:rowOff>143510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114800" y="746760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16527</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44450</xdr:rowOff>
    </xdr:from>
    <xdr:to>
      <xdr:col>23</xdr:col>
      <xdr:colOff>184150</xdr:colOff>
      <xdr:row>43</xdr:row>
      <xdr:rowOff>146050</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95250</xdr:rowOff>
    </xdr:from>
    <xdr:to>
      <xdr:col>19</xdr:col>
      <xdr:colOff>133350</xdr:colOff>
      <xdr:row>43</xdr:row>
      <xdr:rowOff>143510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3225800" y="74676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92710</xdr:rowOff>
    </xdr:from>
    <xdr:to>
      <xdr:col>19</xdr:col>
      <xdr:colOff>184150</xdr:colOff>
      <xdr:row>44</xdr:row>
      <xdr:rowOff>22860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7637</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755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95250</xdr:rowOff>
    </xdr:from>
    <xdr:to>
      <xdr:col>15</xdr:col>
      <xdr:colOff>82550</xdr:colOff>
      <xdr:row>43</xdr:row>
      <xdr:rowOff>143510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flipV="1">
          <a:off x="2336800" y="74676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44450</xdr:rowOff>
    </xdr:from>
    <xdr:to>
      <xdr:col>15</xdr:col>
      <xdr:colOff>133350</xdr:colOff>
      <xdr:row>43</xdr:row>
      <xdr:rowOff>146050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130827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95250</xdr:rowOff>
    </xdr:from>
    <xdr:to>
      <xdr:col>11</xdr:col>
      <xdr:colOff>31750</xdr:colOff>
      <xdr:row>43</xdr:row>
      <xdr:rowOff>143510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1447800" y="74676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92710</xdr:rowOff>
    </xdr:from>
    <xdr:to>
      <xdr:col>11</xdr:col>
      <xdr:colOff>82550</xdr:colOff>
      <xdr:row>44</xdr:row>
      <xdr:rowOff>22860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7637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36</xdr:row>
      <xdr:rowOff>38100</xdr:rowOff>
    </xdr:from>
    <xdr:to>
      <xdr:col>7</xdr:col>
      <xdr:colOff>31750</xdr:colOff>
      <xdr:row>36</xdr:row>
      <xdr:rowOff>139700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34</xdr:row>
      <xdr:rowOff>149877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44450</xdr:rowOff>
    </xdr:from>
    <xdr:to>
      <xdr:col>23</xdr:col>
      <xdr:colOff>184150</xdr:colOff>
      <xdr:row>43</xdr:row>
      <xdr:rowOff>146050</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60977</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92710</xdr:rowOff>
    </xdr:from>
    <xdr:to>
      <xdr:col>19</xdr:col>
      <xdr:colOff>184150</xdr:colOff>
      <xdr:row>44</xdr:row>
      <xdr:rowOff>22860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33037</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7233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44450</xdr:rowOff>
    </xdr:from>
    <xdr:to>
      <xdr:col>15</xdr:col>
      <xdr:colOff>133350</xdr:colOff>
      <xdr:row>43</xdr:row>
      <xdr:rowOff>146050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156227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92710</xdr:rowOff>
    </xdr:from>
    <xdr:to>
      <xdr:col>11</xdr:col>
      <xdr:colOff>82550</xdr:colOff>
      <xdr:row>44</xdr:row>
      <xdr:rowOff>22860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33037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723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44450</xdr:rowOff>
    </xdr:from>
    <xdr:to>
      <xdr:col>7</xdr:col>
      <xdr:colOff>31750</xdr:colOff>
      <xdr:row>43</xdr:row>
      <xdr:rowOff>146050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130827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経常経費充当一般財源及び経常一般財源ともに増加したものの、扶助費や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人件</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費の増加額が分母を上回ったことから、経常収支比率</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ポイントの増となった。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財政の硬直状態が続く中、経常経費の削減に向けた取組はもとより、市税をはじめとする自主財源の確保に努める必要がある。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96308</xdr:rowOff>
    </xdr:from>
    <xdr:to>
      <xdr:col>23</xdr:col>
      <xdr:colOff>133350</xdr:colOff>
      <xdr:row>66</xdr:row>
      <xdr:rowOff>142875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211858"/>
          <a:ext cx="0" cy="12467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114952</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43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142875</xdr:rowOff>
    </xdr:from>
    <xdr:to>
      <xdr:col>24</xdr:col>
      <xdr:colOff>12700</xdr:colOff>
      <xdr:row>66</xdr:row>
      <xdr:rowOff>142875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45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11235</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9955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96308</xdr:rowOff>
    </xdr:from>
    <xdr:to>
      <xdr:col>24</xdr:col>
      <xdr:colOff>12700</xdr:colOff>
      <xdr:row>59</xdr:row>
      <xdr:rowOff>96308</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211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32808</xdr:rowOff>
    </xdr:from>
    <xdr:to>
      <xdr:col>23</xdr:col>
      <xdr:colOff>133350</xdr:colOff>
      <xdr:row>66</xdr:row>
      <xdr:rowOff>142875</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114800" y="11177058"/>
          <a:ext cx="8382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150935</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6093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134408</xdr:rowOff>
    </xdr:from>
    <xdr:to>
      <xdr:col>23</xdr:col>
      <xdr:colOff>184150</xdr:colOff>
      <xdr:row>63</xdr:row>
      <xdr:rowOff>64558</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63500</xdr:rowOff>
    </xdr:from>
    <xdr:to>
      <xdr:col>19</xdr:col>
      <xdr:colOff>133350</xdr:colOff>
      <xdr:row>65</xdr:row>
      <xdr:rowOff>32808</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3225800" y="11036300"/>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104775</xdr:rowOff>
    </xdr:from>
    <xdr:to>
      <xdr:col>19</xdr:col>
      <xdr:colOff>184150</xdr:colOff>
      <xdr:row>62</xdr:row>
      <xdr:rowOff>34925</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45102</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332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116417</xdr:rowOff>
    </xdr:from>
    <xdr:to>
      <xdr:col>15</xdr:col>
      <xdr:colOff>82550</xdr:colOff>
      <xdr:row>64</xdr:row>
      <xdr:rowOff>63500</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2336800" y="10231967"/>
          <a:ext cx="889000" cy="804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84667</xdr:rowOff>
    </xdr:from>
    <xdr:to>
      <xdr:col>15</xdr:col>
      <xdr:colOff>133350</xdr:colOff>
      <xdr:row>62</xdr:row>
      <xdr:rowOff>14817</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054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24994</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31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116417</xdr:rowOff>
    </xdr:from>
    <xdr:to>
      <xdr:col>11</xdr:col>
      <xdr:colOff>31750</xdr:colOff>
      <xdr:row>64</xdr:row>
      <xdr:rowOff>164042</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1447800" y="10231967"/>
          <a:ext cx="889000" cy="904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5292</xdr:rowOff>
    </xdr:from>
    <xdr:to>
      <xdr:col>11</xdr:col>
      <xdr:colOff>82550</xdr:colOff>
      <xdr:row>59</xdr:row>
      <xdr:rowOff>106892</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12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117069</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9889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24342</xdr:rowOff>
    </xdr:from>
    <xdr:to>
      <xdr:col>7</xdr:col>
      <xdr:colOff>31750</xdr:colOff>
      <xdr:row>61</xdr:row>
      <xdr:rowOff>125942</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0482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136119</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25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92075</xdr:rowOff>
    </xdr:from>
    <xdr:to>
      <xdr:col>23</xdr:col>
      <xdr:colOff>184150</xdr:colOff>
      <xdr:row>67</xdr:row>
      <xdr:rowOff>22225</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140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159402</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130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153458</xdr:rowOff>
    </xdr:from>
    <xdr:to>
      <xdr:col>19</xdr:col>
      <xdr:colOff>184150</xdr:colOff>
      <xdr:row>65</xdr:row>
      <xdr:rowOff>83608</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112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68385</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121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12700</xdr:rowOff>
    </xdr:from>
    <xdr:to>
      <xdr:col>15</xdr:col>
      <xdr:colOff>133350</xdr:colOff>
      <xdr:row>64</xdr:row>
      <xdr:rowOff>114300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99077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65617</xdr:rowOff>
    </xdr:from>
    <xdr:to>
      <xdr:col>11</xdr:col>
      <xdr:colOff>82550</xdr:colOff>
      <xdr:row>59</xdr:row>
      <xdr:rowOff>167217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018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151994</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026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113242</xdr:rowOff>
    </xdr:from>
    <xdr:to>
      <xdr:col>7</xdr:col>
      <xdr:colOff>31750</xdr:colOff>
      <xdr:row>65</xdr:row>
      <xdr:rowOff>43392</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108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28169</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117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[226,862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193,328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人口１人当たりの人件費・物件費の決算額は、前年度に比べて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4,967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減と</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なった。主な要因は、ふるさと納税</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推進事業費や物価高騰対策関連事業費の減によるもの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であるが、今後、維持補修費については、施設の老朽化に伴い増加が予想されることから、公共施設等総合管理計画に基づく公共施設の適正配置に取り組むことにより、コスト縮減に努める。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56854</xdr:rowOff>
    </xdr:from>
    <xdr:to>
      <xdr:col>23</xdr:col>
      <xdr:colOff>133350</xdr:colOff>
      <xdr:row>88</xdr:row>
      <xdr:rowOff>152743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4304"/>
          <a:ext cx="0" cy="12960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124820</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21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226,862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152743</xdr:rowOff>
    </xdr:from>
    <xdr:to>
      <xdr:col>24</xdr:col>
      <xdr:colOff>12700</xdr:colOff>
      <xdr:row>88</xdr:row>
      <xdr:rowOff>152743</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40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143231</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7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56854</xdr:rowOff>
    </xdr:from>
    <xdr:to>
      <xdr:col>24</xdr:col>
      <xdr:colOff>12700</xdr:colOff>
      <xdr:row>81</xdr:row>
      <xdr:rowOff>56854</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4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88</xdr:row>
      <xdr:rowOff>152743</xdr:rowOff>
    </xdr:from>
    <xdr:to>
      <xdr:col>23</xdr:col>
      <xdr:colOff>133350</xdr:colOff>
      <xdr:row>89</xdr:row>
      <xdr:rowOff>66903</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4114800" y="15240343"/>
          <a:ext cx="838200" cy="85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146699</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42055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130172</xdr:rowOff>
    </xdr:from>
    <xdr:to>
      <xdr:col>23</xdr:col>
      <xdr:colOff>184150</xdr:colOff>
      <xdr:row>84</xdr:row>
      <xdr:rowOff>60322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360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88</xdr:row>
      <xdr:rowOff>91815</xdr:rowOff>
    </xdr:from>
    <xdr:to>
      <xdr:col>19</xdr:col>
      <xdr:colOff>133350</xdr:colOff>
      <xdr:row>89</xdr:row>
      <xdr:rowOff>66903</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5179415"/>
          <a:ext cx="889000" cy="146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148518</xdr:rowOff>
    </xdr:from>
    <xdr:to>
      <xdr:col>19</xdr:col>
      <xdr:colOff>184150</xdr:colOff>
      <xdr:row>83</xdr:row>
      <xdr:rowOff>78668</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207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88845</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9762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85</xdr:row>
      <xdr:rowOff>28820</xdr:rowOff>
    </xdr:from>
    <xdr:to>
      <xdr:col>15</xdr:col>
      <xdr:colOff>82550</xdr:colOff>
      <xdr:row>88</xdr:row>
      <xdr:rowOff>91815</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602070"/>
          <a:ext cx="889000" cy="577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141658</xdr:rowOff>
    </xdr:from>
    <xdr:to>
      <xdr:col>15</xdr:col>
      <xdr:colOff>133350</xdr:colOff>
      <xdr:row>83</xdr:row>
      <xdr:rowOff>71808</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200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81985</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969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58530</xdr:rowOff>
    </xdr:from>
    <xdr:to>
      <xdr:col>11</xdr:col>
      <xdr:colOff>31750</xdr:colOff>
      <xdr:row>85</xdr:row>
      <xdr:rowOff>28820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288880"/>
          <a:ext cx="889000" cy="313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75048</xdr:rowOff>
    </xdr:from>
    <xdr:to>
      <xdr:col>11</xdr:col>
      <xdr:colOff>82550</xdr:colOff>
      <xdr:row>82</xdr:row>
      <xdr:rowOff>5198</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962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15375</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731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79</xdr:row>
      <xdr:rowOff>59790</xdr:rowOff>
    </xdr:from>
    <xdr:to>
      <xdr:col>7</xdr:col>
      <xdr:colOff>31750</xdr:colOff>
      <xdr:row>79</xdr:row>
      <xdr:rowOff>161390</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60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117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373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88</xdr:row>
      <xdr:rowOff>101943</xdr:rowOff>
    </xdr:from>
    <xdr:to>
      <xdr:col>23</xdr:col>
      <xdr:colOff>184150</xdr:colOff>
      <xdr:row>89</xdr:row>
      <xdr:rowOff>32093</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5189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87</xdr:row>
      <xdr:rowOff>169270</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508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89</xdr:row>
      <xdr:rowOff>16103</xdr:rowOff>
    </xdr:from>
    <xdr:to>
      <xdr:col>19</xdr:col>
      <xdr:colOff>184150</xdr:colOff>
      <xdr:row>89</xdr:row>
      <xdr:rowOff>117703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5275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89</xdr:row>
      <xdr:rowOff>102480</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53615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88</xdr:row>
      <xdr:rowOff>41015</xdr:rowOff>
    </xdr:from>
    <xdr:to>
      <xdr:col>15</xdr:col>
      <xdr:colOff>133350</xdr:colOff>
      <xdr:row>88</xdr:row>
      <xdr:rowOff>142615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512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88</xdr:row>
      <xdr:rowOff>127392</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5214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149470</xdr:rowOff>
    </xdr:from>
    <xdr:to>
      <xdr:col>11</xdr:col>
      <xdr:colOff>82550</xdr:colOff>
      <xdr:row>85</xdr:row>
      <xdr:rowOff>79620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55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64397</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6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7730</xdr:rowOff>
    </xdr:from>
    <xdr:to>
      <xdr:col>7</xdr:col>
      <xdr:colOff>31750</xdr:colOff>
      <xdr:row>83</xdr:row>
      <xdr:rowOff>109330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23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94107</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32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類似団体平均よりも高い指数ではあるが、適正な給与体系を維持している。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引き続き、給与体系の適正化に努める。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88</xdr:row>
      <xdr:rowOff>24130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881100"/>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87</xdr:row>
      <xdr:rowOff>167657</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08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24130</xdr:rowOff>
    </xdr:from>
    <xdr:to>
      <xdr:col>81</xdr:col>
      <xdr:colOff>133350</xdr:colOff>
      <xdr:row>88</xdr:row>
      <xdr:rowOff>24130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11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2539</xdr:rowOff>
    </xdr:from>
    <xdr:to>
      <xdr:col>81</xdr:col>
      <xdr:colOff>44450</xdr:colOff>
      <xdr:row>87</xdr:row>
      <xdr:rowOff>74930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918689"/>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45738</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44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29211</xdr:rowOff>
    </xdr:from>
    <xdr:to>
      <xdr:col>81</xdr:col>
      <xdr:colOff>95250</xdr:colOff>
      <xdr:row>85</xdr:row>
      <xdr:rowOff>130811</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2539</xdr:rowOff>
    </xdr:from>
    <xdr:to>
      <xdr:col>77</xdr:col>
      <xdr:colOff>44450</xdr:colOff>
      <xdr:row>87</xdr:row>
      <xdr:rowOff>2539</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49186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29211</xdr:rowOff>
    </xdr:from>
    <xdr:to>
      <xdr:col>77</xdr:col>
      <xdr:colOff>95250</xdr:colOff>
      <xdr:row>85</xdr:row>
      <xdr:rowOff>130811</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140988</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371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2539</xdr:rowOff>
    </xdr:from>
    <xdr:to>
      <xdr:col>72</xdr:col>
      <xdr:colOff>203200</xdr:colOff>
      <xdr:row>87</xdr:row>
      <xdr:rowOff>74930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918689"/>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53339</xdr:rowOff>
    </xdr:from>
    <xdr:to>
      <xdr:col>73</xdr:col>
      <xdr:colOff>44450</xdr:colOff>
      <xdr:row>85</xdr:row>
      <xdr:rowOff>154939</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62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165116</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395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74930</xdr:rowOff>
    </xdr:from>
    <xdr:to>
      <xdr:col>68</xdr:col>
      <xdr:colOff>152400</xdr:colOff>
      <xdr:row>87</xdr:row>
      <xdr:rowOff>99061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991080"/>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41927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48261</xdr:rowOff>
    </xdr:from>
    <xdr:to>
      <xdr:col>64</xdr:col>
      <xdr:colOff>152400</xdr:colOff>
      <xdr:row>87</xdr:row>
      <xdr:rowOff>149861</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964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160038</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733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24130</xdr:rowOff>
    </xdr:from>
    <xdr:to>
      <xdr:col>81</xdr:col>
      <xdr:colOff>95250</xdr:colOff>
      <xdr:row>87</xdr:row>
      <xdr:rowOff>125730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91457</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83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123189</xdr:rowOff>
    </xdr:from>
    <xdr:to>
      <xdr:col>77</xdr:col>
      <xdr:colOff>95250</xdr:colOff>
      <xdr:row>87</xdr:row>
      <xdr:rowOff>53339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38116</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954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123189</xdr:rowOff>
    </xdr:from>
    <xdr:to>
      <xdr:col>73</xdr:col>
      <xdr:colOff>44450</xdr:colOff>
      <xdr:row>87</xdr:row>
      <xdr:rowOff>53339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38116</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954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24130</xdr:rowOff>
    </xdr:from>
    <xdr:to>
      <xdr:col>68</xdr:col>
      <xdr:colOff>203200</xdr:colOff>
      <xdr:row>87</xdr:row>
      <xdr:rowOff>125730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110507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02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48261</xdr:rowOff>
    </xdr:from>
    <xdr:to>
      <xdr:col>64</xdr:col>
      <xdr:colOff>152400</xdr:colOff>
      <xdr:row>87</xdr:row>
      <xdr:rowOff>149861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134638</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05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適切な職員数となるよう定数管理に努めているが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依然として類似団体平均を上回っている状況である。要因としては、民間委託の推進等を行ってはいるが、合併に伴い、市の面積が比較的広大であることから、支所・出張所を多く設置しなくてはならないことが挙げられ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第</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次行財政改革大綱に掲げる定員適正化を目指して、更なる事務事業の見直し・縮小、事務処理の効率化・適正化に取り組む。</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2" name="定員管理の状況グラフ枠">
          <a:extLst>
            <a:ext uri="{FF2B5EF4-FFF2-40B4-BE49-F238E27FC236}">
              <a16:creationId xmlns:a16="http://schemas.microsoft.com/office/drawing/2014/main" id="{00000000-0008-0000-0300-000038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62</xdr:row>
      <xdr:rowOff>68580</xdr:rowOff>
    </xdr:from>
    <xdr:to>
      <xdr:col>81</xdr:col>
      <xdr:colOff>44450</xdr:colOff>
      <xdr:row>66</xdr:row>
      <xdr:rowOff>162983</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7018000" y="10698480"/>
          <a:ext cx="0" cy="7802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135060</xdr:rowOff>
    </xdr:from>
    <xdr:ext cx="762000" cy="259045"/>
    <xdr:sp macro="" textlink="">
      <xdr:nvSpPr>
        <xdr:cNvPr id="314" name="定員管理の状況最小値テキスト">
          <a:extLst>
            <a:ext uri="{FF2B5EF4-FFF2-40B4-BE49-F238E27FC236}">
              <a16:creationId xmlns:a16="http://schemas.microsoft.com/office/drawing/2014/main" id="{00000000-0008-0000-0300-00003A010000}"/>
            </a:ext>
          </a:extLst>
        </xdr:cNvPr>
        <xdr:cNvSpPr txBox="1"/>
      </xdr:nvSpPr>
      <xdr:spPr>
        <a:xfrm>
          <a:off x="17106900" y="1145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162983</xdr:rowOff>
    </xdr:from>
    <xdr:to>
      <xdr:col>81</xdr:col>
      <xdr:colOff>133350</xdr:colOff>
      <xdr:row>66</xdr:row>
      <xdr:rowOff>162983</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147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154957</xdr:rowOff>
    </xdr:from>
    <xdr:ext cx="762000" cy="259045"/>
    <xdr:sp macro="" textlink="">
      <xdr:nvSpPr>
        <xdr:cNvPr id="316" name="定員管理の状況最大値テキスト">
          <a:extLst>
            <a:ext uri="{FF2B5EF4-FFF2-40B4-BE49-F238E27FC236}">
              <a16:creationId xmlns:a16="http://schemas.microsoft.com/office/drawing/2014/main" id="{00000000-0008-0000-0300-00003C010000}"/>
            </a:ext>
          </a:extLst>
        </xdr:cNvPr>
        <xdr:cNvSpPr txBox="1"/>
      </xdr:nvSpPr>
      <xdr:spPr>
        <a:xfrm>
          <a:off x="17106900" y="1044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62</xdr:row>
      <xdr:rowOff>68580</xdr:rowOff>
    </xdr:from>
    <xdr:to>
      <xdr:col>81</xdr:col>
      <xdr:colOff>133350</xdr:colOff>
      <xdr:row>62</xdr:row>
      <xdr:rowOff>68580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0698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66</xdr:row>
      <xdr:rowOff>50377</xdr:rowOff>
    </xdr:from>
    <xdr:to>
      <xdr:col>81</xdr:col>
      <xdr:colOff>44450</xdr:colOff>
      <xdr:row>66</xdr:row>
      <xdr:rowOff>162983</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179800" y="11366077"/>
          <a:ext cx="8382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63</xdr:row>
      <xdr:rowOff>85531</xdr:rowOff>
    </xdr:from>
    <xdr:ext cx="762000" cy="259045"/>
    <xdr:sp macro="" textlink="">
      <xdr:nvSpPr>
        <xdr:cNvPr id="319" name="定員管理の状況平均値テキスト">
          <a:extLst>
            <a:ext uri="{FF2B5EF4-FFF2-40B4-BE49-F238E27FC236}">
              <a16:creationId xmlns:a16="http://schemas.microsoft.com/office/drawing/2014/main" id="{00000000-0008-0000-0300-00003F010000}"/>
            </a:ext>
          </a:extLst>
        </xdr:cNvPr>
        <xdr:cNvSpPr txBox="1"/>
      </xdr:nvSpPr>
      <xdr:spPr>
        <a:xfrm>
          <a:off x="17106900" y="108868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64</xdr:row>
      <xdr:rowOff>69004</xdr:rowOff>
    </xdr:from>
    <xdr:to>
      <xdr:col>81</xdr:col>
      <xdr:colOff>95250</xdr:colOff>
      <xdr:row>64</xdr:row>
      <xdr:rowOff>170604</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967200" y="1104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66</xdr:row>
      <xdr:rowOff>2117</xdr:rowOff>
    </xdr:from>
    <xdr:to>
      <xdr:col>77</xdr:col>
      <xdr:colOff>44450</xdr:colOff>
      <xdr:row>66</xdr:row>
      <xdr:rowOff>50377</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5290800" y="1131781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63</xdr:row>
      <xdr:rowOff>95673</xdr:rowOff>
    </xdr:from>
    <xdr:to>
      <xdr:col>77</xdr:col>
      <xdr:colOff>95250</xdr:colOff>
      <xdr:row>64</xdr:row>
      <xdr:rowOff>25823</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129000" y="1089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36000</xdr:rowOff>
    </xdr:from>
    <xdr:ext cx="7366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5798800" y="10665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65</xdr:row>
      <xdr:rowOff>157480</xdr:rowOff>
    </xdr:from>
    <xdr:to>
      <xdr:col>72</xdr:col>
      <xdr:colOff>203200</xdr:colOff>
      <xdr:row>66</xdr:row>
      <xdr:rowOff>2117</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4401800" y="1130173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63</xdr:row>
      <xdr:rowOff>39370</xdr:rowOff>
    </xdr:from>
    <xdr:to>
      <xdr:col>73</xdr:col>
      <xdr:colOff>44450</xdr:colOff>
      <xdr:row>63</xdr:row>
      <xdr:rowOff>140970</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5240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151147</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909800" y="1060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65</xdr:row>
      <xdr:rowOff>117263</xdr:rowOff>
    </xdr:from>
    <xdr:to>
      <xdr:col>68</xdr:col>
      <xdr:colOff>152400</xdr:colOff>
      <xdr:row>65</xdr:row>
      <xdr:rowOff>157480</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3512800" y="1126151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146473</xdr:rowOff>
    </xdr:from>
    <xdr:to>
      <xdr:col>68</xdr:col>
      <xdr:colOff>203200</xdr:colOff>
      <xdr:row>63</xdr:row>
      <xdr:rowOff>76623</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4351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86800</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4020800" y="1054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52070</xdr:rowOff>
    </xdr:from>
    <xdr:to>
      <xdr:col>64</xdr:col>
      <xdr:colOff>152400</xdr:colOff>
      <xdr:row>58</xdr:row>
      <xdr:rowOff>153670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3462000" y="999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56</xdr:row>
      <xdr:rowOff>163847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131800" y="9765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66</xdr:row>
      <xdr:rowOff>112183</xdr:rowOff>
    </xdr:from>
    <xdr:to>
      <xdr:col>81</xdr:col>
      <xdr:colOff>95250</xdr:colOff>
      <xdr:row>67</xdr:row>
      <xdr:rowOff>42333</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967200" y="1142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66</xdr:row>
      <xdr:rowOff>8060</xdr:rowOff>
    </xdr:from>
    <xdr:ext cx="762000" cy="259045"/>
    <xdr:sp macro="" textlink="">
      <xdr:nvSpPr>
        <xdr:cNvPr id="338" name="定員管理の状況該当値テキスト">
          <a:extLst>
            <a:ext uri="{FF2B5EF4-FFF2-40B4-BE49-F238E27FC236}">
              <a16:creationId xmlns:a16="http://schemas.microsoft.com/office/drawing/2014/main" id="{00000000-0008-0000-0300-000052010000}"/>
            </a:ext>
          </a:extLst>
        </xdr:cNvPr>
        <xdr:cNvSpPr txBox="1"/>
      </xdr:nvSpPr>
      <xdr:spPr>
        <a:xfrm>
          <a:off x="17106900" y="11323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65</xdr:row>
      <xdr:rowOff>171027</xdr:rowOff>
    </xdr:from>
    <xdr:to>
      <xdr:col>77</xdr:col>
      <xdr:colOff>95250</xdr:colOff>
      <xdr:row>66</xdr:row>
      <xdr:rowOff>101177</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129000" y="1131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66</xdr:row>
      <xdr:rowOff>85954</xdr:rowOff>
    </xdr:from>
    <xdr:ext cx="7366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798800" y="11401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65</xdr:row>
      <xdr:rowOff>122767</xdr:rowOff>
    </xdr:from>
    <xdr:to>
      <xdr:col>73</xdr:col>
      <xdr:colOff>44450</xdr:colOff>
      <xdr:row>66</xdr:row>
      <xdr:rowOff>52917</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5240000" y="1126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66</xdr:row>
      <xdr:rowOff>37694</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909800" y="1135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65</xdr:row>
      <xdr:rowOff>106680</xdr:rowOff>
    </xdr:from>
    <xdr:to>
      <xdr:col>68</xdr:col>
      <xdr:colOff>203200</xdr:colOff>
      <xdr:row>66</xdr:row>
      <xdr:rowOff>36830</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4351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66</xdr:row>
      <xdr:rowOff>21607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020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65</xdr:row>
      <xdr:rowOff>66463</xdr:rowOff>
    </xdr:from>
    <xdr:to>
      <xdr:col>64</xdr:col>
      <xdr:colOff>152400</xdr:colOff>
      <xdr:row>65</xdr:row>
      <xdr:rowOff>168063</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3462000" y="1121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65</xdr:row>
      <xdr:rowOff>152840</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131800" y="1129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実質公債費比率は、臨時財政対策債発行可能額の減等に伴い、前年度から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ポイント増加し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今後の投資的事業においては、国庫支出金等の特定財源の確保により、計画的な新規発行市債の抑制を図り、健全な財政運営に努める。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40</xdr:row>
      <xdr:rowOff>167217</xdr:rowOff>
    </xdr:from>
    <xdr:to>
      <xdr:col>81</xdr:col>
      <xdr:colOff>44450</xdr:colOff>
      <xdr:row>45</xdr:row>
      <xdr:rowOff>154517</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7025217"/>
          <a:ext cx="0" cy="8445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126594</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154517</xdr:rowOff>
    </xdr:from>
    <xdr:to>
      <xdr:col>81</xdr:col>
      <xdr:colOff>133350</xdr:colOff>
      <xdr:row>45</xdr:row>
      <xdr:rowOff>154517</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82144</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768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40</xdr:row>
      <xdr:rowOff>167217</xdr:rowOff>
    </xdr:from>
    <xdr:to>
      <xdr:col>81</xdr:col>
      <xdr:colOff>133350</xdr:colOff>
      <xdr:row>40</xdr:row>
      <xdr:rowOff>167217</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7025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6350</xdr:rowOff>
    </xdr:from>
    <xdr:to>
      <xdr:col>81</xdr:col>
      <xdr:colOff>44450</xdr:colOff>
      <xdr:row>40</xdr:row>
      <xdr:rowOff>167217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864350"/>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42</xdr:row>
      <xdr:rowOff>147760</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7348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4233</xdr:rowOff>
    </xdr:from>
    <xdr:to>
      <xdr:col>81</xdr:col>
      <xdr:colOff>95250</xdr:colOff>
      <xdr:row>43</xdr:row>
      <xdr:rowOff>105833</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27517</xdr:rowOff>
    </xdr:from>
    <xdr:to>
      <xdr:col>77</xdr:col>
      <xdr:colOff>44450</xdr:colOff>
      <xdr:row>40</xdr:row>
      <xdr:rowOff>6350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542617"/>
          <a:ext cx="889000" cy="32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42</xdr:row>
      <xdr:rowOff>95250</xdr:rowOff>
    </xdr:from>
    <xdr:to>
      <xdr:col>77</xdr:col>
      <xdr:colOff>95250</xdr:colOff>
      <xdr:row>43</xdr:row>
      <xdr:rowOff>25400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10177</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158750</xdr:rowOff>
    </xdr:from>
    <xdr:to>
      <xdr:col>72</xdr:col>
      <xdr:colOff>203200</xdr:colOff>
      <xdr:row>38</xdr:row>
      <xdr:rowOff>27517</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5024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146050</xdr:rowOff>
    </xdr:from>
    <xdr:to>
      <xdr:col>73</xdr:col>
      <xdr:colOff>44450</xdr:colOff>
      <xdr:row>42</xdr:row>
      <xdr:rowOff>76200</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60977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158750</xdr:rowOff>
    </xdr:from>
    <xdr:to>
      <xdr:col>68</xdr:col>
      <xdr:colOff>152400</xdr:colOff>
      <xdr:row>38</xdr:row>
      <xdr:rowOff>27517</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65024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146050</xdr:rowOff>
    </xdr:from>
    <xdr:to>
      <xdr:col>68</xdr:col>
      <xdr:colOff>203200</xdr:colOff>
      <xdr:row>42</xdr:row>
      <xdr:rowOff>76200</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60977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35</xdr:row>
      <xdr:rowOff>169333</xdr:rowOff>
    </xdr:from>
    <xdr:to>
      <xdr:col>64</xdr:col>
      <xdr:colOff>152400</xdr:colOff>
      <xdr:row>36</xdr:row>
      <xdr:rowOff>99483</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17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34</xdr:row>
      <xdr:rowOff>109660</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5938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116417</xdr:rowOff>
    </xdr:from>
    <xdr:to>
      <xdr:col>81</xdr:col>
      <xdr:colOff>95250</xdr:colOff>
      <xdr:row>41</xdr:row>
      <xdr:rowOff>46567</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37694</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895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127000</xdr:rowOff>
    </xdr:from>
    <xdr:to>
      <xdr:col>77</xdr:col>
      <xdr:colOff>95250</xdr:colOff>
      <xdr:row>40</xdr:row>
      <xdr:rowOff>57150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67327</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58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148167</xdr:rowOff>
    </xdr:from>
    <xdr:to>
      <xdr:col>73</xdr:col>
      <xdr:colOff>44450</xdr:colOff>
      <xdr:row>38</xdr:row>
      <xdr:rowOff>78316</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88494</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107950</xdr:rowOff>
    </xdr:from>
    <xdr:to>
      <xdr:col>68</xdr:col>
      <xdr:colOff>203200</xdr:colOff>
      <xdr:row>38</xdr:row>
      <xdr:rowOff>38100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48277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148167</xdr:rowOff>
    </xdr:from>
    <xdr:to>
      <xdr:col>64</xdr:col>
      <xdr:colOff>152400</xdr:colOff>
      <xdr:row>38</xdr:row>
      <xdr:rowOff>78316</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63094</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57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将来負担比率は、前年度と同様に算出されていない。地方債の現在高の減により、将来負担額が減となり、分子の値がマイナスとなった。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今後も、計画的な地方債の現在高の削減に取り組むことにより、健全な財政運営に努める。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58964</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31041</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97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58964</xdr:rowOff>
    </xdr:from>
    <xdr:to>
      <xdr:col>81</xdr:col>
      <xdr:colOff>133350</xdr:colOff>
      <xdr:row>23</xdr:row>
      <xdr:rowOff>58964</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400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45" name="将来負担の状況平均値テキスト">
          <a:extLst>
            <a:ext uri="{FF2B5EF4-FFF2-40B4-BE49-F238E27FC236}">
              <a16:creationId xmlns:a16="http://schemas.microsoft.com/office/drawing/2014/main" id="{00000000-0008-0000-0300-0000BD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11249</xdr:rowOff>
    </xdr:from>
    <xdr:to>
      <xdr:col>68</xdr:col>
      <xdr:colOff>203200</xdr:colOff>
      <xdr:row>15</xdr:row>
      <xdr:rowOff>112849</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4351000" y="2582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123026</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020800" y="2351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25944</xdr:rowOff>
    </xdr:from>
    <xdr:to>
      <xdr:col>64</xdr:col>
      <xdr:colOff>152400</xdr:colOff>
      <xdr:row>16</xdr:row>
      <xdr:rowOff>127544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3462000" y="276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137721</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131800" y="253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宮崎県都城市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162,574
159,904
653.36
138,116,662
134,705,582
1,565,524
43,008,000
63,280,732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人件費は、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人事院勧告に伴う影響や、定年延長に伴う退職手当の増等の影響により大幅に増となった。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を上回っている状況であるが、市の面積が比較的広大であることから、支所・出張所を多く設置し、職員（会計年度任用職員を含む。）を配置しなくてはならない状況にあることが要因として挙げられ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第</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次行財政改革大綱に掲げる定員適正化を目指して、更なる事務事業の見直し・縮小、事務処理の効率化・適正化に取り組む。</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88900</xdr:rowOff>
    </xdr:from>
    <xdr:to>
      <xdr:col>24</xdr:col>
      <xdr:colOff>25400</xdr:colOff>
      <xdr:row>41</xdr:row>
      <xdr:rowOff>107950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467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80027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107950</xdr:rowOff>
    </xdr:from>
    <xdr:to>
      <xdr:col>24</xdr:col>
      <xdr:colOff>114300</xdr:colOff>
      <xdr:row>41</xdr:row>
      <xdr:rowOff>107950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3827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90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88900</xdr:rowOff>
    </xdr:from>
    <xdr:to>
      <xdr:col>24</xdr:col>
      <xdr:colOff>114300</xdr:colOff>
      <xdr:row>33</xdr:row>
      <xdr:rowOff>88900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46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146050</xdr:rowOff>
    </xdr:from>
    <xdr:to>
      <xdr:col>24</xdr:col>
      <xdr:colOff>25400</xdr:colOff>
      <xdr:row>41</xdr:row>
      <xdr:rowOff>107950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489700"/>
          <a:ext cx="838200" cy="647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35577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0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19050</xdr:rowOff>
    </xdr:from>
    <xdr:to>
      <xdr:col>24</xdr:col>
      <xdr:colOff>76200</xdr:colOff>
      <xdr:row>37</xdr:row>
      <xdr:rowOff>120650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146050</xdr:rowOff>
    </xdr:from>
    <xdr:to>
      <xdr:col>19</xdr:col>
      <xdr:colOff>187325</xdr:colOff>
      <xdr:row>38</xdr:row>
      <xdr:rowOff>165100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4897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0</xdr:rowOff>
    </xdr:from>
    <xdr:to>
      <xdr:col>20</xdr:col>
      <xdr:colOff>38100</xdr:colOff>
      <xdr:row>35</xdr:row>
      <xdr:rowOff>101600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00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111777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769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12700</xdr:rowOff>
    </xdr:from>
    <xdr:to>
      <xdr:col>15</xdr:col>
      <xdr:colOff>98425</xdr:colOff>
      <xdr:row>38</xdr:row>
      <xdr:rowOff>165100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5278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57150</xdr:rowOff>
    </xdr:from>
    <xdr:to>
      <xdr:col>15</xdr:col>
      <xdr:colOff>149225</xdr:colOff>
      <xdr:row>35</xdr:row>
      <xdr:rowOff>158750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05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168927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12700</xdr:rowOff>
    </xdr:from>
    <xdr:to>
      <xdr:col>11</xdr:col>
      <xdr:colOff>9525</xdr:colOff>
      <xdr:row>39</xdr:row>
      <xdr:rowOff>31750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5278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0</xdr:rowOff>
    </xdr:from>
    <xdr:to>
      <xdr:col>11</xdr:col>
      <xdr:colOff>60325</xdr:colOff>
      <xdr:row>35</xdr:row>
      <xdr:rowOff>101600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00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111777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76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76200</xdr:rowOff>
    </xdr:from>
    <xdr:to>
      <xdr:col>6</xdr:col>
      <xdr:colOff>171450</xdr:colOff>
      <xdr:row>36</xdr:row>
      <xdr:rowOff>6350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16527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41</xdr:row>
      <xdr:rowOff>57150</xdr:rowOff>
    </xdr:from>
    <xdr:to>
      <xdr:col>24</xdr:col>
      <xdr:colOff>76200</xdr:colOff>
      <xdr:row>41</xdr:row>
      <xdr:rowOff>158750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708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40</xdr:row>
      <xdr:rowOff>137177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95250</xdr:rowOff>
    </xdr:from>
    <xdr:to>
      <xdr:col>20</xdr:col>
      <xdr:colOff>38100</xdr:colOff>
      <xdr:row>38</xdr:row>
      <xdr:rowOff>25400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10177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114300</xdr:rowOff>
    </xdr:from>
    <xdr:to>
      <xdr:col>15</xdr:col>
      <xdr:colOff>149225</xdr:colOff>
      <xdr:row>39</xdr:row>
      <xdr:rowOff>44450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29227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133350</xdr:rowOff>
    </xdr:from>
    <xdr:to>
      <xdr:col>11</xdr:col>
      <xdr:colOff>60325</xdr:colOff>
      <xdr:row>38</xdr:row>
      <xdr:rowOff>63500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48277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152400</xdr:rowOff>
    </xdr:from>
    <xdr:to>
      <xdr:col>6</xdr:col>
      <xdr:colOff>171450</xdr:colOff>
      <xdr:row>39</xdr:row>
      <xdr:rowOff>82550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67327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物件費は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ポイント増加し、類似団体平均を上回っている状況である。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今後も公共施設の整備に伴う新たな指定管理料の発生など、物件費の増加が予想されるために、引き続き、歳出予算の精査などにより、物件費の圧縮に努める。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69850</xdr:rowOff>
    </xdr:from>
    <xdr:to>
      <xdr:col>82</xdr:col>
      <xdr:colOff>107950</xdr:colOff>
      <xdr:row>20</xdr:row>
      <xdr:rowOff>45357</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98700"/>
          <a:ext cx="0" cy="11756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17434</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44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45357</xdr:rowOff>
    </xdr:from>
    <xdr:to>
      <xdr:col>82</xdr:col>
      <xdr:colOff>196850</xdr:colOff>
      <xdr:row>20</xdr:row>
      <xdr:rowOff>45357</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474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156227</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69850</xdr:rowOff>
    </xdr:from>
    <xdr:to>
      <xdr:col>82</xdr:col>
      <xdr:colOff>196850</xdr:colOff>
      <xdr:row>13</xdr:row>
      <xdr:rowOff>69850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20</xdr:row>
      <xdr:rowOff>12700</xdr:rowOff>
    </xdr:from>
    <xdr:to>
      <xdr:col>82</xdr:col>
      <xdr:colOff>107950</xdr:colOff>
      <xdr:row>20</xdr:row>
      <xdr:rowOff>45357</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5671800" y="34417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2920</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746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157843</xdr:rowOff>
    </xdr:from>
    <xdr:to>
      <xdr:col>82</xdr:col>
      <xdr:colOff>158750</xdr:colOff>
      <xdr:row>17</xdr:row>
      <xdr:rowOff>87993</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90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94343</xdr:rowOff>
    </xdr:from>
    <xdr:to>
      <xdr:col>78</xdr:col>
      <xdr:colOff>69850</xdr:colOff>
      <xdr:row>20</xdr:row>
      <xdr:rowOff>12700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4782800" y="3180443"/>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125186</xdr:rowOff>
    </xdr:from>
    <xdr:to>
      <xdr:col>78</xdr:col>
      <xdr:colOff>120650</xdr:colOff>
      <xdr:row>17</xdr:row>
      <xdr:rowOff>55336</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65513</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6372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78014</xdr:rowOff>
    </xdr:from>
    <xdr:to>
      <xdr:col>73</xdr:col>
      <xdr:colOff>180975</xdr:colOff>
      <xdr:row>18</xdr:row>
      <xdr:rowOff>94343</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893800" y="2821214"/>
          <a:ext cx="889000" cy="359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27214</xdr:rowOff>
    </xdr:from>
    <xdr:to>
      <xdr:col>74</xdr:col>
      <xdr:colOff>31750</xdr:colOff>
      <xdr:row>16</xdr:row>
      <xdr:rowOff>128814</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138991</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53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78014</xdr:rowOff>
    </xdr:from>
    <xdr:to>
      <xdr:col>69</xdr:col>
      <xdr:colOff>92075</xdr:colOff>
      <xdr:row>18</xdr:row>
      <xdr:rowOff>94343</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flipV="1">
          <a:off x="13004800" y="2821214"/>
          <a:ext cx="889000" cy="359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2721</xdr:rowOff>
    </xdr:from>
    <xdr:to>
      <xdr:col>69</xdr:col>
      <xdr:colOff>142875</xdr:colOff>
      <xdr:row>15</xdr:row>
      <xdr:rowOff>104321</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5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114498</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34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20</xdr:row>
      <xdr:rowOff>157843</xdr:rowOff>
    </xdr:from>
    <xdr:to>
      <xdr:col>65</xdr:col>
      <xdr:colOff>53975</xdr:colOff>
      <xdr:row>21</xdr:row>
      <xdr:rowOff>87993</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3586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21</xdr:row>
      <xdr:rowOff>72770</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3673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19</xdr:row>
      <xdr:rowOff>166007</xdr:rowOff>
    </xdr:from>
    <xdr:to>
      <xdr:col>82</xdr:col>
      <xdr:colOff>158750</xdr:colOff>
      <xdr:row>20</xdr:row>
      <xdr:rowOff>96157</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3423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19</xdr:row>
      <xdr:rowOff>74584</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333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133350</xdr:rowOff>
    </xdr:from>
    <xdr:to>
      <xdr:col>78</xdr:col>
      <xdr:colOff>120650</xdr:colOff>
      <xdr:row>20</xdr:row>
      <xdr:rowOff>63500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339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20</xdr:row>
      <xdr:rowOff>48277</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347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43543</xdr:rowOff>
    </xdr:from>
    <xdr:to>
      <xdr:col>74</xdr:col>
      <xdr:colOff>31750</xdr:colOff>
      <xdr:row>18</xdr:row>
      <xdr:rowOff>145143</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129920</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321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27214</xdr:rowOff>
    </xdr:from>
    <xdr:to>
      <xdr:col>69</xdr:col>
      <xdr:colOff>142875</xdr:colOff>
      <xdr:row>16</xdr:row>
      <xdr:rowOff>128814</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113591</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43543</xdr:rowOff>
    </xdr:from>
    <xdr:to>
      <xdr:col>65</xdr:col>
      <xdr:colOff>53975</xdr:colOff>
      <xdr:row>18</xdr:row>
      <xdr:rowOff>145143</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155320</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289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扶助費は、前年度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ポイント減少しているが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、類似団体平均を上回っている状況である。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要因は、物価高騰関連対策や施設型給付費（認定こども園）、障害福祉サービス給付費に要する経費の増である。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今後も扶助費の増加が見込まれることから、各種審査の適正化、単独扶助費の見直し等を行い、適正化に努める。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a:extLst>
            <a:ext uri="{FF2B5EF4-FFF2-40B4-BE49-F238E27FC236}">
              <a16:creationId xmlns:a16="http://schemas.microsoft.com/office/drawing/2014/main" id="{00000000-0008-0000-0400-0000BA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61</xdr:row>
      <xdr:rowOff>4535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4826000" y="909138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148062</xdr:rowOff>
    </xdr:from>
    <xdr:ext cx="762000" cy="259045"/>
    <xdr:sp macro="" textlink="">
      <xdr:nvSpPr>
        <xdr:cNvPr id="188" name="扶助費最小値テキスト">
          <a:extLst>
            <a:ext uri="{FF2B5EF4-FFF2-40B4-BE49-F238E27FC236}">
              <a16:creationId xmlns:a16="http://schemas.microsoft.com/office/drawing/2014/main" id="{00000000-0008-0000-0400-0000BC000000}"/>
            </a:ext>
          </a:extLst>
        </xdr:cNvPr>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4535</xdr:rowOff>
    </xdr:from>
    <xdr:to>
      <xdr:col>24</xdr:col>
      <xdr:colOff>114300</xdr:colOff>
      <xdr:row>61</xdr:row>
      <xdr:rowOff>4535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90" name="扶助費最大値テキスト">
          <a:extLst>
            <a:ext uri="{FF2B5EF4-FFF2-40B4-BE49-F238E27FC236}">
              <a16:creationId xmlns:a16="http://schemas.microsoft.com/office/drawing/2014/main" id="{00000000-0008-0000-0400-0000BE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61</xdr:row>
      <xdr:rowOff>4535</xdr:rowOff>
    </xdr:from>
    <xdr:to>
      <xdr:col>24</xdr:col>
      <xdr:colOff>25400</xdr:colOff>
      <xdr:row>61</xdr:row>
      <xdr:rowOff>37193</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3987800" y="10462985"/>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166205</xdr:rowOff>
    </xdr:from>
    <xdr:ext cx="762000" cy="259045"/>
    <xdr:sp macro="" textlink="">
      <xdr:nvSpPr>
        <xdr:cNvPr id="193" name="扶助費平均値テキスト">
          <a:extLst>
            <a:ext uri="{FF2B5EF4-FFF2-40B4-BE49-F238E27FC236}">
              <a16:creationId xmlns:a16="http://schemas.microsoft.com/office/drawing/2014/main" id="{00000000-0008-0000-0400-0000C1000000}"/>
            </a:ext>
          </a:extLst>
        </xdr:cNvPr>
        <xdr:cNvSpPr txBox="1"/>
      </xdr:nvSpPr>
      <xdr:spPr>
        <a:xfrm>
          <a:off x="4914900" y="9767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149678</xdr:rowOff>
    </xdr:from>
    <xdr:to>
      <xdr:col>24</xdr:col>
      <xdr:colOff>76200</xdr:colOff>
      <xdr:row>58</xdr:row>
      <xdr:rowOff>79828</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47752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61</xdr:row>
      <xdr:rowOff>37193</xdr:rowOff>
    </xdr:from>
    <xdr:to>
      <xdr:col>19</xdr:col>
      <xdr:colOff>187325</xdr:colOff>
      <xdr:row>61</xdr:row>
      <xdr:rowOff>37193</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3098800" y="104956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149678</xdr:rowOff>
    </xdr:from>
    <xdr:to>
      <xdr:col>20</xdr:col>
      <xdr:colOff>38100</xdr:colOff>
      <xdr:row>58</xdr:row>
      <xdr:rowOff>79828</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3937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90005</xdr:rowOff>
    </xdr:from>
    <xdr:ext cx="7366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606800" y="969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59</xdr:row>
      <xdr:rowOff>53522</xdr:rowOff>
    </xdr:from>
    <xdr:to>
      <xdr:col>15</xdr:col>
      <xdr:colOff>98425</xdr:colOff>
      <xdr:row>61</xdr:row>
      <xdr:rowOff>37193</xdr:rowOff>
    </xdr:to>
    <xdr:cxnSp macro="">
      <xdr:nvCxnSpPr>
        <xdr:cNvPr id="198" name="直線コネクタ 197">
          <a:extLst>
            <a:ext uri="{FF2B5EF4-FFF2-40B4-BE49-F238E27FC236}">
              <a16:creationId xmlns:a16="http://schemas.microsoft.com/office/drawing/2014/main" id="{00000000-0008-0000-0400-0000C6000000}"/>
            </a:ext>
          </a:extLst>
        </xdr:cNvPr>
        <xdr:cNvCxnSpPr/>
      </xdr:nvCxnSpPr>
      <xdr:spPr>
        <a:xfrm>
          <a:off x="2209800" y="10169072"/>
          <a:ext cx="889000" cy="326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19050</xdr:rowOff>
    </xdr:from>
    <xdr:to>
      <xdr:col>15</xdr:col>
      <xdr:colOff>149225</xdr:colOff>
      <xdr:row>57</xdr:row>
      <xdr:rowOff>120650</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3048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130827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717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59</xdr:row>
      <xdr:rowOff>53522</xdr:rowOff>
    </xdr:from>
    <xdr:to>
      <xdr:col>11</xdr:col>
      <xdr:colOff>9525</xdr:colOff>
      <xdr:row>60</xdr:row>
      <xdr:rowOff>143328</xdr:rowOff>
    </xdr:to>
    <xdr:cxnSp macro="">
      <xdr:nvCxnSpPr>
        <xdr:cNvPr id="201" name="直線コネクタ 200">
          <a:extLst>
            <a:ext uri="{FF2B5EF4-FFF2-40B4-BE49-F238E27FC236}">
              <a16:creationId xmlns:a16="http://schemas.microsoft.com/office/drawing/2014/main" id="{00000000-0008-0000-0400-0000C9000000}"/>
            </a:ext>
          </a:extLst>
        </xdr:cNvPr>
        <xdr:cNvCxnSpPr/>
      </xdr:nvCxnSpPr>
      <xdr:spPr>
        <a:xfrm flipV="1">
          <a:off x="1320800" y="10169072"/>
          <a:ext cx="889000" cy="261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59872</xdr:rowOff>
    </xdr:from>
    <xdr:to>
      <xdr:col>11</xdr:col>
      <xdr:colOff>60325</xdr:colOff>
      <xdr:row>56</xdr:row>
      <xdr:rowOff>161472</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2159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199</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828800" y="942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19050</xdr:rowOff>
    </xdr:from>
    <xdr:to>
      <xdr:col>6</xdr:col>
      <xdr:colOff>171450</xdr:colOff>
      <xdr:row>57</xdr:row>
      <xdr:rowOff>120650</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1270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130827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939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60</xdr:row>
      <xdr:rowOff>125185</xdr:rowOff>
    </xdr:from>
    <xdr:to>
      <xdr:col>24</xdr:col>
      <xdr:colOff>76200</xdr:colOff>
      <xdr:row>61</xdr:row>
      <xdr:rowOff>55335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4775200" y="1041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60</xdr:row>
      <xdr:rowOff>33762</xdr:rowOff>
    </xdr:from>
    <xdr:ext cx="762000" cy="259045"/>
    <xdr:sp macro="" textlink="">
      <xdr:nvSpPr>
        <xdr:cNvPr id="212" name="扶助費該当値テキスト">
          <a:extLst>
            <a:ext uri="{FF2B5EF4-FFF2-40B4-BE49-F238E27FC236}">
              <a16:creationId xmlns:a16="http://schemas.microsoft.com/office/drawing/2014/main" id="{00000000-0008-0000-0400-0000D4000000}"/>
            </a:ext>
          </a:extLst>
        </xdr:cNvPr>
        <xdr:cNvSpPr txBox="1"/>
      </xdr:nvSpPr>
      <xdr:spPr>
        <a:xfrm>
          <a:off x="4914900" y="10320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60</xdr:row>
      <xdr:rowOff>157843</xdr:rowOff>
    </xdr:from>
    <xdr:to>
      <xdr:col>20</xdr:col>
      <xdr:colOff>38100</xdr:colOff>
      <xdr:row>61</xdr:row>
      <xdr:rowOff>87993</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937000" y="104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61</xdr:row>
      <xdr:rowOff>72770</xdr:rowOff>
    </xdr:from>
    <xdr:ext cx="7366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3606800" y="10531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60</xdr:row>
      <xdr:rowOff>157843</xdr:rowOff>
    </xdr:from>
    <xdr:to>
      <xdr:col>15</xdr:col>
      <xdr:colOff>149225</xdr:colOff>
      <xdr:row>61</xdr:row>
      <xdr:rowOff>87993</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048000" y="104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61</xdr:row>
      <xdr:rowOff>72770</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2717800" y="1053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59</xdr:row>
      <xdr:rowOff>2722</xdr:rowOff>
    </xdr:from>
    <xdr:to>
      <xdr:col>11</xdr:col>
      <xdr:colOff>60325</xdr:colOff>
      <xdr:row>59</xdr:row>
      <xdr:rowOff>104322</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2159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59</xdr:row>
      <xdr:rowOff>89099</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1828800" y="1020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60</xdr:row>
      <xdr:rowOff>92528</xdr:rowOff>
    </xdr:from>
    <xdr:to>
      <xdr:col>6</xdr:col>
      <xdr:colOff>171450</xdr:colOff>
      <xdr:row>61</xdr:row>
      <xdr:rowOff>22678</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1270000" y="1037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61</xdr:row>
      <xdr:rowOff>7455</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939800" y="1046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その他の経費は、前年度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同率であるが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、類似団体平均を上回っている状況である。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施設の老朽化に伴い、今後も維持補修費の増加が予想されることから、公共施設等総合管理計画に基づき、施設の適正配置等に努める。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9" name="その他グラフ枠">
          <a:extLst>
            <a:ext uri="{FF2B5EF4-FFF2-40B4-BE49-F238E27FC236}">
              <a16:creationId xmlns:a16="http://schemas.microsoft.com/office/drawing/2014/main" id="{00000000-0008-0000-0400-0000F9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143328</xdr:rowOff>
    </xdr:from>
    <xdr:to>
      <xdr:col>82</xdr:col>
      <xdr:colOff>107950</xdr:colOff>
      <xdr:row>61</xdr:row>
      <xdr:rowOff>135165</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6510000" y="9058728"/>
          <a:ext cx="0" cy="1534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107242</xdr:rowOff>
    </xdr:from>
    <xdr:ext cx="762000" cy="259045"/>
    <xdr:sp macro="" textlink="">
      <xdr:nvSpPr>
        <xdr:cNvPr id="251" name="その他最小値テキスト">
          <a:extLst>
            <a:ext uri="{FF2B5EF4-FFF2-40B4-BE49-F238E27FC236}">
              <a16:creationId xmlns:a16="http://schemas.microsoft.com/office/drawing/2014/main" id="{00000000-0008-0000-0400-0000FB000000}"/>
            </a:ext>
          </a:extLst>
        </xdr:cNvPr>
        <xdr:cNvSpPr txBox="1"/>
      </xdr:nvSpPr>
      <xdr:spPr>
        <a:xfrm>
          <a:off x="16598900" y="10565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135165</xdr:rowOff>
    </xdr:from>
    <xdr:to>
      <xdr:col>82</xdr:col>
      <xdr:colOff>196850</xdr:colOff>
      <xdr:row>61</xdr:row>
      <xdr:rowOff>135165</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10593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58255</xdr:rowOff>
    </xdr:from>
    <xdr:ext cx="762000" cy="259045"/>
    <xdr:sp macro="" textlink="">
      <xdr:nvSpPr>
        <xdr:cNvPr id="253" name="その他最大値テキスト">
          <a:extLst>
            <a:ext uri="{FF2B5EF4-FFF2-40B4-BE49-F238E27FC236}">
              <a16:creationId xmlns:a16="http://schemas.microsoft.com/office/drawing/2014/main" id="{00000000-0008-0000-0400-0000FD000000}"/>
            </a:ext>
          </a:extLst>
        </xdr:cNvPr>
        <xdr:cNvSpPr txBox="1"/>
      </xdr:nvSpPr>
      <xdr:spPr>
        <a:xfrm>
          <a:off x="16598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143328</xdr:rowOff>
    </xdr:from>
    <xdr:to>
      <xdr:col>82</xdr:col>
      <xdr:colOff>196850</xdr:colOff>
      <xdr:row>52</xdr:row>
      <xdr:rowOff>143328</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6421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61</xdr:row>
      <xdr:rowOff>102507</xdr:rowOff>
    </xdr:from>
    <xdr:to>
      <xdr:col>82</xdr:col>
      <xdr:colOff>107950</xdr:colOff>
      <xdr:row>61</xdr:row>
      <xdr:rowOff>102507</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5671800" y="105609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60070</xdr:rowOff>
    </xdr:from>
    <xdr:ext cx="762000" cy="259045"/>
    <xdr:sp macro="" textlink="">
      <xdr:nvSpPr>
        <xdr:cNvPr id="256" name="その他平均値テキスト">
          <a:extLst>
            <a:ext uri="{FF2B5EF4-FFF2-40B4-BE49-F238E27FC236}">
              <a16:creationId xmlns:a16="http://schemas.microsoft.com/office/drawing/2014/main" id="{00000000-0008-0000-0400-000000010000}"/>
            </a:ext>
          </a:extLst>
        </xdr:cNvPr>
        <xdr:cNvSpPr txBox="1"/>
      </xdr:nvSpPr>
      <xdr:spPr>
        <a:xfrm>
          <a:off x="16598900" y="98327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43543</xdr:rowOff>
    </xdr:from>
    <xdr:to>
      <xdr:col>82</xdr:col>
      <xdr:colOff>158750</xdr:colOff>
      <xdr:row>58</xdr:row>
      <xdr:rowOff>145143</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6459200" y="998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61</xdr:row>
      <xdr:rowOff>4535</xdr:rowOff>
    </xdr:from>
    <xdr:to>
      <xdr:col>78</xdr:col>
      <xdr:colOff>69850</xdr:colOff>
      <xdr:row>61</xdr:row>
      <xdr:rowOff>102507</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a:off x="14782800" y="104629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149678</xdr:rowOff>
    </xdr:from>
    <xdr:to>
      <xdr:col>78</xdr:col>
      <xdr:colOff>120650</xdr:colOff>
      <xdr:row>58</xdr:row>
      <xdr:rowOff>79828</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56210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90005</xdr:rowOff>
    </xdr:from>
    <xdr:ext cx="7366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290800" y="969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60</xdr:row>
      <xdr:rowOff>45357</xdr:rowOff>
    </xdr:from>
    <xdr:to>
      <xdr:col>73</xdr:col>
      <xdr:colOff>180975</xdr:colOff>
      <xdr:row>61</xdr:row>
      <xdr:rowOff>4535</xdr:rowOff>
    </xdr:to>
    <xdr:cxnSp macro="">
      <xdr:nvCxnSpPr>
        <xdr:cNvPr id="261" name="直線コネクタ 260">
          <a:extLst>
            <a:ext uri="{FF2B5EF4-FFF2-40B4-BE49-F238E27FC236}">
              <a16:creationId xmlns:a16="http://schemas.microsoft.com/office/drawing/2014/main" id="{00000000-0008-0000-0400-000005010000}"/>
            </a:ext>
          </a:extLst>
        </xdr:cNvPr>
        <xdr:cNvCxnSpPr/>
      </xdr:nvCxnSpPr>
      <xdr:spPr>
        <a:xfrm>
          <a:off x="13893800" y="10332357"/>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117022</xdr:rowOff>
    </xdr:from>
    <xdr:to>
      <xdr:col>74</xdr:col>
      <xdr:colOff>31750</xdr:colOff>
      <xdr:row>58</xdr:row>
      <xdr:rowOff>47172</xdr:rowOff>
    </xdr:to>
    <xdr:sp macro="" textlink="">
      <xdr:nvSpPr>
        <xdr:cNvPr id="262" name="フローチャート: 判断 261">
          <a:extLst>
            <a:ext uri="{FF2B5EF4-FFF2-40B4-BE49-F238E27FC236}">
              <a16:creationId xmlns:a16="http://schemas.microsoft.com/office/drawing/2014/main" id="{00000000-0008-0000-0400-000006010000}"/>
            </a:ext>
          </a:extLst>
        </xdr:cNvPr>
        <xdr:cNvSpPr/>
      </xdr:nvSpPr>
      <xdr:spPr>
        <a:xfrm>
          <a:off x="147320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57349</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401800" y="965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45357</xdr:rowOff>
    </xdr:from>
    <xdr:to>
      <xdr:col>69</xdr:col>
      <xdr:colOff>92075</xdr:colOff>
      <xdr:row>60</xdr:row>
      <xdr:rowOff>143328</xdr:rowOff>
    </xdr:to>
    <xdr:cxnSp macro="">
      <xdr:nvCxnSpPr>
        <xdr:cNvPr id="264" name="直線コネクタ 263">
          <a:extLst>
            <a:ext uri="{FF2B5EF4-FFF2-40B4-BE49-F238E27FC236}">
              <a16:creationId xmlns:a16="http://schemas.microsoft.com/office/drawing/2014/main" id="{00000000-0008-0000-0400-000008010000}"/>
            </a:ext>
          </a:extLst>
        </xdr:cNvPr>
        <xdr:cNvCxnSpPr/>
      </xdr:nvCxnSpPr>
      <xdr:spPr>
        <a:xfrm flipV="1">
          <a:off x="13004800" y="103323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157843</xdr:rowOff>
    </xdr:from>
    <xdr:to>
      <xdr:col>69</xdr:col>
      <xdr:colOff>142875</xdr:colOff>
      <xdr:row>57</xdr:row>
      <xdr:rowOff>87993</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3843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98170</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512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68035</xdr:rowOff>
    </xdr:from>
    <xdr:to>
      <xdr:col>65</xdr:col>
      <xdr:colOff>53975</xdr:colOff>
      <xdr:row>55</xdr:row>
      <xdr:rowOff>169635</xdr:rowOff>
    </xdr:to>
    <xdr:sp macro="" textlink="">
      <xdr:nvSpPr>
        <xdr:cNvPr id="267" name="フローチャート: 判断 266">
          <a:extLst>
            <a:ext uri="{FF2B5EF4-FFF2-40B4-BE49-F238E27FC236}">
              <a16:creationId xmlns:a16="http://schemas.microsoft.com/office/drawing/2014/main" id="{00000000-0008-0000-0400-00000B010000}"/>
            </a:ext>
          </a:extLst>
        </xdr:cNvPr>
        <xdr:cNvSpPr/>
      </xdr:nvSpPr>
      <xdr:spPr>
        <a:xfrm>
          <a:off x="12954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8362</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623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61</xdr:row>
      <xdr:rowOff>51707</xdr:rowOff>
    </xdr:from>
    <xdr:to>
      <xdr:col>82</xdr:col>
      <xdr:colOff>158750</xdr:colOff>
      <xdr:row>61</xdr:row>
      <xdr:rowOff>153307</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6459200" y="1051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60</xdr:row>
      <xdr:rowOff>131734</xdr:rowOff>
    </xdr:from>
    <xdr:ext cx="762000" cy="259045"/>
    <xdr:sp macro="" textlink="">
      <xdr:nvSpPr>
        <xdr:cNvPr id="275" name="その他該当値テキスト">
          <a:extLst>
            <a:ext uri="{FF2B5EF4-FFF2-40B4-BE49-F238E27FC236}">
              <a16:creationId xmlns:a16="http://schemas.microsoft.com/office/drawing/2014/main" id="{00000000-0008-0000-0400-000013010000}"/>
            </a:ext>
          </a:extLst>
        </xdr:cNvPr>
        <xdr:cNvSpPr txBox="1"/>
      </xdr:nvSpPr>
      <xdr:spPr>
        <a:xfrm>
          <a:off x="16598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61</xdr:row>
      <xdr:rowOff>51707</xdr:rowOff>
    </xdr:from>
    <xdr:to>
      <xdr:col>78</xdr:col>
      <xdr:colOff>120650</xdr:colOff>
      <xdr:row>61</xdr:row>
      <xdr:rowOff>153307</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5621000" y="1051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138084</xdr:rowOff>
    </xdr:from>
    <xdr:ext cx="7366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5290800" y="10596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60</xdr:row>
      <xdr:rowOff>125185</xdr:rowOff>
    </xdr:from>
    <xdr:to>
      <xdr:col>74</xdr:col>
      <xdr:colOff>31750</xdr:colOff>
      <xdr:row>61</xdr:row>
      <xdr:rowOff>55335</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4732000" y="1041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40112</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4401800" y="1049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166007</xdr:rowOff>
    </xdr:from>
    <xdr:to>
      <xdr:col>69</xdr:col>
      <xdr:colOff>142875</xdr:colOff>
      <xdr:row>60</xdr:row>
      <xdr:rowOff>96157</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38430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80934</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3512800" y="1036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92528</xdr:rowOff>
    </xdr:from>
    <xdr:to>
      <xdr:col>65</xdr:col>
      <xdr:colOff>53975</xdr:colOff>
      <xdr:row>61</xdr:row>
      <xdr:rowOff>22678</xdr:rowOff>
    </xdr:to>
    <xdr:sp macro="" textlink="">
      <xdr:nvSpPr>
        <xdr:cNvPr id="282" name="楕円 281">
          <a:extLst>
            <a:ext uri="{FF2B5EF4-FFF2-40B4-BE49-F238E27FC236}">
              <a16:creationId xmlns:a16="http://schemas.microsoft.com/office/drawing/2014/main" id="{00000000-0008-0000-0400-00001A010000}"/>
            </a:ext>
          </a:extLst>
        </xdr:cNvPr>
        <xdr:cNvSpPr/>
      </xdr:nvSpPr>
      <xdr:spPr>
        <a:xfrm>
          <a:off x="12954000" y="1037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7455</xdr:rowOff>
    </xdr:from>
    <xdr:ext cx="762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2623800" y="1046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市町村合併により加入していた一部事務組合が解散したため、一部事務組合負担金等が減少し、一部事務組合の解散以降は、類似団体平均を下回る状況である。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今後も、補助金の見直し等を通じて、適正な状態を維持する。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0" name="補助費等グラフ枠">
          <a:extLst>
            <a:ext uri="{FF2B5EF4-FFF2-40B4-BE49-F238E27FC236}">
              <a16:creationId xmlns:a16="http://schemas.microsoft.com/office/drawing/2014/main" id="{00000000-0008-0000-0400-000036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50800</xdr:rowOff>
    </xdr:from>
    <xdr:to>
      <xdr:col>82</xdr:col>
      <xdr:colOff>107950</xdr:colOff>
      <xdr:row>40</xdr:row>
      <xdr:rowOff>107950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6510000" y="55372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80027</xdr:rowOff>
    </xdr:from>
    <xdr:ext cx="762000" cy="259045"/>
    <xdr:sp macro="" textlink="">
      <xdr:nvSpPr>
        <xdr:cNvPr id="312" name="補助費等最小値テキスト">
          <a:extLst>
            <a:ext uri="{FF2B5EF4-FFF2-40B4-BE49-F238E27FC236}">
              <a16:creationId xmlns:a16="http://schemas.microsoft.com/office/drawing/2014/main" id="{00000000-0008-0000-0400-000038010000}"/>
            </a:ext>
          </a:extLst>
        </xdr:cNvPr>
        <xdr:cNvSpPr txBox="1"/>
      </xdr:nvSpPr>
      <xdr:spPr>
        <a:xfrm>
          <a:off x="16598900" y="693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107950</xdr:rowOff>
    </xdr:from>
    <xdr:to>
      <xdr:col>82</xdr:col>
      <xdr:colOff>196850</xdr:colOff>
      <xdr:row>40</xdr:row>
      <xdr:rowOff>107950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696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30</xdr:row>
      <xdr:rowOff>137177</xdr:rowOff>
    </xdr:from>
    <xdr:ext cx="762000" cy="259045"/>
    <xdr:sp macro="" textlink="">
      <xdr:nvSpPr>
        <xdr:cNvPr id="314" name="補助費等最大値テキスト">
          <a:extLst>
            <a:ext uri="{FF2B5EF4-FFF2-40B4-BE49-F238E27FC236}">
              <a16:creationId xmlns:a16="http://schemas.microsoft.com/office/drawing/2014/main" id="{00000000-0008-0000-0400-00003A010000}"/>
            </a:ext>
          </a:extLst>
        </xdr:cNvPr>
        <xdr:cNvSpPr txBox="1"/>
      </xdr:nvSpPr>
      <xdr:spPr>
        <a:xfrm>
          <a:off x="16598900" y="528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50800</xdr:rowOff>
    </xdr:from>
    <xdr:to>
      <xdr:col>82</xdr:col>
      <xdr:colOff>196850</xdr:colOff>
      <xdr:row>32</xdr:row>
      <xdr:rowOff>50800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6421100" y="553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32</xdr:row>
      <xdr:rowOff>50800</xdr:rowOff>
    </xdr:from>
    <xdr:to>
      <xdr:col>82</xdr:col>
      <xdr:colOff>107950</xdr:colOff>
      <xdr:row>33</xdr:row>
      <xdr:rowOff>50800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5671800" y="5537200"/>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29227</xdr:rowOff>
    </xdr:from>
    <xdr:ext cx="762000" cy="259045"/>
    <xdr:sp macro="" textlink="">
      <xdr:nvSpPr>
        <xdr:cNvPr id="317" name="補助費等平均値テキスト">
          <a:extLst>
            <a:ext uri="{FF2B5EF4-FFF2-40B4-BE49-F238E27FC236}">
              <a16:creationId xmlns:a16="http://schemas.microsoft.com/office/drawing/2014/main" id="{00000000-0008-0000-0400-00003D010000}"/>
            </a:ext>
          </a:extLst>
        </xdr:cNvPr>
        <xdr:cNvSpPr txBox="1"/>
      </xdr:nvSpPr>
      <xdr:spPr>
        <a:xfrm>
          <a:off x="16598900" y="6372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57150</xdr:rowOff>
    </xdr:from>
    <xdr:to>
      <xdr:col>82</xdr:col>
      <xdr:colOff>158750</xdr:colOff>
      <xdr:row>37</xdr:row>
      <xdr:rowOff>158750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64592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32</xdr:row>
      <xdr:rowOff>107950</xdr:rowOff>
    </xdr:from>
    <xdr:to>
      <xdr:col>78</xdr:col>
      <xdr:colOff>69850</xdr:colOff>
      <xdr:row>33</xdr:row>
      <xdr:rowOff>50800</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a:off x="14782800" y="55943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114300</xdr:rowOff>
    </xdr:from>
    <xdr:to>
      <xdr:col>78</xdr:col>
      <xdr:colOff>120650</xdr:colOff>
      <xdr:row>38</xdr:row>
      <xdr:rowOff>44450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5621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29227</xdr:rowOff>
    </xdr:from>
    <xdr:ext cx="7366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290800" y="654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32</xdr:row>
      <xdr:rowOff>107950</xdr:rowOff>
    </xdr:from>
    <xdr:to>
      <xdr:col>73</xdr:col>
      <xdr:colOff>180975</xdr:colOff>
      <xdr:row>32</xdr:row>
      <xdr:rowOff>107950</xdr:rowOff>
    </xdr:to>
    <xdr:cxnSp macro="">
      <xdr:nvCxnSpPr>
        <xdr:cNvPr id="322" name="直線コネクタ 321">
          <a:extLst>
            <a:ext uri="{FF2B5EF4-FFF2-40B4-BE49-F238E27FC236}">
              <a16:creationId xmlns:a16="http://schemas.microsoft.com/office/drawing/2014/main" id="{00000000-0008-0000-0400-000042010000}"/>
            </a:ext>
          </a:extLst>
        </xdr:cNvPr>
        <xdr:cNvCxnSpPr/>
      </xdr:nvCxnSpPr>
      <xdr:spPr>
        <a:xfrm>
          <a:off x="13893800" y="55943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152400</xdr:rowOff>
    </xdr:from>
    <xdr:to>
      <xdr:col>74</xdr:col>
      <xdr:colOff>31750</xdr:colOff>
      <xdr:row>38</xdr:row>
      <xdr:rowOff>82550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4732000" y="6496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67327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401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32</xdr:row>
      <xdr:rowOff>107950</xdr:rowOff>
    </xdr:from>
    <xdr:to>
      <xdr:col>69</xdr:col>
      <xdr:colOff>92075</xdr:colOff>
      <xdr:row>32</xdr:row>
      <xdr:rowOff>127000</xdr:rowOff>
    </xdr:to>
    <xdr:cxnSp macro="">
      <xdr:nvCxnSpPr>
        <xdr:cNvPr id="325" name="直線コネクタ 324">
          <a:extLst>
            <a:ext uri="{FF2B5EF4-FFF2-40B4-BE49-F238E27FC236}">
              <a16:creationId xmlns:a16="http://schemas.microsoft.com/office/drawing/2014/main" id="{00000000-0008-0000-0400-000045010000}"/>
            </a:ext>
          </a:extLst>
        </xdr:cNvPr>
        <xdr:cNvCxnSpPr/>
      </xdr:nvCxnSpPr>
      <xdr:spPr>
        <a:xfrm flipV="1">
          <a:off x="13004800" y="55943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114300</xdr:rowOff>
    </xdr:from>
    <xdr:to>
      <xdr:col>69</xdr:col>
      <xdr:colOff>142875</xdr:colOff>
      <xdr:row>38</xdr:row>
      <xdr:rowOff>44450</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3843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29227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512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40</xdr:row>
      <xdr:rowOff>57150</xdr:rowOff>
    </xdr:from>
    <xdr:to>
      <xdr:col>65</xdr:col>
      <xdr:colOff>53975</xdr:colOff>
      <xdr:row>40</xdr:row>
      <xdr:rowOff>158750</xdr:rowOff>
    </xdr:to>
    <xdr:sp macro="" textlink="">
      <xdr:nvSpPr>
        <xdr:cNvPr id="328" name="フローチャート: 判断 327">
          <a:extLst>
            <a:ext uri="{FF2B5EF4-FFF2-40B4-BE49-F238E27FC236}">
              <a16:creationId xmlns:a16="http://schemas.microsoft.com/office/drawing/2014/main" id="{00000000-0008-0000-0400-000048010000}"/>
            </a:ext>
          </a:extLst>
        </xdr:cNvPr>
        <xdr:cNvSpPr/>
      </xdr:nvSpPr>
      <xdr:spPr>
        <a:xfrm>
          <a:off x="12954000" y="6915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40</xdr:row>
      <xdr:rowOff>143527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623800" y="700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32</xdr:row>
      <xdr:rowOff>0</xdr:rowOff>
    </xdr:from>
    <xdr:to>
      <xdr:col>82</xdr:col>
      <xdr:colOff>158750</xdr:colOff>
      <xdr:row>32</xdr:row>
      <xdr:rowOff>101600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6459200" y="548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31</xdr:row>
      <xdr:rowOff>80027</xdr:rowOff>
    </xdr:from>
    <xdr:ext cx="762000" cy="259045"/>
    <xdr:sp macro="" textlink="">
      <xdr:nvSpPr>
        <xdr:cNvPr id="336" name="補助費等該当値テキスト">
          <a:extLst>
            <a:ext uri="{FF2B5EF4-FFF2-40B4-BE49-F238E27FC236}">
              <a16:creationId xmlns:a16="http://schemas.microsoft.com/office/drawing/2014/main" id="{00000000-0008-0000-0400-000050010000}"/>
            </a:ext>
          </a:extLst>
        </xdr:cNvPr>
        <xdr:cNvSpPr txBox="1"/>
      </xdr:nvSpPr>
      <xdr:spPr>
        <a:xfrm>
          <a:off x="16598900" y="539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33</xdr:row>
      <xdr:rowOff>0</xdr:rowOff>
    </xdr:from>
    <xdr:to>
      <xdr:col>78</xdr:col>
      <xdr:colOff>120650</xdr:colOff>
      <xdr:row>33</xdr:row>
      <xdr:rowOff>101600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5621000" y="565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31</xdr:row>
      <xdr:rowOff>111777</xdr:rowOff>
    </xdr:from>
    <xdr:ext cx="7366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5290800" y="542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32</xdr:row>
      <xdr:rowOff>57150</xdr:rowOff>
    </xdr:from>
    <xdr:to>
      <xdr:col>74</xdr:col>
      <xdr:colOff>31750</xdr:colOff>
      <xdr:row>32</xdr:row>
      <xdr:rowOff>158750</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4732000" y="554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30</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4401800" y="531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32</xdr:row>
      <xdr:rowOff>57150</xdr:rowOff>
    </xdr:from>
    <xdr:to>
      <xdr:col>69</xdr:col>
      <xdr:colOff>142875</xdr:colOff>
      <xdr:row>32</xdr:row>
      <xdr:rowOff>158750</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3843000" y="554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30</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3512800" y="531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32</xdr:row>
      <xdr:rowOff>76200</xdr:rowOff>
    </xdr:from>
    <xdr:to>
      <xdr:col>65</xdr:col>
      <xdr:colOff>53975</xdr:colOff>
      <xdr:row>33</xdr:row>
      <xdr:rowOff>6350</xdr:rowOff>
    </xdr:to>
    <xdr:sp macro="" textlink="">
      <xdr:nvSpPr>
        <xdr:cNvPr id="343" name="楕円 342">
          <a:extLst>
            <a:ext uri="{FF2B5EF4-FFF2-40B4-BE49-F238E27FC236}">
              <a16:creationId xmlns:a16="http://schemas.microsoft.com/office/drawing/2014/main" id="{00000000-0008-0000-0400-000057010000}"/>
            </a:ext>
          </a:extLst>
        </xdr:cNvPr>
        <xdr:cNvSpPr/>
      </xdr:nvSpPr>
      <xdr:spPr>
        <a:xfrm>
          <a:off x="12954000" y="556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31</xdr:row>
      <xdr:rowOff>16527</xdr:rowOff>
    </xdr:from>
    <xdr:ext cx="762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12623800" y="533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3" name="正方形/長方形 352">
          <a:extLst>
            <a:ext uri="{FF2B5EF4-FFF2-40B4-BE49-F238E27FC236}">
              <a16:creationId xmlns:a16="http://schemas.microsoft.com/office/drawing/2014/main" id="{00000000-0008-0000-0400-000061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4" name="正方形/長方形 353">
          <a:extLst>
            <a:ext uri="{FF2B5EF4-FFF2-40B4-BE49-F238E27FC236}">
              <a16:creationId xmlns:a16="http://schemas.microsoft.com/office/drawing/2014/main" id="{00000000-0008-0000-0400-000062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公債費は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減少し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、類似団体平均を下回っている。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引き続き、繰上償還及び投資事業の適正化を図り、計画的な地方債管理に努める。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71" name="公債費グラフ枠">
          <a:extLst>
            <a:ext uri="{FF2B5EF4-FFF2-40B4-BE49-F238E27FC236}">
              <a16:creationId xmlns:a16="http://schemas.microsoft.com/office/drawing/2014/main" id="{00000000-0008-0000-0400-000073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76</xdr:row>
      <xdr:rowOff>50800</xdr:rowOff>
    </xdr:from>
    <xdr:to>
      <xdr:col>24</xdr:col>
      <xdr:colOff>25400</xdr:colOff>
      <xdr:row>81</xdr:row>
      <xdr:rowOff>107950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4826000" y="13081000"/>
          <a:ext cx="0" cy="914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80027</xdr:rowOff>
    </xdr:from>
    <xdr:ext cx="762000" cy="259045"/>
    <xdr:sp macro="" textlink="">
      <xdr:nvSpPr>
        <xdr:cNvPr id="373" name="公債費最小値テキスト">
          <a:extLst>
            <a:ext uri="{FF2B5EF4-FFF2-40B4-BE49-F238E27FC236}">
              <a16:creationId xmlns:a16="http://schemas.microsoft.com/office/drawing/2014/main" id="{00000000-0008-0000-0400-000075010000}"/>
            </a:ext>
          </a:extLst>
        </xdr:cNvPr>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107950</xdr:rowOff>
    </xdr:from>
    <xdr:to>
      <xdr:col>24</xdr:col>
      <xdr:colOff>114300</xdr:colOff>
      <xdr:row>81</xdr:row>
      <xdr:rowOff>107950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137177</xdr:rowOff>
    </xdr:from>
    <xdr:ext cx="762000" cy="259045"/>
    <xdr:sp macro="" textlink="">
      <xdr:nvSpPr>
        <xdr:cNvPr id="375" name="公債費最大値テキスト">
          <a:extLst>
            <a:ext uri="{FF2B5EF4-FFF2-40B4-BE49-F238E27FC236}">
              <a16:creationId xmlns:a16="http://schemas.microsoft.com/office/drawing/2014/main" id="{00000000-0008-0000-0400-000077010000}"/>
            </a:ext>
          </a:extLst>
        </xdr:cNvPr>
        <xdr:cNvSpPr txBox="1"/>
      </xdr:nvSpPr>
      <xdr:spPr>
        <a:xfrm>
          <a:off x="4914900" y="1282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76</xdr:row>
      <xdr:rowOff>50800</xdr:rowOff>
    </xdr:from>
    <xdr:to>
      <xdr:col>24</xdr:col>
      <xdr:colOff>114300</xdr:colOff>
      <xdr:row>76</xdr:row>
      <xdr:rowOff>50800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4737100" y="1308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69850</xdr:rowOff>
    </xdr:from>
    <xdr:to>
      <xdr:col>24</xdr:col>
      <xdr:colOff>25400</xdr:colOff>
      <xdr:row>79</xdr:row>
      <xdr:rowOff>146050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3987800" y="13271500"/>
          <a:ext cx="838200" cy="41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10177</xdr:rowOff>
    </xdr:from>
    <xdr:ext cx="762000" cy="259045"/>
    <xdr:sp macro="" textlink="">
      <xdr:nvSpPr>
        <xdr:cNvPr id="378" name="公債費平均値テキスト">
          <a:extLst>
            <a:ext uri="{FF2B5EF4-FFF2-40B4-BE49-F238E27FC236}">
              <a16:creationId xmlns:a16="http://schemas.microsoft.com/office/drawing/2014/main" id="{00000000-0008-0000-0400-00007A010000}"/>
            </a:ext>
          </a:extLst>
        </xdr:cNvPr>
        <xdr:cNvSpPr txBox="1"/>
      </xdr:nvSpPr>
      <xdr:spPr>
        <a:xfrm>
          <a:off x="4914900" y="13383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38100</xdr:rowOff>
    </xdr:from>
    <xdr:to>
      <xdr:col>24</xdr:col>
      <xdr:colOff>76200</xdr:colOff>
      <xdr:row>78</xdr:row>
      <xdr:rowOff>139700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47752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146050</xdr:rowOff>
    </xdr:from>
    <xdr:to>
      <xdr:col>19</xdr:col>
      <xdr:colOff>187325</xdr:colOff>
      <xdr:row>79</xdr:row>
      <xdr:rowOff>146050</xdr:rowOff>
    </xdr:to>
    <xdr:cxnSp macro="">
      <xdr:nvCxnSpPr>
        <xdr:cNvPr id="380" name="直線コネクタ 379">
          <a:extLst>
            <a:ext uri="{FF2B5EF4-FFF2-40B4-BE49-F238E27FC236}">
              <a16:creationId xmlns:a16="http://schemas.microsoft.com/office/drawing/2014/main" id="{00000000-0008-0000-0400-00007C010000}"/>
            </a:ext>
          </a:extLst>
        </xdr:cNvPr>
        <xdr:cNvCxnSpPr/>
      </xdr:nvCxnSpPr>
      <xdr:spPr>
        <a:xfrm>
          <a:off x="3098800" y="13690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80</xdr:row>
      <xdr:rowOff>38100</xdr:rowOff>
    </xdr:from>
    <xdr:to>
      <xdr:col>20</xdr:col>
      <xdr:colOff>38100</xdr:colOff>
      <xdr:row>80</xdr:row>
      <xdr:rowOff>139700</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3937000" y="1375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124477</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384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50800</xdr:rowOff>
    </xdr:from>
    <xdr:to>
      <xdr:col>15</xdr:col>
      <xdr:colOff>98425</xdr:colOff>
      <xdr:row>79</xdr:row>
      <xdr:rowOff>146050</xdr:rowOff>
    </xdr:to>
    <xdr:cxnSp macro="">
      <xdr:nvCxnSpPr>
        <xdr:cNvPr id="383" name="直線コネクタ 382">
          <a:extLst>
            <a:ext uri="{FF2B5EF4-FFF2-40B4-BE49-F238E27FC236}">
              <a16:creationId xmlns:a16="http://schemas.microsoft.com/office/drawing/2014/main" id="{00000000-0008-0000-0400-00007F010000}"/>
            </a:ext>
          </a:extLst>
        </xdr:cNvPr>
        <xdr:cNvCxnSpPr/>
      </xdr:nvCxnSpPr>
      <xdr:spPr>
        <a:xfrm>
          <a:off x="2209800" y="134239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80</xdr:row>
      <xdr:rowOff>114300</xdr:rowOff>
    </xdr:from>
    <xdr:to>
      <xdr:col>15</xdr:col>
      <xdr:colOff>149225</xdr:colOff>
      <xdr:row>81</xdr:row>
      <xdr:rowOff>44450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3048000" y="1383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81</xdr:row>
      <xdr:rowOff>29227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717800" y="1391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50800</xdr:rowOff>
    </xdr:from>
    <xdr:to>
      <xdr:col>11</xdr:col>
      <xdr:colOff>9525</xdr:colOff>
      <xdr:row>80</xdr:row>
      <xdr:rowOff>165100</xdr:rowOff>
    </xdr:to>
    <xdr:cxnSp macro="">
      <xdr:nvCxnSpPr>
        <xdr:cNvPr id="386" name="直線コネクタ 385">
          <a:extLst>
            <a:ext uri="{FF2B5EF4-FFF2-40B4-BE49-F238E27FC236}">
              <a16:creationId xmlns:a16="http://schemas.microsoft.com/office/drawing/2014/main" id="{00000000-0008-0000-0400-000082010000}"/>
            </a:ext>
          </a:extLst>
        </xdr:cNvPr>
        <xdr:cNvCxnSpPr/>
      </xdr:nvCxnSpPr>
      <xdr:spPr>
        <a:xfrm flipV="1">
          <a:off x="1320800" y="13423900"/>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80</xdr:row>
      <xdr:rowOff>38100</xdr:rowOff>
    </xdr:from>
    <xdr:to>
      <xdr:col>11</xdr:col>
      <xdr:colOff>60325</xdr:colOff>
      <xdr:row>80</xdr:row>
      <xdr:rowOff>139700</xdr:rowOff>
    </xdr:to>
    <xdr:sp macro="" textlink="">
      <xdr:nvSpPr>
        <xdr:cNvPr id="387" name="フローチャート: 判断 386">
          <a:extLst>
            <a:ext uri="{FF2B5EF4-FFF2-40B4-BE49-F238E27FC236}">
              <a16:creationId xmlns:a16="http://schemas.microsoft.com/office/drawing/2014/main" id="{00000000-0008-0000-0400-000083010000}"/>
            </a:ext>
          </a:extLst>
        </xdr:cNvPr>
        <xdr:cNvSpPr/>
      </xdr:nvSpPr>
      <xdr:spPr>
        <a:xfrm>
          <a:off x="2159000" y="1375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124477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72</xdr:row>
      <xdr:rowOff>0</xdr:rowOff>
    </xdr:from>
    <xdr:to>
      <xdr:col>6</xdr:col>
      <xdr:colOff>171450</xdr:colOff>
      <xdr:row>72</xdr:row>
      <xdr:rowOff>101600</xdr:rowOff>
    </xdr:to>
    <xdr:sp macro="" textlink="">
      <xdr:nvSpPr>
        <xdr:cNvPr id="389" name="フローチャート: 判断 388">
          <a:extLst>
            <a:ext uri="{FF2B5EF4-FFF2-40B4-BE49-F238E27FC236}">
              <a16:creationId xmlns:a16="http://schemas.microsoft.com/office/drawing/2014/main" id="{00000000-0008-0000-0400-000085010000}"/>
            </a:ext>
          </a:extLst>
        </xdr:cNvPr>
        <xdr:cNvSpPr/>
      </xdr:nvSpPr>
      <xdr:spPr>
        <a:xfrm>
          <a:off x="1270000" y="1234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70</xdr:row>
      <xdr:rowOff>111777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211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19050</xdr:rowOff>
    </xdr:from>
    <xdr:to>
      <xdr:col>24</xdr:col>
      <xdr:colOff>76200</xdr:colOff>
      <xdr:row>77</xdr:row>
      <xdr:rowOff>120650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47752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35577</xdr:rowOff>
    </xdr:from>
    <xdr:ext cx="762000" cy="259045"/>
    <xdr:sp macro="" textlink="">
      <xdr:nvSpPr>
        <xdr:cNvPr id="397" name="公債費該当値テキスト">
          <a:extLst>
            <a:ext uri="{FF2B5EF4-FFF2-40B4-BE49-F238E27FC236}">
              <a16:creationId xmlns:a16="http://schemas.microsoft.com/office/drawing/2014/main" id="{00000000-0008-0000-0400-00008D010000}"/>
            </a:ext>
          </a:extLst>
        </xdr:cNvPr>
        <xdr:cNvSpPr txBox="1"/>
      </xdr:nvSpPr>
      <xdr:spPr>
        <a:xfrm>
          <a:off x="4914900" y="1306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95250</xdr:rowOff>
    </xdr:from>
    <xdr:to>
      <xdr:col>20</xdr:col>
      <xdr:colOff>38100</xdr:colOff>
      <xdr:row>80</xdr:row>
      <xdr:rowOff>25400</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3937000"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35577</xdr:rowOff>
    </xdr:from>
    <xdr:ext cx="7366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3606800" y="1340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95250</xdr:rowOff>
    </xdr:from>
    <xdr:to>
      <xdr:col>15</xdr:col>
      <xdr:colOff>149225</xdr:colOff>
      <xdr:row>80</xdr:row>
      <xdr:rowOff>25400</xdr:rowOff>
    </xdr:to>
    <xdr:sp macro="" textlink="">
      <xdr:nvSpPr>
        <xdr:cNvPr id="400" name="楕円 399">
          <a:extLst>
            <a:ext uri="{FF2B5EF4-FFF2-40B4-BE49-F238E27FC236}">
              <a16:creationId xmlns:a16="http://schemas.microsoft.com/office/drawing/2014/main" id="{00000000-0008-0000-0400-000090010000}"/>
            </a:ext>
          </a:extLst>
        </xdr:cNvPr>
        <xdr:cNvSpPr/>
      </xdr:nvSpPr>
      <xdr:spPr>
        <a:xfrm>
          <a:off x="3048000"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35577</xdr:rowOff>
    </xdr:from>
    <xdr:ext cx="7620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2717800" y="1340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0</xdr:rowOff>
    </xdr:from>
    <xdr:to>
      <xdr:col>11</xdr:col>
      <xdr:colOff>60325</xdr:colOff>
      <xdr:row>78</xdr:row>
      <xdr:rowOff>101600</xdr:rowOff>
    </xdr:to>
    <xdr:sp macro="" textlink="">
      <xdr:nvSpPr>
        <xdr:cNvPr id="402" name="楕円 401">
          <a:extLst>
            <a:ext uri="{FF2B5EF4-FFF2-40B4-BE49-F238E27FC236}">
              <a16:creationId xmlns:a16="http://schemas.microsoft.com/office/drawing/2014/main" id="{00000000-0008-0000-0400-000092010000}"/>
            </a:ext>
          </a:extLst>
        </xdr:cNvPr>
        <xdr:cNvSpPr/>
      </xdr:nvSpPr>
      <xdr:spPr>
        <a:xfrm>
          <a:off x="2159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111777</xdr:rowOff>
    </xdr:from>
    <xdr:ext cx="762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828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80</xdr:row>
      <xdr:rowOff>114300</xdr:rowOff>
    </xdr:from>
    <xdr:to>
      <xdr:col>6</xdr:col>
      <xdr:colOff>171450</xdr:colOff>
      <xdr:row>81</xdr:row>
      <xdr:rowOff>44450</xdr:rowOff>
    </xdr:to>
    <xdr:sp macro="" textlink="">
      <xdr:nvSpPr>
        <xdr:cNvPr id="404" name="楕円 403">
          <a:extLst>
            <a:ext uri="{FF2B5EF4-FFF2-40B4-BE49-F238E27FC236}">
              <a16:creationId xmlns:a16="http://schemas.microsoft.com/office/drawing/2014/main" id="{00000000-0008-0000-0400-000094010000}"/>
            </a:ext>
          </a:extLst>
        </xdr:cNvPr>
        <xdr:cNvSpPr/>
      </xdr:nvSpPr>
      <xdr:spPr>
        <a:xfrm>
          <a:off x="12700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81</xdr:row>
      <xdr:rowOff>29227</xdr:rowOff>
    </xdr:from>
    <xdr:ext cx="762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939800" y="1391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4" name="正方形/長方形 413">
          <a:extLst>
            <a:ext uri="{FF2B5EF4-FFF2-40B4-BE49-F238E27FC236}">
              <a16:creationId xmlns:a16="http://schemas.microsoft.com/office/drawing/2014/main" id="{00000000-0008-0000-0400-00009E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5" name="正方形/長方形 414">
          <a:extLst>
            <a:ext uri="{FF2B5EF4-FFF2-40B4-BE49-F238E27FC236}">
              <a16:creationId xmlns:a16="http://schemas.microsoft.com/office/drawing/2014/main" id="{00000000-0008-0000-0400-00009F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公債費以外の経費全体としては、前年度から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増加し、類似団体平均を上回っている。公債費以外の事務事業の見直し・縮小、事務処理の効率化・適正化により経費を圧縮していくことが、今後の財政健全化への課題だと考える。また、公共施設等総合管理計画に基づいた公共施設の質的・量的な適正化を図っていくとともに、引き続き、計画的な地方債管理に努めることにより、健全な財政運営を推進す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2" name="公債費以外グラフ枠">
          <a:extLst>
            <a:ext uri="{FF2B5EF4-FFF2-40B4-BE49-F238E27FC236}">
              <a16:creationId xmlns:a16="http://schemas.microsoft.com/office/drawing/2014/main" id="{00000000-0008-0000-0400-0000B0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127000</xdr:rowOff>
    </xdr:from>
    <xdr:to>
      <xdr:col>82</xdr:col>
      <xdr:colOff>107950</xdr:colOff>
      <xdr:row>81</xdr:row>
      <xdr:rowOff>12700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6510000" y="12814300"/>
          <a:ext cx="0" cy="1085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156227</xdr:rowOff>
    </xdr:from>
    <xdr:ext cx="762000" cy="259045"/>
    <xdr:sp macro="" textlink="">
      <xdr:nvSpPr>
        <xdr:cNvPr id="434" name="公債費以外最小値テキスト">
          <a:extLst>
            <a:ext uri="{FF2B5EF4-FFF2-40B4-BE49-F238E27FC236}">
              <a16:creationId xmlns:a16="http://schemas.microsoft.com/office/drawing/2014/main" id="{00000000-0008-0000-0400-0000B2010000}"/>
            </a:ext>
          </a:extLst>
        </xdr:cNvPr>
        <xdr:cNvSpPr txBox="1"/>
      </xdr:nvSpPr>
      <xdr:spPr>
        <a:xfrm>
          <a:off x="16598900" y="1387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12700</xdr:rowOff>
    </xdr:from>
    <xdr:to>
      <xdr:col>82</xdr:col>
      <xdr:colOff>196850</xdr:colOff>
      <xdr:row>81</xdr:row>
      <xdr:rowOff>12700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6421100" y="1390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41927</xdr:rowOff>
    </xdr:from>
    <xdr:ext cx="762000" cy="259045"/>
    <xdr:sp macro="" textlink="">
      <xdr:nvSpPr>
        <xdr:cNvPr id="436" name="公債費以外最大値テキスト">
          <a:extLst>
            <a:ext uri="{FF2B5EF4-FFF2-40B4-BE49-F238E27FC236}">
              <a16:creationId xmlns:a16="http://schemas.microsoft.com/office/drawing/2014/main" id="{00000000-0008-0000-0400-0000B4010000}"/>
            </a:ext>
          </a:extLst>
        </xdr:cNvPr>
        <xdr:cNvSpPr txBox="1"/>
      </xdr:nvSpPr>
      <xdr:spPr>
        <a:xfrm>
          <a:off x="165989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127000</xdr:rowOff>
    </xdr:from>
    <xdr:to>
      <xdr:col>82</xdr:col>
      <xdr:colOff>196850</xdr:colOff>
      <xdr:row>74</xdr:row>
      <xdr:rowOff>127000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6421100" y="1281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50800</xdr:rowOff>
    </xdr:from>
    <xdr:to>
      <xdr:col>82</xdr:col>
      <xdr:colOff>107950</xdr:colOff>
      <xdr:row>81</xdr:row>
      <xdr:rowOff>12700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5671800" y="13423900"/>
          <a:ext cx="838200" cy="476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130827</xdr:rowOff>
    </xdr:from>
    <xdr:ext cx="762000" cy="259045"/>
    <xdr:sp macro="" textlink="">
      <xdr:nvSpPr>
        <xdr:cNvPr id="439" name="公債費以外平均値テキスト">
          <a:extLst>
            <a:ext uri="{FF2B5EF4-FFF2-40B4-BE49-F238E27FC236}">
              <a16:creationId xmlns:a16="http://schemas.microsoft.com/office/drawing/2014/main" id="{00000000-0008-0000-0400-0000B7010000}"/>
            </a:ext>
          </a:extLst>
        </xdr:cNvPr>
        <xdr:cNvSpPr txBox="1"/>
      </xdr:nvSpPr>
      <xdr:spPr>
        <a:xfrm>
          <a:off x="16598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114300</xdr:rowOff>
    </xdr:from>
    <xdr:to>
      <xdr:col>82</xdr:col>
      <xdr:colOff>158750</xdr:colOff>
      <xdr:row>77</xdr:row>
      <xdr:rowOff>44450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6459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88900</xdr:rowOff>
    </xdr:from>
    <xdr:to>
      <xdr:col>78</xdr:col>
      <xdr:colOff>69850</xdr:colOff>
      <xdr:row>78</xdr:row>
      <xdr:rowOff>50800</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a:off x="14782800" y="132905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95250</xdr:rowOff>
    </xdr:from>
    <xdr:to>
      <xdr:col>78</xdr:col>
      <xdr:colOff>120650</xdr:colOff>
      <xdr:row>75</xdr:row>
      <xdr:rowOff>25400</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5621000" y="1278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35577</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551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146050</xdr:rowOff>
    </xdr:from>
    <xdr:to>
      <xdr:col>73</xdr:col>
      <xdr:colOff>180975</xdr:colOff>
      <xdr:row>77</xdr:row>
      <xdr:rowOff>88900</xdr:rowOff>
    </xdr:to>
    <xdr:cxnSp macro="">
      <xdr:nvCxnSpPr>
        <xdr:cNvPr id="444" name="直線コネクタ 443">
          <a:extLst>
            <a:ext uri="{FF2B5EF4-FFF2-40B4-BE49-F238E27FC236}">
              <a16:creationId xmlns:a16="http://schemas.microsoft.com/office/drawing/2014/main" id="{00000000-0008-0000-0400-0000BC010000}"/>
            </a:ext>
          </a:extLst>
        </xdr:cNvPr>
        <xdr:cNvCxnSpPr/>
      </xdr:nvCxnSpPr>
      <xdr:spPr>
        <a:xfrm>
          <a:off x="13893800" y="12661900"/>
          <a:ext cx="889000" cy="628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38100</xdr:rowOff>
    </xdr:from>
    <xdr:to>
      <xdr:col>74</xdr:col>
      <xdr:colOff>31750</xdr:colOff>
      <xdr:row>74</xdr:row>
      <xdr:rowOff>139700</xdr:rowOff>
    </xdr:to>
    <xdr:sp macro="" textlink="">
      <xdr:nvSpPr>
        <xdr:cNvPr id="445" name="フローチャート: 判断 444">
          <a:extLst>
            <a:ext uri="{FF2B5EF4-FFF2-40B4-BE49-F238E27FC236}">
              <a16:creationId xmlns:a16="http://schemas.microsoft.com/office/drawing/2014/main" id="{00000000-0008-0000-0400-0000BD010000}"/>
            </a:ext>
          </a:extLst>
        </xdr:cNvPr>
        <xdr:cNvSpPr/>
      </xdr:nvSpPr>
      <xdr:spPr>
        <a:xfrm>
          <a:off x="14732000" y="1272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149877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401800" y="1249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146050</xdr:rowOff>
    </xdr:from>
    <xdr:to>
      <xdr:col>69</xdr:col>
      <xdr:colOff>92075</xdr:colOff>
      <xdr:row>77</xdr:row>
      <xdr:rowOff>88900</xdr:rowOff>
    </xdr:to>
    <xdr:cxnSp macro="">
      <xdr:nvCxnSpPr>
        <xdr:cNvPr id="447" name="直線コネクタ 446">
          <a:extLst>
            <a:ext uri="{FF2B5EF4-FFF2-40B4-BE49-F238E27FC236}">
              <a16:creationId xmlns:a16="http://schemas.microsoft.com/office/drawing/2014/main" id="{00000000-0008-0000-0400-0000BF010000}"/>
            </a:ext>
          </a:extLst>
        </xdr:cNvPr>
        <xdr:cNvCxnSpPr/>
      </xdr:nvCxnSpPr>
      <xdr:spPr>
        <a:xfrm flipV="1">
          <a:off x="13004800" y="12661900"/>
          <a:ext cx="889000" cy="628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72</xdr:row>
      <xdr:rowOff>19050</xdr:rowOff>
    </xdr:from>
    <xdr:to>
      <xdr:col>69</xdr:col>
      <xdr:colOff>142875</xdr:colOff>
      <xdr:row>72</xdr:row>
      <xdr:rowOff>120650</xdr:rowOff>
    </xdr:to>
    <xdr:sp macro="" textlink="">
      <xdr:nvSpPr>
        <xdr:cNvPr id="448" name="フローチャート: 判断 447">
          <a:extLst>
            <a:ext uri="{FF2B5EF4-FFF2-40B4-BE49-F238E27FC236}">
              <a16:creationId xmlns:a16="http://schemas.microsoft.com/office/drawing/2014/main" id="{00000000-0008-0000-0400-0000C0010000}"/>
            </a:ext>
          </a:extLst>
        </xdr:cNvPr>
        <xdr:cNvSpPr/>
      </xdr:nvSpPr>
      <xdr:spPr>
        <a:xfrm>
          <a:off x="13843000" y="12363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70</xdr:row>
      <xdr:rowOff>130827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213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38100</xdr:rowOff>
    </xdr:from>
    <xdr:to>
      <xdr:col>65</xdr:col>
      <xdr:colOff>53975</xdr:colOff>
      <xdr:row>78</xdr:row>
      <xdr:rowOff>139700</xdr:rowOff>
    </xdr:to>
    <xdr:sp macro="" textlink="">
      <xdr:nvSpPr>
        <xdr:cNvPr id="450" name="フローチャート: 判断 449">
          <a:extLst>
            <a:ext uri="{FF2B5EF4-FFF2-40B4-BE49-F238E27FC236}">
              <a16:creationId xmlns:a16="http://schemas.microsoft.com/office/drawing/2014/main" id="{00000000-0008-0000-0400-0000C2010000}"/>
            </a:ext>
          </a:extLst>
        </xdr:cNvPr>
        <xdr:cNvSpPr/>
      </xdr:nvSpPr>
      <xdr:spPr>
        <a:xfrm>
          <a:off x="129540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124477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80</xdr:row>
      <xdr:rowOff>133350</xdr:rowOff>
    </xdr:from>
    <xdr:to>
      <xdr:col>82</xdr:col>
      <xdr:colOff>158750</xdr:colOff>
      <xdr:row>81</xdr:row>
      <xdr:rowOff>63500</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6459200" y="1384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80</xdr:row>
      <xdr:rowOff>41927</xdr:rowOff>
    </xdr:from>
    <xdr:ext cx="762000" cy="259045"/>
    <xdr:sp macro="" textlink="">
      <xdr:nvSpPr>
        <xdr:cNvPr id="458" name="公債費以外該当値テキスト">
          <a:extLst>
            <a:ext uri="{FF2B5EF4-FFF2-40B4-BE49-F238E27FC236}">
              <a16:creationId xmlns:a16="http://schemas.microsoft.com/office/drawing/2014/main" id="{00000000-0008-0000-0400-0000CA010000}"/>
            </a:ext>
          </a:extLst>
        </xdr:cNvPr>
        <xdr:cNvSpPr txBox="1"/>
      </xdr:nvSpPr>
      <xdr:spPr>
        <a:xfrm>
          <a:off x="16598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0</xdr:rowOff>
    </xdr:from>
    <xdr:to>
      <xdr:col>78</xdr:col>
      <xdr:colOff>120650</xdr:colOff>
      <xdr:row>78</xdr:row>
      <xdr:rowOff>101600</xdr:rowOff>
    </xdr:to>
    <xdr:sp macro="" textlink="">
      <xdr:nvSpPr>
        <xdr:cNvPr id="459" name="楕円 458">
          <a:extLst>
            <a:ext uri="{FF2B5EF4-FFF2-40B4-BE49-F238E27FC236}">
              <a16:creationId xmlns:a16="http://schemas.microsoft.com/office/drawing/2014/main" id="{00000000-0008-0000-0400-0000CB010000}"/>
            </a:ext>
          </a:extLst>
        </xdr:cNvPr>
        <xdr:cNvSpPr/>
      </xdr:nvSpPr>
      <xdr:spPr>
        <a:xfrm>
          <a:off x="15621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86377</xdr:rowOff>
    </xdr:from>
    <xdr:ext cx="736600" cy="259045"/>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5290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38100</xdr:rowOff>
    </xdr:from>
    <xdr:to>
      <xdr:col>74</xdr:col>
      <xdr:colOff>31750</xdr:colOff>
      <xdr:row>77</xdr:row>
      <xdr:rowOff>139700</xdr:rowOff>
    </xdr:to>
    <xdr:sp macro="" textlink="">
      <xdr:nvSpPr>
        <xdr:cNvPr id="461" name="楕円 460">
          <a:extLst>
            <a:ext uri="{FF2B5EF4-FFF2-40B4-BE49-F238E27FC236}">
              <a16:creationId xmlns:a16="http://schemas.microsoft.com/office/drawing/2014/main" id="{00000000-0008-0000-0400-0000CD010000}"/>
            </a:ext>
          </a:extLst>
        </xdr:cNvPr>
        <xdr:cNvSpPr/>
      </xdr:nvSpPr>
      <xdr:spPr>
        <a:xfrm>
          <a:off x="14732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124477</xdr:rowOff>
    </xdr:from>
    <xdr:ext cx="762000" cy="259045"/>
    <xdr:sp macro="" textlink="">
      <xdr:nvSpPr>
        <xdr:cNvPr id="462" name="テキスト ボックス 461">
          <a:extLst>
            <a:ext uri="{FF2B5EF4-FFF2-40B4-BE49-F238E27FC236}">
              <a16:creationId xmlns:a16="http://schemas.microsoft.com/office/drawing/2014/main" id="{00000000-0008-0000-0400-0000CE010000}"/>
            </a:ext>
          </a:extLst>
        </xdr:cNvPr>
        <xdr:cNvSpPr txBox="1"/>
      </xdr:nvSpPr>
      <xdr:spPr>
        <a:xfrm>
          <a:off x="14401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95250</xdr:rowOff>
    </xdr:from>
    <xdr:to>
      <xdr:col>69</xdr:col>
      <xdr:colOff>142875</xdr:colOff>
      <xdr:row>74</xdr:row>
      <xdr:rowOff>25400</xdr:rowOff>
    </xdr:to>
    <xdr:sp macro="" textlink="">
      <xdr:nvSpPr>
        <xdr:cNvPr id="463" name="楕円 462">
          <a:extLst>
            <a:ext uri="{FF2B5EF4-FFF2-40B4-BE49-F238E27FC236}">
              <a16:creationId xmlns:a16="http://schemas.microsoft.com/office/drawing/2014/main" id="{00000000-0008-0000-0400-0000CF010000}"/>
            </a:ext>
          </a:extLst>
        </xdr:cNvPr>
        <xdr:cNvSpPr/>
      </xdr:nvSpPr>
      <xdr:spPr>
        <a:xfrm>
          <a:off x="13843000" y="1261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10177</xdr:rowOff>
    </xdr:from>
    <xdr:ext cx="762000" cy="259045"/>
    <xdr:sp macro="" textlink="">
      <xdr:nvSpPr>
        <xdr:cNvPr id="464" name="テキスト ボックス 463">
          <a:extLst>
            <a:ext uri="{FF2B5EF4-FFF2-40B4-BE49-F238E27FC236}">
              <a16:creationId xmlns:a16="http://schemas.microsoft.com/office/drawing/2014/main" id="{00000000-0008-0000-0400-0000D0010000}"/>
            </a:ext>
          </a:extLst>
        </xdr:cNvPr>
        <xdr:cNvSpPr txBox="1"/>
      </xdr:nvSpPr>
      <xdr:spPr>
        <a:xfrm>
          <a:off x="13512800" y="1269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38100</xdr:rowOff>
    </xdr:from>
    <xdr:to>
      <xdr:col>65</xdr:col>
      <xdr:colOff>53975</xdr:colOff>
      <xdr:row>77</xdr:row>
      <xdr:rowOff>139700</xdr:rowOff>
    </xdr:to>
    <xdr:sp macro="" textlink="">
      <xdr:nvSpPr>
        <xdr:cNvPr id="465" name="楕円 464">
          <a:extLst>
            <a:ext uri="{FF2B5EF4-FFF2-40B4-BE49-F238E27FC236}">
              <a16:creationId xmlns:a16="http://schemas.microsoft.com/office/drawing/2014/main" id="{00000000-0008-0000-0400-0000D1010000}"/>
            </a:ext>
          </a:extLst>
        </xdr:cNvPr>
        <xdr:cNvSpPr/>
      </xdr:nvSpPr>
      <xdr:spPr>
        <a:xfrm>
          <a:off x="12954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149877</xdr:rowOff>
    </xdr:from>
    <xdr:ext cx="762000" cy="259045"/>
    <xdr:sp macro="" textlink="">
      <xdr:nvSpPr>
        <xdr:cNvPr id="466" name="テキスト ボックス 465">
          <a:extLst>
            <a:ext uri="{FF2B5EF4-FFF2-40B4-BE49-F238E27FC236}">
              <a16:creationId xmlns:a16="http://schemas.microsoft.com/office/drawing/2014/main" id="{00000000-0008-0000-0400-0000D2010000}"/>
            </a:ext>
          </a:extLst>
        </xdr:cNvPr>
        <xdr:cNvSpPr txBox="1"/>
      </xdr:nvSpPr>
      <xdr:spPr>
        <a:xfrm>
          <a:off x="12623800" y="130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宮崎県都城市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26296</xdr:rowOff>
    </xdr:from>
    <xdr:to>
      <xdr:col>29</xdr:col>
      <xdr:colOff>127000</xdr:colOff>
      <xdr:row>13</xdr:row>
      <xdr:rowOff>128578</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31321"/>
          <a:ext cx="0" cy="2737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13</xdr:row>
      <xdr:rowOff>100655</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2377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128578</xdr:rowOff>
    </xdr:from>
    <xdr:to>
      <xdr:col>30</xdr:col>
      <xdr:colOff>25400</xdr:colOff>
      <xdr:row>13</xdr:row>
      <xdr:rowOff>128578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4050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112673</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74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82,646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26296</xdr:rowOff>
    </xdr:from>
    <xdr:to>
      <xdr:col>30</xdr:col>
      <xdr:colOff>25400</xdr:colOff>
      <xdr:row>12</xdr:row>
      <xdr:rowOff>26296</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313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12</xdr:row>
      <xdr:rowOff>26296</xdr:rowOff>
    </xdr:from>
    <xdr:to>
      <xdr:col>29</xdr:col>
      <xdr:colOff>127000</xdr:colOff>
      <xdr:row>14</xdr:row>
      <xdr:rowOff>83642</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131321"/>
          <a:ext cx="647700" cy="4002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12</xdr:row>
      <xdr:rowOff>125751</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230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12</xdr:row>
      <xdr:rowOff>153674</xdr:rowOff>
    </xdr:from>
    <xdr:to>
      <xdr:col>29</xdr:col>
      <xdr:colOff>177800</xdr:colOff>
      <xdr:row>13</xdr:row>
      <xdr:rowOff>83824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258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14</xdr:row>
      <xdr:rowOff>83642</xdr:rowOff>
    </xdr:from>
    <xdr:to>
      <xdr:col>26</xdr:col>
      <xdr:colOff>50800</xdr:colOff>
      <xdr:row>14</xdr:row>
      <xdr:rowOff>170902</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2531567"/>
          <a:ext cx="698500" cy="872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48060</xdr:rowOff>
    </xdr:from>
    <xdr:to>
      <xdr:col>26</xdr:col>
      <xdr:colOff>101600</xdr:colOff>
      <xdr:row>15</xdr:row>
      <xdr:rowOff>149660</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2667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134437</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753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14</xdr:row>
      <xdr:rowOff>102453</xdr:rowOff>
    </xdr:from>
    <xdr:to>
      <xdr:col>22</xdr:col>
      <xdr:colOff>114300</xdr:colOff>
      <xdr:row>14</xdr:row>
      <xdr:rowOff>170902</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2550378"/>
          <a:ext cx="698500" cy="68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15860</xdr:rowOff>
    </xdr:from>
    <xdr:to>
      <xdr:col>22</xdr:col>
      <xdr:colOff>165100</xdr:colOff>
      <xdr:row>16</xdr:row>
      <xdr:rowOff>117460</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2806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102237</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893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14</xdr:row>
      <xdr:rowOff>102453</xdr:rowOff>
    </xdr:from>
    <xdr:to>
      <xdr:col>18</xdr:col>
      <xdr:colOff>177800</xdr:colOff>
      <xdr:row>15</xdr:row>
      <xdr:rowOff>65615</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2550378"/>
          <a:ext cx="698500" cy="1346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29446</xdr:rowOff>
    </xdr:from>
    <xdr:to>
      <xdr:col>19</xdr:col>
      <xdr:colOff>38100</xdr:colOff>
      <xdr:row>16</xdr:row>
      <xdr:rowOff>131046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2820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115823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906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52959</xdr:rowOff>
    </xdr:from>
    <xdr:to>
      <xdr:col>15</xdr:col>
      <xdr:colOff>101600</xdr:colOff>
      <xdr:row>19</xdr:row>
      <xdr:rowOff>154559</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3581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139336</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3444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11</xdr:row>
      <xdr:rowOff>146946</xdr:rowOff>
    </xdr:from>
    <xdr:to>
      <xdr:col>29</xdr:col>
      <xdr:colOff>177800</xdr:colOff>
      <xdr:row>12</xdr:row>
      <xdr:rowOff>77096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0805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11</xdr:row>
      <xdr:rowOff>93623</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027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14</xdr:row>
      <xdr:rowOff>32842</xdr:rowOff>
    </xdr:from>
    <xdr:to>
      <xdr:col>26</xdr:col>
      <xdr:colOff>101600</xdr:colOff>
      <xdr:row>14</xdr:row>
      <xdr:rowOff>134442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4807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12</xdr:row>
      <xdr:rowOff>144619</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2249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14</xdr:row>
      <xdr:rowOff>120102</xdr:rowOff>
    </xdr:from>
    <xdr:to>
      <xdr:col>22</xdr:col>
      <xdr:colOff>165100</xdr:colOff>
      <xdr:row>15</xdr:row>
      <xdr:rowOff>50252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5680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60429</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33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14</xdr:row>
      <xdr:rowOff>51653</xdr:rowOff>
    </xdr:from>
    <xdr:to>
      <xdr:col>19</xdr:col>
      <xdr:colOff>38100</xdr:colOff>
      <xdr:row>14</xdr:row>
      <xdr:rowOff>153253</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4995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12</xdr:row>
      <xdr:rowOff>163430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268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14815</xdr:rowOff>
    </xdr:from>
    <xdr:to>
      <xdr:col>15</xdr:col>
      <xdr:colOff>101600</xdr:colOff>
      <xdr:row>15</xdr:row>
      <xdr:rowOff>116415</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26341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13</xdr:row>
      <xdr:rowOff>126592</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403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143328</xdr:rowOff>
    </xdr:from>
    <xdr:to>
      <xdr:col>33</xdr:col>
      <xdr:colOff>114300</xdr:colOff>
      <xdr:row>38</xdr:row>
      <xdr:rowOff>143328</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8" name="テキスト ボックス 107">
          <a:extLst>
            <a:ext uri="{FF2B5EF4-FFF2-40B4-BE49-F238E27FC236}">
              <a16:creationId xmlns:a16="http://schemas.microsoft.com/office/drawing/2014/main" id="{00000000-0008-0000-0500-00006C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0" name="テキスト ボックス 109">
          <a:extLst>
            <a:ext uri="{FF2B5EF4-FFF2-40B4-BE49-F238E27FC236}">
              <a16:creationId xmlns:a16="http://schemas.microsoft.com/office/drawing/2014/main" id="{00000000-0008-0000-0500-00006E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1" name="人口1人当たり決算額の推移グラフ枠445">
          <a:extLst>
            <a:ext uri="{FF2B5EF4-FFF2-40B4-BE49-F238E27FC236}">
              <a16:creationId xmlns:a16="http://schemas.microsoft.com/office/drawing/2014/main" id="{00000000-0008-0000-0500-00006F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222685</xdr:rowOff>
    </xdr:from>
    <xdr:to>
      <xdr:col>29</xdr:col>
      <xdr:colOff>127000</xdr:colOff>
      <xdr:row>35</xdr:row>
      <xdr:rowOff>93690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5651500" y="6147235"/>
          <a:ext cx="0" cy="5568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35</xdr:row>
      <xdr:rowOff>103867</xdr:rowOff>
    </xdr:from>
    <xdr:ext cx="762000" cy="259045"/>
    <xdr:sp macro="" textlink="">
      <xdr:nvSpPr>
        <xdr:cNvPr id="113" name="人口1人当たり決算額の推移最小値テキスト445">
          <a:extLst>
            <a:ext uri="{FF2B5EF4-FFF2-40B4-BE49-F238E27FC236}">
              <a16:creationId xmlns:a16="http://schemas.microsoft.com/office/drawing/2014/main" id="{00000000-0008-0000-0500-000071000000}"/>
            </a:ext>
          </a:extLst>
        </xdr:cNvPr>
        <xdr:cNvSpPr txBox="1"/>
      </xdr:nvSpPr>
      <xdr:spPr>
        <a:xfrm>
          <a:off x="5740400" y="671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35</xdr:row>
      <xdr:rowOff>93690</xdr:rowOff>
    </xdr:from>
    <xdr:to>
      <xdr:col>30</xdr:col>
      <xdr:colOff>25400</xdr:colOff>
      <xdr:row>35</xdr:row>
      <xdr:rowOff>93690</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562600" y="67040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137612</xdr:rowOff>
    </xdr:from>
    <xdr:ext cx="762000" cy="259045"/>
    <xdr:sp macro="" textlink="">
      <xdr:nvSpPr>
        <xdr:cNvPr id="115" name="人口1人当たり決算額の推移最大値テキスト445">
          <a:extLst>
            <a:ext uri="{FF2B5EF4-FFF2-40B4-BE49-F238E27FC236}">
              <a16:creationId xmlns:a16="http://schemas.microsoft.com/office/drawing/2014/main" id="{00000000-0008-0000-0500-000073000000}"/>
            </a:ext>
          </a:extLst>
        </xdr:cNvPr>
        <xdr:cNvSpPr txBox="1"/>
      </xdr:nvSpPr>
      <xdr:spPr>
        <a:xfrm>
          <a:off x="5740400" y="5890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222685</xdr:rowOff>
    </xdr:from>
    <xdr:to>
      <xdr:col>30</xdr:col>
      <xdr:colOff>25400</xdr:colOff>
      <xdr:row>33</xdr:row>
      <xdr:rowOff>222685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5562600" y="6147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21299</xdr:rowOff>
    </xdr:from>
    <xdr:to>
      <xdr:col>29</xdr:col>
      <xdr:colOff>127000</xdr:colOff>
      <xdr:row>35</xdr:row>
      <xdr:rowOff>93690</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5003800" y="6631649"/>
          <a:ext cx="647700" cy="72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2376</xdr:rowOff>
    </xdr:from>
    <xdr:ext cx="762000" cy="259045"/>
    <xdr:sp macro="" textlink="">
      <xdr:nvSpPr>
        <xdr:cNvPr id="118" name="人口1人当たり決算額の推移平均値テキスト445">
          <a:extLst>
            <a:ext uri="{FF2B5EF4-FFF2-40B4-BE49-F238E27FC236}">
              <a16:creationId xmlns:a16="http://schemas.microsoft.com/office/drawing/2014/main" id="{00000000-0008-0000-0500-000076000000}"/>
            </a:ext>
          </a:extLst>
        </xdr:cNvPr>
        <xdr:cNvSpPr txBox="1"/>
      </xdr:nvSpPr>
      <xdr:spPr>
        <a:xfrm>
          <a:off x="5740400" y="62698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157299</xdr:rowOff>
    </xdr:from>
    <xdr:to>
      <xdr:col>29</xdr:col>
      <xdr:colOff>177800</xdr:colOff>
      <xdr:row>34</xdr:row>
      <xdr:rowOff>258899</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5600700" y="64247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21299</xdr:rowOff>
    </xdr:from>
    <xdr:to>
      <xdr:col>26</xdr:col>
      <xdr:colOff>50800</xdr:colOff>
      <xdr:row>35</xdr:row>
      <xdr:rowOff>271453</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4305300" y="6631649"/>
          <a:ext cx="698500" cy="2501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34</xdr:row>
      <xdr:rowOff>89372</xdr:rowOff>
    </xdr:from>
    <xdr:to>
      <xdr:col>26</xdr:col>
      <xdr:colOff>101600</xdr:colOff>
      <xdr:row>34</xdr:row>
      <xdr:rowOff>190972</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4953000" y="63568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201149</xdr:rowOff>
    </xdr:from>
    <xdr:ext cx="7366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622800" y="6125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271453</xdr:rowOff>
    </xdr:from>
    <xdr:to>
      <xdr:col>22</xdr:col>
      <xdr:colOff>114300</xdr:colOff>
      <xdr:row>36</xdr:row>
      <xdr:rowOff>102072</xdr:rowOff>
    </xdr:to>
    <xdr:cxnSp macro="">
      <xdr:nvCxnSpPr>
        <xdr:cNvPr id="123" name="直線コネクタ 122">
          <a:extLst>
            <a:ext uri="{FF2B5EF4-FFF2-40B4-BE49-F238E27FC236}">
              <a16:creationId xmlns:a16="http://schemas.microsoft.com/office/drawing/2014/main" id="{00000000-0008-0000-0500-00007B000000}"/>
            </a:ext>
          </a:extLst>
        </xdr:cNvPr>
        <xdr:cNvCxnSpPr/>
      </xdr:nvCxnSpPr>
      <xdr:spPr bwMode="auto">
        <a:xfrm flipV="1">
          <a:off x="3606800" y="6881803"/>
          <a:ext cx="698500" cy="1735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34</xdr:row>
      <xdr:rowOff>259842</xdr:rowOff>
    </xdr:from>
    <xdr:to>
      <xdr:col>22</xdr:col>
      <xdr:colOff>165100</xdr:colOff>
      <xdr:row>35</xdr:row>
      <xdr:rowOff>18542</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4254500" y="65272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28719</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924300" y="6296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102072</xdr:rowOff>
    </xdr:from>
    <xdr:to>
      <xdr:col>18</xdr:col>
      <xdr:colOff>177800</xdr:colOff>
      <xdr:row>37</xdr:row>
      <xdr:rowOff>136579</xdr:rowOff>
    </xdr:to>
    <xdr:cxnSp macro="">
      <xdr:nvCxnSpPr>
        <xdr:cNvPr id="126" name="直線コネクタ 125">
          <a:extLst>
            <a:ext uri="{FF2B5EF4-FFF2-40B4-BE49-F238E27FC236}">
              <a16:creationId xmlns:a16="http://schemas.microsoft.com/office/drawing/2014/main" id="{00000000-0008-0000-0500-00007E000000}"/>
            </a:ext>
          </a:extLst>
        </xdr:cNvPr>
        <xdr:cNvCxnSpPr/>
      </xdr:nvCxnSpPr>
      <xdr:spPr bwMode="auto">
        <a:xfrm flipV="1">
          <a:off x="2908300" y="7055322"/>
          <a:ext cx="698500" cy="2059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34</xdr:row>
      <xdr:rowOff>333103</xdr:rowOff>
    </xdr:from>
    <xdr:to>
      <xdr:col>19</xdr:col>
      <xdr:colOff>38100</xdr:colOff>
      <xdr:row>35</xdr:row>
      <xdr:rowOff>91803</xdr:rowOff>
    </xdr:to>
    <xdr:sp macro="" textlink="">
      <xdr:nvSpPr>
        <xdr:cNvPr id="127" name="フローチャート: 判断 126">
          <a:extLst>
            <a:ext uri="{FF2B5EF4-FFF2-40B4-BE49-F238E27FC236}">
              <a16:creationId xmlns:a16="http://schemas.microsoft.com/office/drawing/2014/main" id="{00000000-0008-0000-0500-00007F000000}"/>
            </a:ext>
          </a:extLst>
        </xdr:cNvPr>
        <xdr:cNvSpPr/>
      </xdr:nvSpPr>
      <xdr:spPr bwMode="auto">
        <a:xfrm>
          <a:off x="3556000" y="66005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101980</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225800" y="6369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192895</xdr:rowOff>
    </xdr:from>
    <xdr:to>
      <xdr:col>15</xdr:col>
      <xdr:colOff>101600</xdr:colOff>
      <xdr:row>37</xdr:row>
      <xdr:rowOff>294495</xdr:rowOff>
    </xdr:to>
    <xdr:sp macro="" textlink="">
      <xdr:nvSpPr>
        <xdr:cNvPr id="129" name="フローチャート: 判断 128">
          <a:extLst>
            <a:ext uri="{FF2B5EF4-FFF2-40B4-BE49-F238E27FC236}">
              <a16:creationId xmlns:a16="http://schemas.microsoft.com/office/drawing/2014/main" id="{00000000-0008-0000-0500-000081000000}"/>
            </a:ext>
          </a:extLst>
        </xdr:cNvPr>
        <xdr:cNvSpPr/>
      </xdr:nvSpPr>
      <xdr:spPr bwMode="auto">
        <a:xfrm>
          <a:off x="2857500" y="7317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279272</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527300" y="740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42890</xdr:rowOff>
    </xdr:from>
    <xdr:to>
      <xdr:col>29</xdr:col>
      <xdr:colOff>177800</xdr:colOff>
      <xdr:row>35</xdr:row>
      <xdr:rowOff>144490</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5600700" y="66532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294367</xdr:rowOff>
    </xdr:from>
    <xdr:ext cx="762000" cy="259045"/>
    <xdr:sp macro="" textlink="">
      <xdr:nvSpPr>
        <xdr:cNvPr id="137" name="人口1人当たり決算額の推移該当値テキスト445">
          <a:extLst>
            <a:ext uri="{FF2B5EF4-FFF2-40B4-BE49-F238E27FC236}">
              <a16:creationId xmlns:a16="http://schemas.microsoft.com/office/drawing/2014/main" id="{00000000-0008-0000-0500-000089000000}"/>
            </a:ext>
          </a:extLst>
        </xdr:cNvPr>
        <xdr:cNvSpPr txBox="1"/>
      </xdr:nvSpPr>
      <xdr:spPr>
        <a:xfrm>
          <a:off x="5740400" y="656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313399</xdr:rowOff>
    </xdr:from>
    <xdr:to>
      <xdr:col>26</xdr:col>
      <xdr:colOff>101600</xdr:colOff>
      <xdr:row>35</xdr:row>
      <xdr:rowOff>72099</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4953000" y="65808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56876</xdr:rowOff>
    </xdr:from>
    <xdr:ext cx="7366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4622800" y="66672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220653</xdr:rowOff>
    </xdr:from>
    <xdr:to>
      <xdr:col>22</xdr:col>
      <xdr:colOff>165100</xdr:colOff>
      <xdr:row>35</xdr:row>
      <xdr:rowOff>322253</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4254500" y="68310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307030</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3924300" y="691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51272</xdr:rowOff>
    </xdr:from>
    <xdr:to>
      <xdr:col>19</xdr:col>
      <xdr:colOff>38100</xdr:colOff>
      <xdr:row>36</xdr:row>
      <xdr:rowOff>152872</xdr:rowOff>
    </xdr:to>
    <xdr:sp macro="" textlink="">
      <xdr:nvSpPr>
        <xdr:cNvPr id="142" name="楕円 141">
          <a:extLst>
            <a:ext uri="{FF2B5EF4-FFF2-40B4-BE49-F238E27FC236}">
              <a16:creationId xmlns:a16="http://schemas.microsoft.com/office/drawing/2014/main" id="{00000000-0008-0000-0500-00008E000000}"/>
            </a:ext>
          </a:extLst>
        </xdr:cNvPr>
        <xdr:cNvSpPr/>
      </xdr:nvSpPr>
      <xdr:spPr bwMode="auto">
        <a:xfrm>
          <a:off x="3556000" y="70045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137649</xdr:rowOff>
    </xdr:from>
    <xdr:ext cx="762000" cy="259045"/>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3225800" y="7090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85779</xdr:rowOff>
    </xdr:from>
    <xdr:to>
      <xdr:col>15</xdr:col>
      <xdr:colOff>101600</xdr:colOff>
      <xdr:row>37</xdr:row>
      <xdr:rowOff>187379</xdr:rowOff>
    </xdr:to>
    <xdr:sp macro="" textlink="">
      <xdr:nvSpPr>
        <xdr:cNvPr id="144" name="楕円 143">
          <a:extLst>
            <a:ext uri="{FF2B5EF4-FFF2-40B4-BE49-F238E27FC236}">
              <a16:creationId xmlns:a16="http://schemas.microsoft.com/office/drawing/2014/main" id="{00000000-0008-0000-0500-000090000000}"/>
            </a:ext>
          </a:extLst>
        </xdr:cNvPr>
        <xdr:cNvSpPr/>
      </xdr:nvSpPr>
      <xdr:spPr bwMode="auto">
        <a:xfrm>
          <a:off x="2857500" y="7210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26106</xdr:rowOff>
    </xdr:from>
    <xdr:ext cx="762000" cy="259045"/>
    <xdr:sp macro="" textlink="">
      <xdr:nvSpPr>
        <xdr:cNvPr id="145" name="テキスト ボックス 144">
          <a:extLst>
            <a:ext uri="{FF2B5EF4-FFF2-40B4-BE49-F238E27FC236}">
              <a16:creationId xmlns:a16="http://schemas.microsoft.com/office/drawing/2014/main" id="{00000000-0008-0000-0500-000091000000}"/>
            </a:ext>
          </a:extLst>
        </xdr:cNvPr>
        <xdr:cNvSpPr txBox="1"/>
      </xdr:nvSpPr>
      <xdr:spPr>
        <a:xfrm>
          <a:off x="2527300" y="6979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宮崎県都城市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162,574
159,904
653.36
138,116,662
134,705,582
1,565,524
43,008,000
63,280,732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168927</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2220</xdr:rowOff>
    </xdr:from>
    <xdr:to>
      <xdr:col>24</xdr:col>
      <xdr:colOff>62865</xdr:colOff>
      <xdr:row>37</xdr:row>
      <xdr:rowOff>33218</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488620"/>
          <a:ext cx="1270" cy="888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37045</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380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33218</xdr:rowOff>
    </xdr:from>
    <xdr:to>
      <xdr:col>24</xdr:col>
      <xdr:colOff>152400</xdr:colOff>
      <xdr:row>37</xdr:row>
      <xdr:rowOff>33218</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37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120347</xdr:rowOff>
    </xdr:from>
    <xdr:ext cx="534377"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5263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85,507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2220</xdr:rowOff>
    </xdr:from>
    <xdr:to>
      <xdr:col>24</xdr:col>
      <xdr:colOff>152400</xdr:colOff>
      <xdr:row>32</xdr:row>
      <xdr:rowOff>2220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488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2220</xdr:rowOff>
    </xdr:from>
    <xdr:to>
      <xdr:col>24</xdr:col>
      <xdr:colOff>63500</xdr:colOff>
      <xdr:row>34</xdr:row>
      <xdr:rowOff>165257</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5488620"/>
          <a:ext cx="838200" cy="505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68333</xdr:rowOff>
    </xdr:from>
    <xdr:ext cx="534377"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58976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89906</xdr:rowOff>
    </xdr:from>
    <xdr:to>
      <xdr:col>24</xdr:col>
      <xdr:colOff>114300</xdr:colOff>
      <xdr:row>35</xdr:row>
      <xdr:rowOff>20056</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5919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47574</xdr:rowOff>
    </xdr:from>
    <xdr:to>
      <xdr:col>19</xdr:col>
      <xdr:colOff>177800</xdr:colOff>
      <xdr:row>34</xdr:row>
      <xdr:rowOff>165257</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2908300" y="5876874"/>
          <a:ext cx="889000" cy="117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148290</xdr:rowOff>
    </xdr:from>
    <xdr:to>
      <xdr:col>20</xdr:col>
      <xdr:colOff>38100</xdr:colOff>
      <xdr:row>37</xdr:row>
      <xdr:rowOff>78440</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632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69567</xdr:rowOff>
    </xdr:from>
    <xdr:ext cx="534377"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530111" y="6413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157485</xdr:rowOff>
    </xdr:from>
    <xdr:to>
      <xdr:col>15</xdr:col>
      <xdr:colOff>50800</xdr:colOff>
      <xdr:row>34</xdr:row>
      <xdr:rowOff>47574</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a:off x="2019300" y="5815335"/>
          <a:ext cx="889000" cy="61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92649</xdr:rowOff>
    </xdr:from>
    <xdr:to>
      <xdr:col>15</xdr:col>
      <xdr:colOff>101600</xdr:colOff>
      <xdr:row>37</xdr:row>
      <xdr:rowOff>22799</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264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13926</xdr:rowOff>
    </xdr:from>
    <xdr:ext cx="534377"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41111" y="6357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157485</xdr:rowOff>
    </xdr:from>
    <xdr:to>
      <xdr:col>10</xdr:col>
      <xdr:colOff>114300</xdr:colOff>
      <xdr:row>34</xdr:row>
      <xdr:rowOff>164435</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1130300" y="5815335"/>
          <a:ext cx="889000" cy="178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106593</xdr:rowOff>
    </xdr:from>
    <xdr:to>
      <xdr:col>10</xdr:col>
      <xdr:colOff>165100</xdr:colOff>
      <xdr:row>37</xdr:row>
      <xdr:rowOff>36743</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27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27870</xdr:rowOff>
    </xdr:from>
    <xdr:ext cx="534377"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52111" y="6371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114686</xdr:rowOff>
    </xdr:from>
    <xdr:to>
      <xdr:col>6</xdr:col>
      <xdr:colOff>38100</xdr:colOff>
      <xdr:row>39</xdr:row>
      <xdr:rowOff>44836</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62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35963</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63111" y="672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122870</xdr:rowOff>
    </xdr:from>
    <xdr:to>
      <xdr:col>24</xdr:col>
      <xdr:colOff>114300</xdr:colOff>
      <xdr:row>32</xdr:row>
      <xdr:rowOff>53020</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54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75897</xdr:rowOff>
    </xdr:from>
    <xdr:ext cx="534377"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5390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114457</xdr:rowOff>
    </xdr:from>
    <xdr:to>
      <xdr:col>20</xdr:col>
      <xdr:colOff>38100</xdr:colOff>
      <xdr:row>35</xdr:row>
      <xdr:rowOff>44607</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5943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61134</xdr:rowOff>
    </xdr:from>
    <xdr:ext cx="534377"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530111" y="5718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168224</xdr:rowOff>
    </xdr:from>
    <xdr:to>
      <xdr:col>15</xdr:col>
      <xdr:colOff>101600</xdr:colOff>
      <xdr:row>34</xdr:row>
      <xdr:rowOff>98374</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5826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32</xdr:row>
      <xdr:rowOff>114901</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41111" y="5601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106685</xdr:rowOff>
    </xdr:from>
    <xdr:to>
      <xdr:col>10</xdr:col>
      <xdr:colOff>165100</xdr:colOff>
      <xdr:row>34</xdr:row>
      <xdr:rowOff>36835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5764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32</xdr:row>
      <xdr:rowOff>53362</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52111" y="5539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113635</xdr:rowOff>
    </xdr:from>
    <xdr:to>
      <xdr:col>6</xdr:col>
      <xdr:colOff>38100</xdr:colOff>
      <xdr:row>35</xdr:row>
      <xdr:rowOff>43785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5942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60312</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63111" y="5718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105,939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109704</xdr:rowOff>
    </xdr:from>
    <xdr:to>
      <xdr:col>24</xdr:col>
      <xdr:colOff>62865</xdr:colOff>
      <xdr:row>58</xdr:row>
      <xdr:rowOff>152681</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853654"/>
          <a:ext cx="1270" cy="1243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156508</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00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152681</xdr:rowOff>
    </xdr:from>
    <xdr:to>
      <xdr:col>24</xdr:col>
      <xdr:colOff>152400</xdr:colOff>
      <xdr:row>58</xdr:row>
      <xdr:rowOff>152681</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96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56381</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628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143,337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109704</xdr:rowOff>
    </xdr:from>
    <xdr:to>
      <xdr:col>24</xdr:col>
      <xdr:colOff>152400</xdr:colOff>
      <xdr:row>51</xdr:row>
      <xdr:rowOff>109704</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8536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50</xdr:row>
      <xdr:rowOff>101736</xdr:rowOff>
    </xdr:from>
    <xdr:to>
      <xdr:col>24</xdr:col>
      <xdr:colOff>63500</xdr:colOff>
      <xdr:row>51</xdr:row>
      <xdr:rowOff>109704</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8674236"/>
          <a:ext cx="838200" cy="179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118321</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5480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139894</xdr:rowOff>
    </xdr:from>
    <xdr:to>
      <xdr:col>24</xdr:col>
      <xdr:colOff>114300</xdr:colOff>
      <xdr:row>56</xdr:row>
      <xdr:rowOff>70044</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569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50</xdr:row>
      <xdr:rowOff>101736</xdr:rowOff>
    </xdr:from>
    <xdr:to>
      <xdr:col>19</xdr:col>
      <xdr:colOff>177800</xdr:colOff>
      <xdr:row>51</xdr:row>
      <xdr:rowOff>50350</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8674236"/>
          <a:ext cx="889000" cy="120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115973</xdr:rowOff>
    </xdr:from>
    <xdr:to>
      <xdr:col>20</xdr:col>
      <xdr:colOff>38100</xdr:colOff>
      <xdr:row>56</xdr:row>
      <xdr:rowOff>46123</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54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37250</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638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50350</xdr:rowOff>
    </xdr:from>
    <xdr:to>
      <xdr:col>15</xdr:col>
      <xdr:colOff>50800</xdr:colOff>
      <xdr:row>54</xdr:row>
      <xdr:rowOff>91792</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8794300"/>
          <a:ext cx="889000" cy="555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132546</xdr:rowOff>
    </xdr:from>
    <xdr:to>
      <xdr:col>15</xdr:col>
      <xdr:colOff>101600</xdr:colOff>
      <xdr:row>56</xdr:row>
      <xdr:rowOff>62696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562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53823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655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91792</xdr:rowOff>
    </xdr:from>
    <xdr:to>
      <xdr:col>10</xdr:col>
      <xdr:colOff>114300</xdr:colOff>
      <xdr:row>56</xdr:row>
      <xdr:rowOff>7373</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350092"/>
          <a:ext cx="889000" cy="258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171327</xdr:rowOff>
    </xdr:from>
    <xdr:to>
      <xdr:col>10</xdr:col>
      <xdr:colOff>165100</xdr:colOff>
      <xdr:row>57</xdr:row>
      <xdr:rowOff>101477</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772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92604</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865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15732</xdr:rowOff>
    </xdr:from>
    <xdr:to>
      <xdr:col>6</xdr:col>
      <xdr:colOff>38100</xdr:colOff>
      <xdr:row>58</xdr:row>
      <xdr:rowOff>117332</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59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108459</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10052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51</xdr:row>
      <xdr:rowOff>58904</xdr:rowOff>
    </xdr:from>
    <xdr:to>
      <xdr:col>24</xdr:col>
      <xdr:colOff>114300</xdr:colOff>
      <xdr:row>51</xdr:row>
      <xdr:rowOff>160504</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880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51</xdr:row>
      <xdr:rowOff>11931</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8755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50</xdr:row>
      <xdr:rowOff>50936</xdr:rowOff>
    </xdr:from>
    <xdr:to>
      <xdr:col>20</xdr:col>
      <xdr:colOff>38100</xdr:colOff>
      <xdr:row>50</xdr:row>
      <xdr:rowOff>152536</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862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48</xdr:row>
      <xdr:rowOff>169063</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8398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50</xdr:row>
      <xdr:rowOff>171000</xdr:rowOff>
    </xdr:from>
    <xdr:to>
      <xdr:col>15</xdr:col>
      <xdr:colOff>101600</xdr:colOff>
      <xdr:row>51</xdr:row>
      <xdr:rowOff>101150</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874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49</xdr:row>
      <xdr:rowOff>117677</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8518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40992</xdr:rowOff>
    </xdr:from>
    <xdr:to>
      <xdr:col>10</xdr:col>
      <xdr:colOff>165100</xdr:colOff>
      <xdr:row>54</xdr:row>
      <xdr:rowOff>142592</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299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52</xdr:row>
      <xdr:rowOff>159119</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9074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128023</xdr:rowOff>
    </xdr:from>
    <xdr:to>
      <xdr:col>6</xdr:col>
      <xdr:colOff>38100</xdr:colOff>
      <xdr:row>56</xdr:row>
      <xdr:rowOff>58173</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557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74700</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333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128106</xdr:rowOff>
    </xdr:from>
    <xdr:ext cx="46717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94821" y="1350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144434</xdr:rowOff>
    </xdr:from>
    <xdr:ext cx="46717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160762</xdr:rowOff>
    </xdr:from>
    <xdr:ext cx="46717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維持補修費グラフ枠">
          <a:extLst>
            <a:ext uri="{FF2B5EF4-FFF2-40B4-BE49-F238E27FC236}">
              <a16:creationId xmlns:a16="http://schemas.microsoft.com/office/drawing/2014/main" id="{00000000-0008-0000-06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22896</xdr:rowOff>
    </xdr:from>
    <xdr:to>
      <xdr:col>24</xdr:col>
      <xdr:colOff>62865</xdr:colOff>
      <xdr:row>78</xdr:row>
      <xdr:rowOff>79175</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4633595" y="12195846"/>
          <a:ext cx="1270" cy="12564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83002</xdr:rowOff>
    </xdr:from>
    <xdr:ext cx="469744" cy="259045"/>
    <xdr:sp macro="" textlink="">
      <xdr:nvSpPr>
        <xdr:cNvPr id="175" name="維持補修費最小値テキスト">
          <a:extLst>
            <a:ext uri="{FF2B5EF4-FFF2-40B4-BE49-F238E27FC236}">
              <a16:creationId xmlns:a16="http://schemas.microsoft.com/office/drawing/2014/main" id="{00000000-0008-0000-0600-0000AF000000}"/>
            </a:ext>
          </a:extLst>
        </xdr:cNvPr>
        <xdr:cNvSpPr txBox="1"/>
      </xdr:nvSpPr>
      <xdr:spPr>
        <a:xfrm>
          <a:off x="4686300" y="13456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79175</xdr:rowOff>
    </xdr:from>
    <xdr:to>
      <xdr:col>24</xdr:col>
      <xdr:colOff>152400</xdr:colOff>
      <xdr:row>78</xdr:row>
      <xdr:rowOff>79175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34522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141023</xdr:rowOff>
    </xdr:from>
    <xdr:ext cx="534377" cy="259045"/>
    <xdr:sp macro="" textlink="">
      <xdr:nvSpPr>
        <xdr:cNvPr id="177" name="維持補修費最大値テキスト">
          <a:extLst>
            <a:ext uri="{FF2B5EF4-FFF2-40B4-BE49-F238E27FC236}">
              <a16:creationId xmlns:a16="http://schemas.microsoft.com/office/drawing/2014/main" id="{00000000-0008-0000-0600-0000B1000000}"/>
            </a:ext>
          </a:extLst>
        </xdr:cNvPr>
        <xdr:cNvSpPr txBox="1"/>
      </xdr:nvSpPr>
      <xdr:spPr>
        <a:xfrm>
          <a:off x="4686300" y="11971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22896</xdr:rowOff>
    </xdr:from>
    <xdr:to>
      <xdr:col>24</xdr:col>
      <xdr:colOff>152400</xdr:colOff>
      <xdr:row>71</xdr:row>
      <xdr:rowOff>22896</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546600" y="121958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60669</xdr:rowOff>
    </xdr:from>
    <xdr:to>
      <xdr:col>24</xdr:col>
      <xdr:colOff>63500</xdr:colOff>
      <xdr:row>78</xdr:row>
      <xdr:rowOff>79175</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3797300" y="13433769"/>
          <a:ext cx="838200" cy="18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62247</xdr:rowOff>
    </xdr:from>
    <xdr:ext cx="534377" cy="259045"/>
    <xdr:sp macro="" textlink="">
      <xdr:nvSpPr>
        <xdr:cNvPr id="180" name="維持補修費平均値テキスト">
          <a:extLst>
            <a:ext uri="{FF2B5EF4-FFF2-40B4-BE49-F238E27FC236}">
              <a16:creationId xmlns:a16="http://schemas.microsoft.com/office/drawing/2014/main" id="{00000000-0008-0000-0600-0000B4000000}"/>
            </a:ext>
          </a:extLst>
        </xdr:cNvPr>
        <xdr:cNvSpPr txBox="1"/>
      </xdr:nvSpPr>
      <xdr:spPr>
        <a:xfrm>
          <a:off x="4686300" y="125780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39370</xdr:rowOff>
    </xdr:from>
    <xdr:to>
      <xdr:col>24</xdr:col>
      <xdr:colOff>114300</xdr:colOff>
      <xdr:row>74</xdr:row>
      <xdr:rowOff>140970</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4584700" y="1272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60669</xdr:rowOff>
    </xdr:from>
    <xdr:to>
      <xdr:col>19</xdr:col>
      <xdr:colOff>177800</xdr:colOff>
      <xdr:row>78</xdr:row>
      <xdr:rowOff>98661</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908300" y="13433769"/>
          <a:ext cx="889000" cy="37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11393</xdr:rowOff>
    </xdr:from>
    <xdr:to>
      <xdr:col>20</xdr:col>
      <xdr:colOff>38100</xdr:colOff>
      <xdr:row>77</xdr:row>
      <xdr:rowOff>112993</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3746500" y="13213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129520</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3562428" y="12988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87993</xdr:rowOff>
    </xdr:from>
    <xdr:to>
      <xdr:col>15</xdr:col>
      <xdr:colOff>50800</xdr:colOff>
      <xdr:row>78</xdr:row>
      <xdr:rowOff>98661</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2019300" y="13461093"/>
          <a:ext cx="889000" cy="1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120033</xdr:rowOff>
    </xdr:from>
    <xdr:to>
      <xdr:col>15</xdr:col>
      <xdr:colOff>101600</xdr:colOff>
      <xdr:row>76</xdr:row>
      <xdr:rowOff>50183</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2857500" y="12978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66710</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2673428" y="12754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87993</xdr:rowOff>
    </xdr:from>
    <xdr:to>
      <xdr:col>10</xdr:col>
      <xdr:colOff>114300</xdr:colOff>
      <xdr:row>78</xdr:row>
      <xdr:rowOff>111398</xdr:rowOff>
    </xdr:to>
    <xdr:cxnSp macro="">
      <xdr:nvCxnSpPr>
        <xdr:cNvPr id="188" name="直線コネクタ 187">
          <a:extLst>
            <a:ext uri="{FF2B5EF4-FFF2-40B4-BE49-F238E27FC236}">
              <a16:creationId xmlns:a16="http://schemas.microsoft.com/office/drawing/2014/main" id="{00000000-0008-0000-0600-0000BC000000}"/>
            </a:ext>
          </a:extLst>
        </xdr:cNvPr>
        <xdr:cNvCxnSpPr/>
      </xdr:nvCxnSpPr>
      <xdr:spPr>
        <a:xfrm flipV="1">
          <a:off x="1130300" y="13461093"/>
          <a:ext cx="889000" cy="2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149969</xdr:rowOff>
    </xdr:from>
    <xdr:to>
      <xdr:col>10</xdr:col>
      <xdr:colOff>165100</xdr:colOff>
      <xdr:row>76</xdr:row>
      <xdr:rowOff>80119</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968500" y="13008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96646</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784428" y="12783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143438</xdr:rowOff>
    </xdr:from>
    <xdr:to>
      <xdr:col>6</xdr:col>
      <xdr:colOff>38100</xdr:colOff>
      <xdr:row>78</xdr:row>
      <xdr:rowOff>73588</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1079500" y="13345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90115</xdr:rowOff>
    </xdr:from>
    <xdr:ext cx="469744"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895428" y="13120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28375</xdr:rowOff>
    </xdr:from>
    <xdr:to>
      <xdr:col>24</xdr:col>
      <xdr:colOff>114300</xdr:colOff>
      <xdr:row>78</xdr:row>
      <xdr:rowOff>129975</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4584700" y="1340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114752</xdr:rowOff>
    </xdr:from>
    <xdr:ext cx="469744" cy="259045"/>
    <xdr:sp macro="" textlink="">
      <xdr:nvSpPr>
        <xdr:cNvPr id="199" name="維持補修費該当値テキスト">
          <a:extLst>
            <a:ext uri="{FF2B5EF4-FFF2-40B4-BE49-F238E27FC236}">
              <a16:creationId xmlns:a16="http://schemas.microsoft.com/office/drawing/2014/main" id="{00000000-0008-0000-0600-0000C7000000}"/>
            </a:ext>
          </a:extLst>
        </xdr:cNvPr>
        <xdr:cNvSpPr txBox="1"/>
      </xdr:nvSpPr>
      <xdr:spPr>
        <a:xfrm>
          <a:off x="4686300" y="13316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9869</xdr:rowOff>
    </xdr:from>
    <xdr:to>
      <xdr:col>20</xdr:col>
      <xdr:colOff>38100</xdr:colOff>
      <xdr:row>78</xdr:row>
      <xdr:rowOff>111469</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3746500" y="13382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102596</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3562428" y="13475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47861</xdr:rowOff>
    </xdr:from>
    <xdr:to>
      <xdr:col>15</xdr:col>
      <xdr:colOff>101600</xdr:colOff>
      <xdr:row>78</xdr:row>
      <xdr:rowOff>149461</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2857500" y="13420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140588</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2673428" y="13513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37193</xdr:rowOff>
    </xdr:from>
    <xdr:to>
      <xdr:col>10</xdr:col>
      <xdr:colOff>165100</xdr:colOff>
      <xdr:row>78</xdr:row>
      <xdr:rowOff>138793</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968500" y="13410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129920</xdr:rowOff>
    </xdr:from>
    <xdr:ext cx="469744"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1784428" y="13503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60598</xdr:rowOff>
    </xdr:from>
    <xdr:to>
      <xdr:col>6</xdr:col>
      <xdr:colOff>38100</xdr:colOff>
      <xdr:row>78</xdr:row>
      <xdr:rowOff>162198</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1079500" y="13433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153325</xdr:rowOff>
    </xdr:from>
    <xdr:ext cx="469744" cy="25904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895428" y="13526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174,363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100</xdr:row>
      <xdr:rowOff>111777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725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98</xdr:row>
      <xdr:rowOff>73677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87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扶助費グラフ枠">
          <a:extLst>
            <a:ext uri="{FF2B5EF4-FFF2-40B4-BE49-F238E27FC236}">
              <a16:creationId xmlns:a16="http://schemas.microsoft.com/office/drawing/2014/main" id="{00000000-0008-0000-06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110801</xdr:rowOff>
    </xdr:from>
    <xdr:to>
      <xdr:col>24</xdr:col>
      <xdr:colOff>62865</xdr:colOff>
      <xdr:row>94</xdr:row>
      <xdr:rowOff>111297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4633595" y="15712751"/>
          <a:ext cx="1270" cy="514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115124</xdr:rowOff>
    </xdr:from>
    <xdr:ext cx="599010" cy="259045"/>
    <xdr:sp macro="" textlink="">
      <xdr:nvSpPr>
        <xdr:cNvPr id="233" name="扶助費最小値テキスト">
          <a:extLst>
            <a:ext uri="{FF2B5EF4-FFF2-40B4-BE49-F238E27FC236}">
              <a16:creationId xmlns:a16="http://schemas.microsoft.com/office/drawing/2014/main" id="{00000000-0008-0000-0600-0000E9000000}"/>
            </a:ext>
          </a:extLst>
        </xdr:cNvPr>
        <xdr:cNvSpPr txBox="1"/>
      </xdr:nvSpPr>
      <xdr:spPr>
        <a:xfrm>
          <a:off x="4686300" y="16231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94</xdr:row>
      <xdr:rowOff>111297</xdr:rowOff>
    </xdr:from>
    <xdr:to>
      <xdr:col>24</xdr:col>
      <xdr:colOff>152400</xdr:colOff>
      <xdr:row>94</xdr:row>
      <xdr:rowOff>111297</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6227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57478</xdr:rowOff>
    </xdr:from>
    <xdr:ext cx="599010" cy="259045"/>
    <xdr:sp macro="" textlink="">
      <xdr:nvSpPr>
        <xdr:cNvPr id="235" name="扶助費最大値テキスト">
          <a:extLst>
            <a:ext uri="{FF2B5EF4-FFF2-40B4-BE49-F238E27FC236}">
              <a16:creationId xmlns:a16="http://schemas.microsoft.com/office/drawing/2014/main" id="{00000000-0008-0000-0600-0000EB000000}"/>
            </a:ext>
          </a:extLst>
        </xdr:cNvPr>
        <xdr:cNvSpPr txBox="1"/>
      </xdr:nvSpPr>
      <xdr:spPr>
        <a:xfrm>
          <a:off x="4686300" y="154879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188,517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110801</xdr:rowOff>
    </xdr:from>
    <xdr:to>
      <xdr:col>24</xdr:col>
      <xdr:colOff>152400</xdr:colOff>
      <xdr:row>91</xdr:row>
      <xdr:rowOff>110801</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546600" y="15712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91</xdr:row>
      <xdr:rowOff>110801</xdr:rowOff>
    </xdr:from>
    <xdr:to>
      <xdr:col>24</xdr:col>
      <xdr:colOff>63500</xdr:colOff>
      <xdr:row>93</xdr:row>
      <xdr:rowOff>45459</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3797300" y="15712751"/>
          <a:ext cx="838200" cy="277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92</xdr:row>
      <xdr:rowOff>115561</xdr:rowOff>
    </xdr:from>
    <xdr:ext cx="599010" cy="259045"/>
    <xdr:sp macro="" textlink="">
      <xdr:nvSpPr>
        <xdr:cNvPr id="238" name="扶助費平均値テキスト">
          <a:extLst>
            <a:ext uri="{FF2B5EF4-FFF2-40B4-BE49-F238E27FC236}">
              <a16:creationId xmlns:a16="http://schemas.microsoft.com/office/drawing/2014/main" id="{00000000-0008-0000-0600-0000EE000000}"/>
            </a:ext>
          </a:extLst>
        </xdr:cNvPr>
        <xdr:cNvSpPr txBox="1"/>
      </xdr:nvSpPr>
      <xdr:spPr>
        <a:xfrm>
          <a:off x="4686300" y="158889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137134</xdr:rowOff>
    </xdr:from>
    <xdr:to>
      <xdr:col>24</xdr:col>
      <xdr:colOff>114300</xdr:colOff>
      <xdr:row>93</xdr:row>
      <xdr:rowOff>67284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4584700" y="15910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45459</xdr:rowOff>
    </xdr:from>
    <xdr:to>
      <xdr:col>19</xdr:col>
      <xdr:colOff>177800</xdr:colOff>
      <xdr:row>95</xdr:row>
      <xdr:rowOff>44031</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2908300" y="15990309"/>
          <a:ext cx="889000" cy="341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93</xdr:row>
      <xdr:rowOff>48952</xdr:rowOff>
    </xdr:from>
    <xdr:to>
      <xdr:col>20</xdr:col>
      <xdr:colOff>38100</xdr:colOff>
      <xdr:row>93</xdr:row>
      <xdr:rowOff>150552</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3746500" y="15993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141679</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3497795" y="16086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26733</xdr:rowOff>
    </xdr:from>
    <xdr:to>
      <xdr:col>15</xdr:col>
      <xdr:colOff>50800</xdr:colOff>
      <xdr:row>95</xdr:row>
      <xdr:rowOff>44031</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a:off x="2019300" y="15971583"/>
          <a:ext cx="889000" cy="360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151251</xdr:rowOff>
    </xdr:from>
    <xdr:to>
      <xdr:col>15</xdr:col>
      <xdr:colOff>101600</xdr:colOff>
      <xdr:row>95</xdr:row>
      <xdr:rowOff>81401</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2857500" y="16267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97928</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608795" y="160427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26733</xdr:rowOff>
    </xdr:from>
    <xdr:to>
      <xdr:col>10</xdr:col>
      <xdr:colOff>114300</xdr:colOff>
      <xdr:row>96</xdr:row>
      <xdr:rowOff>168027</xdr:rowOff>
    </xdr:to>
    <xdr:cxnSp macro="">
      <xdr:nvCxnSpPr>
        <xdr:cNvPr id="246" name="直線コネクタ 245">
          <a:extLst>
            <a:ext uri="{FF2B5EF4-FFF2-40B4-BE49-F238E27FC236}">
              <a16:creationId xmlns:a16="http://schemas.microsoft.com/office/drawing/2014/main" id="{00000000-0008-0000-0600-0000F6000000}"/>
            </a:ext>
          </a:extLst>
        </xdr:cNvPr>
        <xdr:cNvCxnSpPr/>
      </xdr:nvCxnSpPr>
      <xdr:spPr>
        <a:xfrm flipV="1">
          <a:off x="1130300" y="15971583"/>
          <a:ext cx="889000" cy="655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93</xdr:row>
      <xdr:rowOff>57983</xdr:rowOff>
    </xdr:from>
    <xdr:to>
      <xdr:col>10</xdr:col>
      <xdr:colOff>165100</xdr:colOff>
      <xdr:row>93</xdr:row>
      <xdr:rowOff>159583</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968500" y="1600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150710</xdr:rowOff>
    </xdr:from>
    <xdr:ext cx="59901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719795" y="16095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6680</xdr:rowOff>
    </xdr:from>
    <xdr:to>
      <xdr:col>6</xdr:col>
      <xdr:colOff>38100</xdr:colOff>
      <xdr:row>98</xdr:row>
      <xdr:rowOff>108280</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079500" y="1680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99407</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830795" y="16901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91</xdr:row>
      <xdr:rowOff>60001</xdr:rowOff>
    </xdr:from>
    <xdr:to>
      <xdr:col>24</xdr:col>
      <xdr:colOff>114300</xdr:colOff>
      <xdr:row>91</xdr:row>
      <xdr:rowOff>161601</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4584700" y="15661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13028</xdr:rowOff>
    </xdr:from>
    <xdr:ext cx="599010" cy="259045"/>
    <xdr:sp macro="" textlink="">
      <xdr:nvSpPr>
        <xdr:cNvPr id="257" name="扶助費該当値テキスト">
          <a:extLst>
            <a:ext uri="{FF2B5EF4-FFF2-40B4-BE49-F238E27FC236}">
              <a16:creationId xmlns:a16="http://schemas.microsoft.com/office/drawing/2014/main" id="{00000000-0008-0000-0600-000001010000}"/>
            </a:ext>
          </a:extLst>
        </xdr:cNvPr>
        <xdr:cNvSpPr txBox="1"/>
      </xdr:nvSpPr>
      <xdr:spPr>
        <a:xfrm>
          <a:off x="4686300" y="156149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166109</xdr:rowOff>
    </xdr:from>
    <xdr:to>
      <xdr:col>20</xdr:col>
      <xdr:colOff>38100</xdr:colOff>
      <xdr:row>93</xdr:row>
      <xdr:rowOff>96259</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3746500" y="15939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112786</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3497795" y="15714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164681</xdr:rowOff>
    </xdr:from>
    <xdr:to>
      <xdr:col>15</xdr:col>
      <xdr:colOff>101600</xdr:colOff>
      <xdr:row>95</xdr:row>
      <xdr:rowOff>94831</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2857500" y="16280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85958</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2608795" y="16373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147383</xdr:rowOff>
    </xdr:from>
    <xdr:to>
      <xdr:col>10</xdr:col>
      <xdr:colOff>165100</xdr:colOff>
      <xdr:row>93</xdr:row>
      <xdr:rowOff>77533</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968500" y="15920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91</xdr:row>
      <xdr:rowOff>94060</xdr:rowOff>
    </xdr:from>
    <xdr:ext cx="599010"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1719795" y="156960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117227</xdr:rowOff>
    </xdr:from>
    <xdr:to>
      <xdr:col>6</xdr:col>
      <xdr:colOff>38100</xdr:colOff>
      <xdr:row>97</xdr:row>
      <xdr:rowOff>47377</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079500" y="16576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63904</xdr:rowOff>
    </xdr:from>
    <xdr:ext cx="599010"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830795" y="16351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補助費等グラフ枠">
          <a:extLst>
            <a:ext uri="{FF2B5EF4-FFF2-40B4-BE49-F238E27FC236}">
              <a16:creationId xmlns:a16="http://schemas.microsoft.com/office/drawing/2014/main" id="{00000000-0008-0000-06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36</xdr:row>
      <xdr:rowOff>49543</xdr:rowOff>
    </xdr:from>
    <xdr:to>
      <xdr:col>54</xdr:col>
      <xdr:colOff>189865</xdr:colOff>
      <xdr:row>37</xdr:row>
      <xdr:rowOff>104521</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10475595" y="6221743"/>
          <a:ext cx="1270" cy="226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108348</xdr:rowOff>
    </xdr:from>
    <xdr:ext cx="534377" cy="259045"/>
    <xdr:sp macro="" textlink="">
      <xdr:nvSpPr>
        <xdr:cNvPr id="291" name="補助費等最小値テキスト">
          <a:extLst>
            <a:ext uri="{FF2B5EF4-FFF2-40B4-BE49-F238E27FC236}">
              <a16:creationId xmlns:a16="http://schemas.microsoft.com/office/drawing/2014/main" id="{00000000-0008-0000-0600-000023010000}"/>
            </a:ext>
          </a:extLst>
        </xdr:cNvPr>
        <xdr:cNvSpPr txBox="1"/>
      </xdr:nvSpPr>
      <xdr:spPr>
        <a:xfrm>
          <a:off x="10528300" y="6451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104521</xdr:rowOff>
    </xdr:from>
    <xdr:to>
      <xdr:col>55</xdr:col>
      <xdr:colOff>88900</xdr:colOff>
      <xdr:row>37</xdr:row>
      <xdr:rowOff>104521</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64481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167670</xdr:rowOff>
    </xdr:from>
    <xdr:ext cx="534377" cy="259045"/>
    <xdr:sp macro="" textlink="">
      <xdr:nvSpPr>
        <xdr:cNvPr id="293" name="補助費等最大値テキスト">
          <a:extLst>
            <a:ext uri="{FF2B5EF4-FFF2-40B4-BE49-F238E27FC236}">
              <a16:creationId xmlns:a16="http://schemas.microsoft.com/office/drawing/2014/main" id="{00000000-0008-0000-0600-000025010000}"/>
            </a:ext>
          </a:extLst>
        </xdr:cNvPr>
        <xdr:cNvSpPr txBox="1"/>
      </xdr:nvSpPr>
      <xdr:spPr>
        <a:xfrm>
          <a:off x="10528300" y="5996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70,099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36</xdr:row>
      <xdr:rowOff>49543</xdr:rowOff>
    </xdr:from>
    <xdr:to>
      <xdr:col>55</xdr:col>
      <xdr:colOff>88900</xdr:colOff>
      <xdr:row>36</xdr:row>
      <xdr:rowOff>49543</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10388600" y="6221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104521</xdr:rowOff>
    </xdr:from>
    <xdr:to>
      <xdr:col>55</xdr:col>
      <xdr:colOff>0</xdr:colOff>
      <xdr:row>38</xdr:row>
      <xdr:rowOff>66192</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9639300" y="6448171"/>
          <a:ext cx="838200" cy="133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149077</xdr:rowOff>
    </xdr:from>
    <xdr:ext cx="534377" cy="259045"/>
    <xdr:sp macro="" textlink="">
      <xdr:nvSpPr>
        <xdr:cNvPr id="296" name="補助費等平均値テキスト">
          <a:extLst>
            <a:ext uri="{FF2B5EF4-FFF2-40B4-BE49-F238E27FC236}">
              <a16:creationId xmlns:a16="http://schemas.microsoft.com/office/drawing/2014/main" id="{00000000-0008-0000-0600-000028010000}"/>
            </a:ext>
          </a:extLst>
        </xdr:cNvPr>
        <xdr:cNvSpPr txBox="1"/>
      </xdr:nvSpPr>
      <xdr:spPr>
        <a:xfrm>
          <a:off x="10528300" y="614982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126200</xdr:rowOff>
    </xdr:from>
    <xdr:to>
      <xdr:col>55</xdr:col>
      <xdr:colOff>50800</xdr:colOff>
      <xdr:row>37</xdr:row>
      <xdr:rowOff>56350</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10426700" y="629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66192</xdr:rowOff>
    </xdr:from>
    <xdr:to>
      <xdr:col>50</xdr:col>
      <xdr:colOff>114300</xdr:colOff>
      <xdr:row>38</xdr:row>
      <xdr:rowOff>84849</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8750300" y="6581292"/>
          <a:ext cx="889000" cy="18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23546</xdr:rowOff>
    </xdr:from>
    <xdr:to>
      <xdr:col>50</xdr:col>
      <xdr:colOff>165100</xdr:colOff>
      <xdr:row>37</xdr:row>
      <xdr:rowOff>125146</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9588500" y="6367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141673</xdr:rowOff>
    </xdr:from>
    <xdr:ext cx="534377"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9372111" y="6142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147333</xdr:rowOff>
    </xdr:from>
    <xdr:to>
      <xdr:col>45</xdr:col>
      <xdr:colOff>177800</xdr:colOff>
      <xdr:row>38</xdr:row>
      <xdr:rowOff>84849</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7861300" y="6490983"/>
          <a:ext cx="889000" cy="108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148323</xdr:rowOff>
    </xdr:from>
    <xdr:to>
      <xdr:col>46</xdr:col>
      <xdr:colOff>38100</xdr:colOff>
      <xdr:row>37</xdr:row>
      <xdr:rowOff>78473</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8699500" y="6320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95000</xdr:rowOff>
    </xdr:from>
    <xdr:ext cx="534377"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483111" y="6095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29</xdr:row>
      <xdr:rowOff>166218</xdr:rowOff>
    </xdr:from>
    <xdr:to>
      <xdr:col>41</xdr:col>
      <xdr:colOff>50800</xdr:colOff>
      <xdr:row>37</xdr:row>
      <xdr:rowOff>147333</xdr:rowOff>
    </xdr:to>
    <xdr:cxnSp macro="">
      <xdr:nvCxnSpPr>
        <xdr:cNvPr id="304" name="直線コネクタ 303">
          <a:extLst>
            <a:ext uri="{FF2B5EF4-FFF2-40B4-BE49-F238E27FC236}">
              <a16:creationId xmlns:a16="http://schemas.microsoft.com/office/drawing/2014/main" id="{00000000-0008-0000-0600-000030010000}"/>
            </a:ext>
          </a:extLst>
        </xdr:cNvPr>
        <xdr:cNvCxnSpPr/>
      </xdr:nvCxnSpPr>
      <xdr:spPr>
        <a:xfrm>
          <a:off x="6972300" y="5138268"/>
          <a:ext cx="889000" cy="135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164998</xdr:rowOff>
    </xdr:from>
    <xdr:to>
      <xdr:col>41</xdr:col>
      <xdr:colOff>101600</xdr:colOff>
      <xdr:row>37</xdr:row>
      <xdr:rowOff>95148</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7810500" y="6337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111675</xdr:rowOff>
    </xdr:from>
    <xdr:ext cx="534377"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594111" y="6112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81966</xdr:rowOff>
    </xdr:from>
    <xdr:to>
      <xdr:col>36</xdr:col>
      <xdr:colOff>165100</xdr:colOff>
      <xdr:row>30</xdr:row>
      <xdr:rowOff>12116</xdr:rowOff>
    </xdr:to>
    <xdr:sp macro="" textlink="">
      <xdr:nvSpPr>
        <xdr:cNvPr id="307" name="フローチャート: 判断 306">
          <a:extLst>
            <a:ext uri="{FF2B5EF4-FFF2-40B4-BE49-F238E27FC236}">
              <a16:creationId xmlns:a16="http://schemas.microsoft.com/office/drawing/2014/main" id="{00000000-0008-0000-0600-000033010000}"/>
            </a:ext>
          </a:extLst>
        </xdr:cNvPr>
        <xdr:cNvSpPr/>
      </xdr:nvSpPr>
      <xdr:spPr>
        <a:xfrm>
          <a:off x="6921500" y="5054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28643</xdr:rowOff>
    </xdr:from>
    <xdr:ext cx="59901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672795" y="4829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53721</xdr:rowOff>
    </xdr:from>
    <xdr:to>
      <xdr:col>55</xdr:col>
      <xdr:colOff>50800</xdr:colOff>
      <xdr:row>37</xdr:row>
      <xdr:rowOff>155321</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10426700" y="639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140098</xdr:rowOff>
    </xdr:from>
    <xdr:ext cx="534377" cy="259045"/>
    <xdr:sp macro="" textlink="">
      <xdr:nvSpPr>
        <xdr:cNvPr id="315" name="補助費等該当値テキスト">
          <a:extLst>
            <a:ext uri="{FF2B5EF4-FFF2-40B4-BE49-F238E27FC236}">
              <a16:creationId xmlns:a16="http://schemas.microsoft.com/office/drawing/2014/main" id="{00000000-0008-0000-0600-00003B010000}"/>
            </a:ext>
          </a:extLst>
        </xdr:cNvPr>
        <xdr:cNvSpPr txBox="1"/>
      </xdr:nvSpPr>
      <xdr:spPr>
        <a:xfrm>
          <a:off x="10528300" y="6312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15392</xdr:rowOff>
    </xdr:from>
    <xdr:to>
      <xdr:col>50</xdr:col>
      <xdr:colOff>165100</xdr:colOff>
      <xdr:row>38</xdr:row>
      <xdr:rowOff>116992</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9588500" y="6530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108119</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9372111" y="6623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34049</xdr:rowOff>
    </xdr:from>
    <xdr:to>
      <xdr:col>46</xdr:col>
      <xdr:colOff>38100</xdr:colOff>
      <xdr:row>38</xdr:row>
      <xdr:rowOff>135649</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8699500" y="6549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126776</xdr:rowOff>
    </xdr:from>
    <xdr:ext cx="534377"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8483111" y="6641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96533</xdr:rowOff>
    </xdr:from>
    <xdr:to>
      <xdr:col>41</xdr:col>
      <xdr:colOff>101600</xdr:colOff>
      <xdr:row>38</xdr:row>
      <xdr:rowOff>26683</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7810500" y="6440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17810</xdr:rowOff>
    </xdr:from>
    <xdr:ext cx="534377"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7594111" y="6532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115418</xdr:rowOff>
    </xdr:from>
    <xdr:to>
      <xdr:col>36</xdr:col>
      <xdr:colOff>165100</xdr:colOff>
      <xdr:row>30</xdr:row>
      <xdr:rowOff>45568</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6921500" y="508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36695</xdr:rowOff>
    </xdr:from>
    <xdr:ext cx="599010"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672795" y="5180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60</xdr:row>
      <xdr:rowOff>111777</xdr:rowOff>
    </xdr:from>
    <xdr:ext cx="53129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72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普通建設事業費グラフ枠">
          <a:extLst>
            <a:ext uri="{FF2B5EF4-FFF2-40B4-BE49-F238E27FC236}">
              <a16:creationId xmlns:a16="http://schemas.microsoft.com/office/drawing/2014/main" id="{00000000-0008-0000-0600-00005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81350</xdr:rowOff>
    </xdr:from>
    <xdr:to>
      <xdr:col>54</xdr:col>
      <xdr:colOff>189865</xdr:colOff>
      <xdr:row>57</xdr:row>
      <xdr:rowOff>72834</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10475595" y="8825300"/>
          <a:ext cx="1270" cy="1020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76661</xdr:rowOff>
    </xdr:from>
    <xdr:ext cx="534377" cy="259045"/>
    <xdr:sp macro="" textlink="">
      <xdr:nvSpPr>
        <xdr:cNvPr id="349" name="普通建設事業費最小値テキスト">
          <a:extLst>
            <a:ext uri="{FF2B5EF4-FFF2-40B4-BE49-F238E27FC236}">
              <a16:creationId xmlns:a16="http://schemas.microsoft.com/office/drawing/2014/main" id="{00000000-0008-0000-0600-00005D010000}"/>
            </a:ext>
          </a:extLst>
        </xdr:cNvPr>
        <xdr:cNvSpPr txBox="1"/>
      </xdr:nvSpPr>
      <xdr:spPr>
        <a:xfrm>
          <a:off x="10528300" y="9849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56,510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72834</xdr:rowOff>
    </xdr:from>
    <xdr:to>
      <xdr:col>55</xdr:col>
      <xdr:colOff>88900</xdr:colOff>
      <xdr:row>57</xdr:row>
      <xdr:rowOff>72834</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9845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28027</xdr:rowOff>
    </xdr:from>
    <xdr:ext cx="599010" cy="259045"/>
    <xdr:sp macro="" textlink="">
      <xdr:nvSpPr>
        <xdr:cNvPr id="351" name="普通建設事業費最大値テキスト">
          <a:extLst>
            <a:ext uri="{FF2B5EF4-FFF2-40B4-BE49-F238E27FC236}">
              <a16:creationId xmlns:a16="http://schemas.microsoft.com/office/drawing/2014/main" id="{00000000-0008-0000-0600-00005F010000}"/>
            </a:ext>
          </a:extLst>
        </xdr:cNvPr>
        <xdr:cNvSpPr txBox="1"/>
      </xdr:nvSpPr>
      <xdr:spPr>
        <a:xfrm>
          <a:off x="10528300" y="8600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110,063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81350</xdr:rowOff>
    </xdr:from>
    <xdr:to>
      <xdr:col>55</xdr:col>
      <xdr:colOff>88900</xdr:colOff>
      <xdr:row>51</xdr:row>
      <xdr:rowOff>81350</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10388600" y="882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51</xdr:row>
      <xdr:rowOff>81350</xdr:rowOff>
    </xdr:from>
    <xdr:to>
      <xdr:col>55</xdr:col>
      <xdr:colOff>0</xdr:colOff>
      <xdr:row>54</xdr:row>
      <xdr:rowOff>36887</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9639300" y="8825300"/>
          <a:ext cx="838200" cy="469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154824</xdr:rowOff>
    </xdr:from>
    <xdr:ext cx="534377" cy="259045"/>
    <xdr:sp macro="" textlink="">
      <xdr:nvSpPr>
        <xdr:cNvPr id="354" name="普通建設事業費平均値テキスト">
          <a:extLst>
            <a:ext uri="{FF2B5EF4-FFF2-40B4-BE49-F238E27FC236}">
              <a16:creationId xmlns:a16="http://schemas.microsoft.com/office/drawing/2014/main" id="{00000000-0008-0000-0600-000062010000}"/>
            </a:ext>
          </a:extLst>
        </xdr:cNvPr>
        <xdr:cNvSpPr txBox="1"/>
      </xdr:nvSpPr>
      <xdr:spPr>
        <a:xfrm>
          <a:off x="10528300" y="94131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4947</xdr:rowOff>
    </xdr:from>
    <xdr:to>
      <xdr:col>55</xdr:col>
      <xdr:colOff>50800</xdr:colOff>
      <xdr:row>55</xdr:row>
      <xdr:rowOff>106547</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10426700" y="9434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118040</xdr:rowOff>
    </xdr:from>
    <xdr:to>
      <xdr:col>50</xdr:col>
      <xdr:colOff>114300</xdr:colOff>
      <xdr:row>54</xdr:row>
      <xdr:rowOff>36887</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8750300" y="9033440"/>
          <a:ext cx="889000" cy="261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23844</xdr:rowOff>
    </xdr:from>
    <xdr:to>
      <xdr:col>50</xdr:col>
      <xdr:colOff>165100</xdr:colOff>
      <xdr:row>57</xdr:row>
      <xdr:rowOff>125444</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9588500" y="9796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116571</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9372111" y="9889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52</xdr:row>
      <xdr:rowOff>118040</xdr:rowOff>
    </xdr:from>
    <xdr:to>
      <xdr:col>45</xdr:col>
      <xdr:colOff>177800</xdr:colOff>
      <xdr:row>55</xdr:row>
      <xdr:rowOff>35992</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flipV="1">
          <a:off x="7861300" y="9033440"/>
          <a:ext cx="889000" cy="432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163138</xdr:rowOff>
    </xdr:from>
    <xdr:to>
      <xdr:col>46</xdr:col>
      <xdr:colOff>38100</xdr:colOff>
      <xdr:row>57</xdr:row>
      <xdr:rowOff>93288</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8699500" y="976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84415</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483111" y="9857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35992</xdr:rowOff>
    </xdr:from>
    <xdr:to>
      <xdr:col>41</xdr:col>
      <xdr:colOff>50800</xdr:colOff>
      <xdr:row>55</xdr:row>
      <xdr:rowOff>70701</xdr:rowOff>
    </xdr:to>
    <xdr:cxnSp macro="">
      <xdr:nvCxnSpPr>
        <xdr:cNvPr id="362" name="直線コネクタ 361">
          <a:extLst>
            <a:ext uri="{FF2B5EF4-FFF2-40B4-BE49-F238E27FC236}">
              <a16:creationId xmlns:a16="http://schemas.microsoft.com/office/drawing/2014/main" id="{00000000-0008-0000-0600-00006A010000}"/>
            </a:ext>
          </a:extLst>
        </xdr:cNvPr>
        <xdr:cNvCxnSpPr/>
      </xdr:nvCxnSpPr>
      <xdr:spPr>
        <a:xfrm flipV="1">
          <a:off x="6972300" y="9465742"/>
          <a:ext cx="889000" cy="34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1194</xdr:rowOff>
    </xdr:from>
    <xdr:to>
      <xdr:col>41</xdr:col>
      <xdr:colOff>101600</xdr:colOff>
      <xdr:row>57</xdr:row>
      <xdr:rowOff>102794</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7810500" y="977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93921</xdr:rowOff>
    </xdr:from>
    <xdr:ext cx="534377"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594111" y="9866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109893</xdr:rowOff>
    </xdr:from>
    <xdr:to>
      <xdr:col>36</xdr:col>
      <xdr:colOff>165100</xdr:colOff>
      <xdr:row>59</xdr:row>
      <xdr:rowOff>40043</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6921500" y="10053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31170</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705111" y="10146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30550</xdr:rowOff>
    </xdr:from>
    <xdr:to>
      <xdr:col>55</xdr:col>
      <xdr:colOff>50800</xdr:colOff>
      <xdr:row>51</xdr:row>
      <xdr:rowOff>132150</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10426700" y="877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50</xdr:row>
      <xdr:rowOff>155027</xdr:rowOff>
    </xdr:from>
    <xdr:ext cx="599010" cy="259045"/>
    <xdr:sp macro="" textlink="">
      <xdr:nvSpPr>
        <xdr:cNvPr id="373" name="普通建設事業費該当値テキスト">
          <a:extLst>
            <a:ext uri="{FF2B5EF4-FFF2-40B4-BE49-F238E27FC236}">
              <a16:creationId xmlns:a16="http://schemas.microsoft.com/office/drawing/2014/main" id="{00000000-0008-0000-0600-000075010000}"/>
            </a:ext>
          </a:extLst>
        </xdr:cNvPr>
        <xdr:cNvSpPr txBox="1"/>
      </xdr:nvSpPr>
      <xdr:spPr>
        <a:xfrm>
          <a:off x="10528300" y="8727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157537</xdr:rowOff>
    </xdr:from>
    <xdr:to>
      <xdr:col>50</xdr:col>
      <xdr:colOff>165100</xdr:colOff>
      <xdr:row>54</xdr:row>
      <xdr:rowOff>87687</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9588500" y="9244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52</xdr:row>
      <xdr:rowOff>104214</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9372111" y="9019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52</xdr:row>
      <xdr:rowOff>67240</xdr:rowOff>
    </xdr:from>
    <xdr:to>
      <xdr:col>46</xdr:col>
      <xdr:colOff>38100</xdr:colOff>
      <xdr:row>52</xdr:row>
      <xdr:rowOff>168840</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8699500" y="89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51</xdr:row>
      <xdr:rowOff>13917</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8483111" y="8757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156642</xdr:rowOff>
    </xdr:from>
    <xdr:to>
      <xdr:col>41</xdr:col>
      <xdr:colOff>101600</xdr:colOff>
      <xdr:row>55</xdr:row>
      <xdr:rowOff>86792</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7810500" y="941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103319</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7594111" y="9190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19901</xdr:rowOff>
    </xdr:from>
    <xdr:to>
      <xdr:col>36</xdr:col>
      <xdr:colOff>165100</xdr:colOff>
      <xdr:row>55</xdr:row>
      <xdr:rowOff>121501</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6921500" y="9449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138028</xdr:rowOff>
    </xdr:from>
    <xdr:ext cx="534377"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705111" y="9224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4" name="普通建設事業費 （ うち新規整備　）グラフ枠">
          <a:extLst>
            <a:ext uri="{FF2B5EF4-FFF2-40B4-BE49-F238E27FC236}">
              <a16:creationId xmlns:a16="http://schemas.microsoft.com/office/drawing/2014/main" id="{00000000-0008-0000-0600-000094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92684</xdr:rowOff>
    </xdr:from>
    <xdr:to>
      <xdr:col>54</xdr:col>
      <xdr:colOff>189865</xdr:colOff>
      <xdr:row>78</xdr:row>
      <xdr:rowOff>80798</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10475595" y="12094184"/>
          <a:ext cx="1270" cy="13597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84625</xdr:rowOff>
    </xdr:from>
    <xdr:ext cx="469744" cy="259045"/>
    <xdr:sp macro="" textlink="">
      <xdr:nvSpPr>
        <xdr:cNvPr id="406" name="普通建設事業費 （ うち新規整備　）最小値テキスト">
          <a:extLst>
            <a:ext uri="{FF2B5EF4-FFF2-40B4-BE49-F238E27FC236}">
              <a16:creationId xmlns:a16="http://schemas.microsoft.com/office/drawing/2014/main" id="{00000000-0008-0000-0600-000096010000}"/>
            </a:ext>
          </a:extLst>
        </xdr:cNvPr>
        <xdr:cNvSpPr txBox="1"/>
      </xdr:nvSpPr>
      <xdr:spPr>
        <a:xfrm>
          <a:off x="10528300" y="13457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80798</xdr:rowOff>
    </xdr:from>
    <xdr:to>
      <xdr:col>55</xdr:col>
      <xdr:colOff>88900</xdr:colOff>
      <xdr:row>78</xdr:row>
      <xdr:rowOff>80798</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10388600" y="13453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39361</xdr:rowOff>
    </xdr:from>
    <xdr:ext cx="534377" cy="259045"/>
    <xdr:sp macro="" textlink="">
      <xdr:nvSpPr>
        <xdr:cNvPr id="408" name="普通建設事業費 （ うち新規整備　）最大値テキスト">
          <a:extLst>
            <a:ext uri="{FF2B5EF4-FFF2-40B4-BE49-F238E27FC236}">
              <a16:creationId xmlns:a16="http://schemas.microsoft.com/office/drawing/2014/main" id="{00000000-0008-0000-0600-000098010000}"/>
            </a:ext>
          </a:extLst>
        </xdr:cNvPr>
        <xdr:cNvSpPr txBox="1"/>
      </xdr:nvSpPr>
      <xdr:spPr>
        <a:xfrm>
          <a:off x="10528300" y="11869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92684</xdr:rowOff>
    </xdr:from>
    <xdr:to>
      <xdr:col>55</xdr:col>
      <xdr:colOff>88900</xdr:colOff>
      <xdr:row>70</xdr:row>
      <xdr:rowOff>92684</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10388600" y="12094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70</xdr:row>
      <xdr:rowOff>92684</xdr:rowOff>
    </xdr:from>
    <xdr:to>
      <xdr:col>55</xdr:col>
      <xdr:colOff>0</xdr:colOff>
      <xdr:row>75</xdr:row>
      <xdr:rowOff>70282</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9639300" y="12094184"/>
          <a:ext cx="838200" cy="834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73</xdr:row>
      <xdr:rowOff>139831</xdr:rowOff>
    </xdr:from>
    <xdr:ext cx="534377" cy="259045"/>
    <xdr:sp macro="" textlink="">
      <xdr:nvSpPr>
        <xdr:cNvPr id="411" name="普通建設事業費 （ うち新規整備　）平均値テキスト">
          <a:extLst>
            <a:ext uri="{FF2B5EF4-FFF2-40B4-BE49-F238E27FC236}">
              <a16:creationId xmlns:a16="http://schemas.microsoft.com/office/drawing/2014/main" id="{00000000-0008-0000-0600-00009B010000}"/>
            </a:ext>
          </a:extLst>
        </xdr:cNvPr>
        <xdr:cNvSpPr txBox="1"/>
      </xdr:nvSpPr>
      <xdr:spPr>
        <a:xfrm>
          <a:off x="10528300" y="126556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161404</xdr:rowOff>
    </xdr:from>
    <xdr:to>
      <xdr:col>55</xdr:col>
      <xdr:colOff>50800</xdr:colOff>
      <xdr:row>74</xdr:row>
      <xdr:rowOff>91554</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10426700" y="1267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72</xdr:row>
      <xdr:rowOff>6541</xdr:rowOff>
    </xdr:from>
    <xdr:to>
      <xdr:col>50</xdr:col>
      <xdr:colOff>114300</xdr:colOff>
      <xdr:row>75</xdr:row>
      <xdr:rowOff>70282</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8750300" y="12350941"/>
          <a:ext cx="889000" cy="578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117932</xdr:rowOff>
    </xdr:from>
    <xdr:to>
      <xdr:col>50</xdr:col>
      <xdr:colOff>165100</xdr:colOff>
      <xdr:row>77</xdr:row>
      <xdr:rowOff>48082</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9588500" y="131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39209</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372111" y="13240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72</xdr:row>
      <xdr:rowOff>6541</xdr:rowOff>
    </xdr:from>
    <xdr:to>
      <xdr:col>45</xdr:col>
      <xdr:colOff>177800</xdr:colOff>
      <xdr:row>75</xdr:row>
      <xdr:rowOff>77940</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7861300" y="12350941"/>
          <a:ext cx="889000" cy="585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92253</xdr:rowOff>
    </xdr:from>
    <xdr:to>
      <xdr:col>46</xdr:col>
      <xdr:colOff>38100</xdr:colOff>
      <xdr:row>76</xdr:row>
      <xdr:rowOff>22402</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8699500" y="1295100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13530</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8483111" y="13043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77940</xdr:rowOff>
    </xdr:from>
    <xdr:to>
      <xdr:col>41</xdr:col>
      <xdr:colOff>50800</xdr:colOff>
      <xdr:row>77</xdr:row>
      <xdr:rowOff>154293</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flipV="1">
          <a:off x="6972300" y="12936690"/>
          <a:ext cx="889000" cy="419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131420</xdr:rowOff>
    </xdr:from>
    <xdr:to>
      <xdr:col>41</xdr:col>
      <xdr:colOff>101600</xdr:colOff>
      <xdr:row>77</xdr:row>
      <xdr:rowOff>61570</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7810500" y="1316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52697</xdr:rowOff>
    </xdr:from>
    <xdr:ext cx="469744"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26428" y="13254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7556</xdr:rowOff>
    </xdr:from>
    <xdr:to>
      <xdr:col>36</xdr:col>
      <xdr:colOff>165100</xdr:colOff>
      <xdr:row>78</xdr:row>
      <xdr:rowOff>109156</xdr:rowOff>
    </xdr:to>
    <xdr:sp macro="" textlink="">
      <xdr:nvSpPr>
        <xdr:cNvPr id="422" name="フローチャート: 判断 421">
          <a:extLst>
            <a:ext uri="{FF2B5EF4-FFF2-40B4-BE49-F238E27FC236}">
              <a16:creationId xmlns:a16="http://schemas.microsoft.com/office/drawing/2014/main" id="{00000000-0008-0000-0600-0000A6010000}"/>
            </a:ext>
          </a:extLst>
        </xdr:cNvPr>
        <xdr:cNvSpPr/>
      </xdr:nvSpPr>
      <xdr:spPr>
        <a:xfrm>
          <a:off x="6921500" y="1338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100283</xdr:rowOff>
    </xdr:from>
    <xdr:ext cx="469744"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6737428" y="13473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70</xdr:row>
      <xdr:rowOff>41884</xdr:rowOff>
    </xdr:from>
    <xdr:to>
      <xdr:col>55</xdr:col>
      <xdr:colOff>50800</xdr:colOff>
      <xdr:row>70</xdr:row>
      <xdr:rowOff>143484</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10426700" y="12043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69</xdr:row>
      <xdr:rowOff>166361</xdr:rowOff>
    </xdr:from>
    <xdr:ext cx="534377" cy="259045"/>
    <xdr:sp macro="" textlink="">
      <xdr:nvSpPr>
        <xdr:cNvPr id="430" name="普通建設事業費 （ うち新規整備　）該当値テキスト">
          <a:extLst>
            <a:ext uri="{FF2B5EF4-FFF2-40B4-BE49-F238E27FC236}">
              <a16:creationId xmlns:a16="http://schemas.microsoft.com/office/drawing/2014/main" id="{00000000-0008-0000-0600-0000AE010000}"/>
            </a:ext>
          </a:extLst>
        </xdr:cNvPr>
        <xdr:cNvSpPr txBox="1"/>
      </xdr:nvSpPr>
      <xdr:spPr>
        <a:xfrm>
          <a:off x="10528300" y="11996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19482</xdr:rowOff>
    </xdr:from>
    <xdr:to>
      <xdr:col>50</xdr:col>
      <xdr:colOff>165100</xdr:colOff>
      <xdr:row>75</xdr:row>
      <xdr:rowOff>121082</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9588500" y="12878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137609</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9372111" y="1265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71</xdr:row>
      <xdr:rowOff>127191</xdr:rowOff>
    </xdr:from>
    <xdr:to>
      <xdr:col>46</xdr:col>
      <xdr:colOff>38100</xdr:colOff>
      <xdr:row>72</xdr:row>
      <xdr:rowOff>57341</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8699500" y="12300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70</xdr:row>
      <xdr:rowOff>73868</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8483111" y="12075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27140</xdr:rowOff>
    </xdr:from>
    <xdr:to>
      <xdr:col>41</xdr:col>
      <xdr:colOff>101600</xdr:colOff>
      <xdr:row>75</xdr:row>
      <xdr:rowOff>128740</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7810500" y="1288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145267</xdr:rowOff>
    </xdr:from>
    <xdr:ext cx="534377"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7594111" y="12661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103493</xdr:rowOff>
    </xdr:from>
    <xdr:to>
      <xdr:col>36</xdr:col>
      <xdr:colOff>165100</xdr:colOff>
      <xdr:row>78</xdr:row>
      <xdr:rowOff>33643</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6921500" y="13305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50170</xdr:rowOff>
    </xdr:from>
    <xdr:ext cx="469744"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737428" y="13080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61016</xdr:rowOff>
    </xdr:from>
    <xdr:to>
      <xdr:col>54</xdr:col>
      <xdr:colOff>189865</xdr:colOff>
      <xdr:row>97</xdr:row>
      <xdr:rowOff>28189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491516"/>
          <a:ext cx="1270" cy="11673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32016</xdr:rowOff>
    </xdr:from>
    <xdr:ext cx="534377" cy="259045"/>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6662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28189</xdr:rowOff>
    </xdr:from>
    <xdr:to>
      <xdr:col>55</xdr:col>
      <xdr:colOff>88900</xdr:colOff>
      <xdr:row>97</xdr:row>
      <xdr:rowOff>28189</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665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7693</xdr:rowOff>
    </xdr:from>
    <xdr:ext cx="534377" cy="259045"/>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266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51,721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61016</xdr:rowOff>
    </xdr:from>
    <xdr:to>
      <xdr:col>55</xdr:col>
      <xdr:colOff>88900</xdr:colOff>
      <xdr:row>90</xdr:row>
      <xdr:rowOff>61016</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491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90</xdr:row>
      <xdr:rowOff>61016</xdr:rowOff>
    </xdr:from>
    <xdr:to>
      <xdr:col>55</xdr:col>
      <xdr:colOff>0</xdr:colOff>
      <xdr:row>91</xdr:row>
      <xdr:rowOff>104632</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9639300" y="15491516"/>
          <a:ext cx="838200" cy="215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92</xdr:row>
      <xdr:rowOff>144228</xdr:rowOff>
    </xdr:from>
    <xdr:ext cx="534377" cy="259045"/>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59176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40,818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165801</xdr:rowOff>
    </xdr:from>
    <xdr:to>
      <xdr:col>55</xdr:col>
      <xdr:colOff>50800</xdr:colOff>
      <xdr:row>93</xdr:row>
      <xdr:rowOff>95951</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5939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91</xdr:row>
      <xdr:rowOff>101935</xdr:rowOff>
    </xdr:from>
    <xdr:to>
      <xdr:col>50</xdr:col>
      <xdr:colOff>114300</xdr:colOff>
      <xdr:row>91</xdr:row>
      <xdr:rowOff>104632</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8750300" y="15703885"/>
          <a:ext cx="889000" cy="2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170738</xdr:rowOff>
    </xdr:from>
    <xdr:to>
      <xdr:col>50</xdr:col>
      <xdr:colOff>165100</xdr:colOff>
      <xdr:row>95</xdr:row>
      <xdr:rowOff>100888</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287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92015</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2111" y="16379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91</xdr:row>
      <xdr:rowOff>101935</xdr:rowOff>
    </xdr:from>
    <xdr:to>
      <xdr:col>45</xdr:col>
      <xdr:colOff>177800</xdr:colOff>
      <xdr:row>94</xdr:row>
      <xdr:rowOff>31618</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7861300" y="15703885"/>
          <a:ext cx="889000" cy="444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40894</xdr:rowOff>
    </xdr:from>
    <xdr:to>
      <xdr:col>46</xdr:col>
      <xdr:colOff>38100</xdr:colOff>
      <xdr:row>95</xdr:row>
      <xdr:rowOff>142494</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32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133621</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42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90</xdr:row>
      <xdr:rowOff>86711</xdr:rowOff>
    </xdr:from>
    <xdr:to>
      <xdr:col>41</xdr:col>
      <xdr:colOff>50800</xdr:colOff>
      <xdr:row>94</xdr:row>
      <xdr:rowOff>31618</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6972300" y="15517211"/>
          <a:ext cx="889000" cy="630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73813</xdr:rowOff>
    </xdr:from>
    <xdr:to>
      <xdr:col>41</xdr:col>
      <xdr:colOff>101600</xdr:colOff>
      <xdr:row>96</xdr:row>
      <xdr:rowOff>3963</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361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166540</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94111" y="16454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165801</xdr:rowOff>
    </xdr:from>
    <xdr:to>
      <xdr:col>36</xdr:col>
      <xdr:colOff>165100</xdr:colOff>
      <xdr:row>97</xdr:row>
      <xdr:rowOff>95951</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625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87078</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05111" y="16717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90</xdr:row>
      <xdr:rowOff>10216</xdr:rowOff>
    </xdr:from>
    <xdr:to>
      <xdr:col>55</xdr:col>
      <xdr:colOff>50800</xdr:colOff>
      <xdr:row>90</xdr:row>
      <xdr:rowOff>111816</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5440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89</xdr:row>
      <xdr:rowOff>134693</xdr:rowOff>
    </xdr:from>
    <xdr:ext cx="534377" cy="259045"/>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5393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91</xdr:row>
      <xdr:rowOff>53832</xdr:rowOff>
    </xdr:from>
    <xdr:to>
      <xdr:col>50</xdr:col>
      <xdr:colOff>165100</xdr:colOff>
      <xdr:row>91</xdr:row>
      <xdr:rowOff>155432</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5655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90</xdr:row>
      <xdr:rowOff>509</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72111" y="15431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91</xdr:row>
      <xdr:rowOff>51135</xdr:rowOff>
    </xdr:from>
    <xdr:to>
      <xdr:col>46</xdr:col>
      <xdr:colOff>38100</xdr:colOff>
      <xdr:row>91</xdr:row>
      <xdr:rowOff>152735</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5653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89</xdr:row>
      <xdr:rowOff>169262</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83111" y="15428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152268</xdr:rowOff>
    </xdr:from>
    <xdr:to>
      <xdr:col>41</xdr:col>
      <xdr:colOff>101600</xdr:colOff>
      <xdr:row>94</xdr:row>
      <xdr:rowOff>82418</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097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98945</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94111" y="15872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90</xdr:row>
      <xdr:rowOff>35911</xdr:rowOff>
    </xdr:from>
    <xdr:to>
      <xdr:col>36</xdr:col>
      <xdr:colOff>165100</xdr:colOff>
      <xdr:row>90</xdr:row>
      <xdr:rowOff>137511</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546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88</xdr:row>
      <xdr:rowOff>154038</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705111" y="15241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35</xdr:row>
      <xdr:rowOff>54627</xdr:rowOff>
    </xdr:from>
    <xdr:ext cx="46717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78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32</xdr:row>
      <xdr:rowOff>111777</xdr:rowOff>
    </xdr:from>
    <xdr:ext cx="46717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78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29</xdr:row>
      <xdr:rowOff>168927</xdr:rowOff>
    </xdr:from>
    <xdr:ext cx="46717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78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27</xdr:row>
      <xdr:rowOff>54627</xdr:rowOff>
    </xdr:from>
    <xdr:ext cx="46717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78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災害復旧事業費グラフ枠">
          <a:extLst>
            <a:ext uri="{FF2B5EF4-FFF2-40B4-BE49-F238E27FC236}">
              <a16:creationId xmlns:a16="http://schemas.microsoft.com/office/drawing/2014/main" id="{00000000-0008-0000-0600-000003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33</xdr:row>
      <xdr:rowOff>155931</xdr:rowOff>
    </xdr:from>
    <xdr:to>
      <xdr:col>85</xdr:col>
      <xdr:colOff>126364</xdr:colOff>
      <xdr:row>38</xdr:row>
      <xdr:rowOff>139700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6317595" y="5813781"/>
          <a:ext cx="1269" cy="841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7" name="災害復旧事業費最小値テキスト">
          <a:extLst>
            <a:ext uri="{FF2B5EF4-FFF2-40B4-BE49-F238E27FC236}">
              <a16:creationId xmlns:a16="http://schemas.microsoft.com/office/drawing/2014/main" id="{00000000-0008-0000-0600-000005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32</xdr:row>
      <xdr:rowOff>102608</xdr:rowOff>
    </xdr:from>
    <xdr:ext cx="469744" cy="259045"/>
    <xdr:sp macro="" textlink="">
      <xdr:nvSpPr>
        <xdr:cNvPr id="519" name="災害復旧事業費最大値テキスト">
          <a:extLst>
            <a:ext uri="{FF2B5EF4-FFF2-40B4-BE49-F238E27FC236}">
              <a16:creationId xmlns:a16="http://schemas.microsoft.com/office/drawing/2014/main" id="{00000000-0008-0000-0600-000007020000}"/>
            </a:ext>
          </a:extLst>
        </xdr:cNvPr>
        <xdr:cNvSpPr txBox="1"/>
      </xdr:nvSpPr>
      <xdr:spPr>
        <a:xfrm>
          <a:off x="16370300" y="5589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155931</xdr:rowOff>
    </xdr:from>
    <xdr:to>
      <xdr:col>86</xdr:col>
      <xdr:colOff>25400</xdr:colOff>
      <xdr:row>33</xdr:row>
      <xdr:rowOff>155931</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5813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112268</xdr:rowOff>
    </xdr:from>
    <xdr:to>
      <xdr:col>85</xdr:col>
      <xdr:colOff>127000</xdr:colOff>
      <xdr:row>33</xdr:row>
      <xdr:rowOff>155931</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5481300" y="5427218"/>
          <a:ext cx="838200" cy="386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89959</xdr:rowOff>
    </xdr:from>
    <xdr:ext cx="469744" cy="259045"/>
    <xdr:sp macro="" textlink="">
      <xdr:nvSpPr>
        <xdr:cNvPr id="522" name="災害復旧事業費平均値テキスト">
          <a:extLst>
            <a:ext uri="{FF2B5EF4-FFF2-40B4-BE49-F238E27FC236}">
              <a16:creationId xmlns:a16="http://schemas.microsoft.com/office/drawing/2014/main" id="{00000000-0008-0000-0600-00000A020000}"/>
            </a:ext>
          </a:extLst>
        </xdr:cNvPr>
        <xdr:cNvSpPr txBox="1"/>
      </xdr:nvSpPr>
      <xdr:spPr>
        <a:xfrm>
          <a:off x="16370300" y="62621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111532</xdr:rowOff>
    </xdr:from>
    <xdr:to>
      <xdr:col>85</xdr:col>
      <xdr:colOff>177800</xdr:colOff>
      <xdr:row>37</xdr:row>
      <xdr:rowOff>41682</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6268700" y="6283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31</xdr:row>
      <xdr:rowOff>112268</xdr:rowOff>
    </xdr:from>
    <xdr:to>
      <xdr:col>81</xdr:col>
      <xdr:colOff>50800</xdr:colOff>
      <xdr:row>32</xdr:row>
      <xdr:rowOff>56032</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4592300" y="5427218"/>
          <a:ext cx="889000" cy="115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33</xdr:row>
      <xdr:rowOff>8890</xdr:rowOff>
    </xdr:from>
    <xdr:to>
      <xdr:col>81</xdr:col>
      <xdr:colOff>101600</xdr:colOff>
      <xdr:row>33</xdr:row>
      <xdr:rowOff>110490</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5430500" y="566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33</xdr:row>
      <xdr:rowOff>101617</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5246428" y="575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32</xdr:row>
      <xdr:rowOff>56032</xdr:rowOff>
    </xdr:from>
    <xdr:to>
      <xdr:col>76</xdr:col>
      <xdr:colOff>114300</xdr:colOff>
      <xdr:row>36</xdr:row>
      <xdr:rowOff>61976</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3703300" y="5542432"/>
          <a:ext cx="889000" cy="691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39294</xdr:rowOff>
    </xdr:from>
    <xdr:to>
      <xdr:col>76</xdr:col>
      <xdr:colOff>165100</xdr:colOff>
      <xdr:row>35</xdr:row>
      <xdr:rowOff>140894</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4541500" y="6040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35</xdr:row>
      <xdr:rowOff>132021</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357428" y="6132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62433</xdr:rowOff>
    </xdr:from>
    <xdr:to>
      <xdr:col>71</xdr:col>
      <xdr:colOff>177800</xdr:colOff>
      <xdr:row>36</xdr:row>
      <xdr:rowOff>61976</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2814300" y="5891733"/>
          <a:ext cx="889000" cy="342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122047</xdr:rowOff>
    </xdr:from>
    <xdr:to>
      <xdr:col>72</xdr:col>
      <xdr:colOff>38100</xdr:colOff>
      <xdr:row>38</xdr:row>
      <xdr:rowOff>52197</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3652500" y="6465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38</xdr:row>
      <xdr:rowOff>43324</xdr:rowOff>
    </xdr:from>
    <xdr:ext cx="378565"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514017" y="65584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75641</xdr:rowOff>
    </xdr:from>
    <xdr:to>
      <xdr:col>67</xdr:col>
      <xdr:colOff>101600</xdr:colOff>
      <xdr:row>38</xdr:row>
      <xdr:rowOff>5791</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2763500" y="6419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168368</xdr:rowOff>
    </xdr:from>
    <xdr:ext cx="378565"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5017" y="65120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33</xdr:row>
      <xdr:rowOff>105131</xdr:rowOff>
    </xdr:from>
    <xdr:to>
      <xdr:col>85</xdr:col>
      <xdr:colOff>177800</xdr:colOff>
      <xdr:row>34</xdr:row>
      <xdr:rowOff>35281</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6268700" y="5762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58158</xdr:rowOff>
    </xdr:from>
    <xdr:ext cx="469744" cy="259045"/>
    <xdr:sp macro="" textlink="">
      <xdr:nvSpPr>
        <xdr:cNvPr id="541" name="災害復旧事業費該当値テキスト">
          <a:extLst>
            <a:ext uri="{FF2B5EF4-FFF2-40B4-BE49-F238E27FC236}">
              <a16:creationId xmlns:a16="http://schemas.microsoft.com/office/drawing/2014/main" id="{00000000-0008-0000-0600-00001D020000}"/>
            </a:ext>
          </a:extLst>
        </xdr:cNvPr>
        <xdr:cNvSpPr txBox="1"/>
      </xdr:nvSpPr>
      <xdr:spPr>
        <a:xfrm>
          <a:off x="16370300" y="5716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31</xdr:row>
      <xdr:rowOff>61468</xdr:rowOff>
    </xdr:from>
    <xdr:to>
      <xdr:col>81</xdr:col>
      <xdr:colOff>101600</xdr:colOff>
      <xdr:row>31</xdr:row>
      <xdr:rowOff>163068</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5430500" y="5376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30</xdr:row>
      <xdr:rowOff>8145</xdr:rowOff>
    </xdr:from>
    <xdr:ext cx="469744"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246428" y="5151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32</xdr:row>
      <xdr:rowOff>5232</xdr:rowOff>
    </xdr:from>
    <xdr:to>
      <xdr:col>76</xdr:col>
      <xdr:colOff>165100</xdr:colOff>
      <xdr:row>32</xdr:row>
      <xdr:rowOff>106832</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4541500" y="549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30</xdr:row>
      <xdr:rowOff>123359</xdr:rowOff>
    </xdr:from>
    <xdr:ext cx="469744"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4357428" y="5266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11176</xdr:rowOff>
    </xdr:from>
    <xdr:to>
      <xdr:col>72</xdr:col>
      <xdr:colOff>38100</xdr:colOff>
      <xdr:row>36</xdr:row>
      <xdr:rowOff>112776</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3652500" y="6183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34</xdr:row>
      <xdr:rowOff>129303</xdr:rowOff>
    </xdr:from>
    <xdr:ext cx="469744"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3468428" y="5958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11633</xdr:rowOff>
    </xdr:from>
    <xdr:to>
      <xdr:col>67</xdr:col>
      <xdr:colOff>101600</xdr:colOff>
      <xdr:row>34</xdr:row>
      <xdr:rowOff>113233</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2763500" y="5840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32</xdr:row>
      <xdr:rowOff>129760</xdr:rowOff>
    </xdr:from>
    <xdr:ext cx="469744"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579428" y="5616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4" name="失業対策事業費グラフ枠">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6" name="失業対策事業費最小値テキスト">
          <a:extLst>
            <a:ext uri="{FF2B5EF4-FFF2-40B4-BE49-F238E27FC236}">
              <a16:creationId xmlns:a16="http://schemas.microsoft.com/office/drawing/2014/main" id="{00000000-0008-0000-0600-000036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8" name="失業対策事業費最大値テキスト">
          <a:extLst>
            <a:ext uri="{FF2B5EF4-FFF2-40B4-BE49-F238E27FC236}">
              <a16:creationId xmlns:a16="http://schemas.microsoft.com/office/drawing/2014/main" id="{00000000-0008-0000-0600-000038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1" name="失業対策事業費平均値テキスト">
          <a:extLst>
            <a:ext uri="{FF2B5EF4-FFF2-40B4-BE49-F238E27FC236}">
              <a16:creationId xmlns:a16="http://schemas.microsoft.com/office/drawing/2014/main" id="{00000000-0008-0000-0600-00003B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0" name="失業対策事業費該当値テキスト">
          <a:extLst>
            <a:ext uri="{FF2B5EF4-FFF2-40B4-BE49-F238E27FC236}">
              <a16:creationId xmlns:a16="http://schemas.microsoft.com/office/drawing/2014/main" id="{00000000-0008-0000-0600-00004E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公債費グラフ枠">
          <a:extLst>
            <a:ext uri="{FF2B5EF4-FFF2-40B4-BE49-F238E27FC236}">
              <a16:creationId xmlns:a16="http://schemas.microsoft.com/office/drawing/2014/main" id="{00000000-0008-0000-06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64643</xdr:rowOff>
    </xdr:from>
    <xdr:to>
      <xdr:col>85</xdr:col>
      <xdr:colOff>126364</xdr:colOff>
      <xdr:row>75</xdr:row>
      <xdr:rowOff>61747</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6317595" y="12237593"/>
          <a:ext cx="1269" cy="682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65574</xdr:rowOff>
    </xdr:from>
    <xdr:ext cx="534377" cy="259045"/>
    <xdr:sp macro="" textlink="">
      <xdr:nvSpPr>
        <xdr:cNvPr id="624" name="公債費最小値テキスト">
          <a:extLst>
            <a:ext uri="{FF2B5EF4-FFF2-40B4-BE49-F238E27FC236}">
              <a16:creationId xmlns:a16="http://schemas.microsoft.com/office/drawing/2014/main" id="{00000000-0008-0000-0600-000070020000}"/>
            </a:ext>
          </a:extLst>
        </xdr:cNvPr>
        <xdr:cNvSpPr txBox="1"/>
      </xdr:nvSpPr>
      <xdr:spPr>
        <a:xfrm>
          <a:off x="16370300" y="12924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75</xdr:row>
      <xdr:rowOff>61747</xdr:rowOff>
    </xdr:from>
    <xdr:to>
      <xdr:col>86</xdr:col>
      <xdr:colOff>25400</xdr:colOff>
      <xdr:row>75</xdr:row>
      <xdr:rowOff>61747</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6230600" y="12920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11320</xdr:rowOff>
    </xdr:from>
    <xdr:ext cx="534377" cy="259045"/>
    <xdr:sp macro="" textlink="">
      <xdr:nvSpPr>
        <xdr:cNvPr id="626" name="公債費最大値テキスト">
          <a:extLst>
            <a:ext uri="{FF2B5EF4-FFF2-40B4-BE49-F238E27FC236}">
              <a16:creationId xmlns:a16="http://schemas.microsoft.com/office/drawing/2014/main" id="{00000000-0008-0000-0600-000072020000}"/>
            </a:ext>
          </a:extLst>
        </xdr:cNvPr>
        <xdr:cNvSpPr txBox="1"/>
      </xdr:nvSpPr>
      <xdr:spPr>
        <a:xfrm>
          <a:off x="16370300" y="12012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52,735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64643</xdr:rowOff>
    </xdr:from>
    <xdr:to>
      <xdr:col>86</xdr:col>
      <xdr:colOff>25400</xdr:colOff>
      <xdr:row>71</xdr:row>
      <xdr:rowOff>64643</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6230600" y="122375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80645</xdr:rowOff>
    </xdr:from>
    <xdr:to>
      <xdr:col>85</xdr:col>
      <xdr:colOff>127000</xdr:colOff>
      <xdr:row>75</xdr:row>
      <xdr:rowOff>61747</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5481300" y="12767945"/>
          <a:ext cx="838200" cy="15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72</xdr:row>
      <xdr:rowOff>26738</xdr:rowOff>
    </xdr:from>
    <xdr:ext cx="534377" cy="259045"/>
    <xdr:sp macro="" textlink="">
      <xdr:nvSpPr>
        <xdr:cNvPr id="629" name="公債費平均値テキスト">
          <a:extLst>
            <a:ext uri="{FF2B5EF4-FFF2-40B4-BE49-F238E27FC236}">
              <a16:creationId xmlns:a16="http://schemas.microsoft.com/office/drawing/2014/main" id="{00000000-0008-0000-0600-000075020000}"/>
            </a:ext>
          </a:extLst>
        </xdr:cNvPr>
        <xdr:cNvSpPr txBox="1"/>
      </xdr:nvSpPr>
      <xdr:spPr>
        <a:xfrm>
          <a:off x="16370300" y="123711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3861</xdr:rowOff>
    </xdr:from>
    <xdr:to>
      <xdr:col>85</xdr:col>
      <xdr:colOff>177800</xdr:colOff>
      <xdr:row>73</xdr:row>
      <xdr:rowOff>105461</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6268700" y="12519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80645</xdr:rowOff>
    </xdr:from>
    <xdr:to>
      <xdr:col>81</xdr:col>
      <xdr:colOff>50800</xdr:colOff>
      <xdr:row>74</xdr:row>
      <xdr:rowOff>133756</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4592300" y="12767945"/>
          <a:ext cx="889000" cy="53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72</xdr:row>
      <xdr:rowOff>83185</xdr:rowOff>
    </xdr:from>
    <xdr:to>
      <xdr:col>81</xdr:col>
      <xdr:colOff>101600</xdr:colOff>
      <xdr:row>73</xdr:row>
      <xdr:rowOff>13335</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5430500" y="12427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71</xdr:row>
      <xdr:rowOff>29862</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5214111" y="12202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133756</xdr:rowOff>
    </xdr:from>
    <xdr:to>
      <xdr:col>76</xdr:col>
      <xdr:colOff>114300</xdr:colOff>
      <xdr:row>74</xdr:row>
      <xdr:rowOff>135813</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3703300" y="12821056"/>
          <a:ext cx="889000" cy="2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72</xdr:row>
      <xdr:rowOff>113588</xdr:rowOff>
    </xdr:from>
    <xdr:to>
      <xdr:col>76</xdr:col>
      <xdr:colOff>165100</xdr:colOff>
      <xdr:row>73</xdr:row>
      <xdr:rowOff>43738</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4541500" y="1245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71</xdr:row>
      <xdr:rowOff>60265</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325111" y="12233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134366</xdr:rowOff>
    </xdr:from>
    <xdr:to>
      <xdr:col>71</xdr:col>
      <xdr:colOff>177800</xdr:colOff>
      <xdr:row>74</xdr:row>
      <xdr:rowOff>135813</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a:off x="12814300" y="12821666"/>
          <a:ext cx="889000" cy="1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72</xdr:row>
      <xdr:rowOff>74193</xdr:rowOff>
    </xdr:from>
    <xdr:to>
      <xdr:col>72</xdr:col>
      <xdr:colOff>38100</xdr:colOff>
      <xdr:row>73</xdr:row>
      <xdr:rowOff>4343</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3652500" y="12418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71</xdr:row>
      <xdr:rowOff>20870</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436111" y="12193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83489</xdr:rowOff>
    </xdr:from>
    <xdr:to>
      <xdr:col>67</xdr:col>
      <xdr:colOff>101600</xdr:colOff>
      <xdr:row>80</xdr:row>
      <xdr:rowOff>13639</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2763500" y="13628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80</xdr:row>
      <xdr:rowOff>4766</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2547111" y="13720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10947</xdr:rowOff>
    </xdr:from>
    <xdr:to>
      <xdr:col>85</xdr:col>
      <xdr:colOff>177800</xdr:colOff>
      <xdr:row>75</xdr:row>
      <xdr:rowOff>112547</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6268700" y="12869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97324</xdr:rowOff>
    </xdr:from>
    <xdr:ext cx="534377" cy="259045"/>
    <xdr:sp macro="" textlink="">
      <xdr:nvSpPr>
        <xdr:cNvPr id="648" name="公債費該当値テキスト">
          <a:extLst>
            <a:ext uri="{FF2B5EF4-FFF2-40B4-BE49-F238E27FC236}">
              <a16:creationId xmlns:a16="http://schemas.microsoft.com/office/drawing/2014/main" id="{00000000-0008-0000-0600-000088020000}"/>
            </a:ext>
          </a:extLst>
        </xdr:cNvPr>
        <xdr:cNvSpPr txBox="1"/>
      </xdr:nvSpPr>
      <xdr:spPr>
        <a:xfrm>
          <a:off x="16370300" y="12784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29845</xdr:rowOff>
    </xdr:from>
    <xdr:to>
      <xdr:col>81</xdr:col>
      <xdr:colOff>101600</xdr:colOff>
      <xdr:row>74</xdr:row>
      <xdr:rowOff>131445</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5430500" y="1271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122572</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14111" y="12809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82956</xdr:rowOff>
    </xdr:from>
    <xdr:to>
      <xdr:col>76</xdr:col>
      <xdr:colOff>165100</xdr:colOff>
      <xdr:row>75</xdr:row>
      <xdr:rowOff>13106</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4541500" y="12770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4233</xdr:rowOff>
    </xdr:from>
    <xdr:ext cx="534377"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4325111" y="12862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85013</xdr:rowOff>
    </xdr:from>
    <xdr:to>
      <xdr:col>72</xdr:col>
      <xdr:colOff>38100</xdr:colOff>
      <xdr:row>75</xdr:row>
      <xdr:rowOff>15163</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3652500" y="12772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6290</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3436111" y="12865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83566</xdr:rowOff>
    </xdr:from>
    <xdr:to>
      <xdr:col>67</xdr:col>
      <xdr:colOff>101600</xdr:colOff>
      <xdr:row>75</xdr:row>
      <xdr:rowOff>13716</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2763500" y="12770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30243</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547111" y="12546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積立金グラフ枠">
          <a:extLst>
            <a:ext uri="{FF2B5EF4-FFF2-40B4-BE49-F238E27FC236}">
              <a16:creationId xmlns:a16="http://schemas.microsoft.com/office/drawing/2014/main" id="{00000000-0008-0000-06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79130</xdr:rowOff>
    </xdr:from>
    <xdr:to>
      <xdr:col>85</xdr:col>
      <xdr:colOff>126364</xdr:colOff>
      <xdr:row>98</xdr:row>
      <xdr:rowOff>70334</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6317595" y="15681080"/>
          <a:ext cx="1269" cy="1191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74161</xdr:rowOff>
    </xdr:from>
    <xdr:ext cx="469744" cy="259045"/>
    <xdr:sp macro="" textlink="">
      <xdr:nvSpPr>
        <xdr:cNvPr id="679" name="積立金最小値テキスト">
          <a:extLst>
            <a:ext uri="{FF2B5EF4-FFF2-40B4-BE49-F238E27FC236}">
              <a16:creationId xmlns:a16="http://schemas.microsoft.com/office/drawing/2014/main" id="{00000000-0008-0000-0600-0000A7020000}"/>
            </a:ext>
          </a:extLst>
        </xdr:cNvPr>
        <xdr:cNvSpPr txBox="1"/>
      </xdr:nvSpPr>
      <xdr:spPr>
        <a:xfrm>
          <a:off x="16370300" y="16876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70334</xdr:rowOff>
    </xdr:from>
    <xdr:to>
      <xdr:col>86</xdr:col>
      <xdr:colOff>25400</xdr:colOff>
      <xdr:row>98</xdr:row>
      <xdr:rowOff>70334</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6230600" y="16872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25807</xdr:rowOff>
    </xdr:from>
    <xdr:ext cx="599010" cy="259045"/>
    <xdr:sp macro="" textlink="">
      <xdr:nvSpPr>
        <xdr:cNvPr id="681" name="積立金最大値テキスト">
          <a:extLst>
            <a:ext uri="{FF2B5EF4-FFF2-40B4-BE49-F238E27FC236}">
              <a16:creationId xmlns:a16="http://schemas.microsoft.com/office/drawing/2014/main" id="{00000000-0008-0000-0600-0000A9020000}"/>
            </a:ext>
          </a:extLst>
        </xdr:cNvPr>
        <xdr:cNvSpPr txBox="1"/>
      </xdr:nvSpPr>
      <xdr:spPr>
        <a:xfrm>
          <a:off x="16370300" y="15456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79130</xdr:rowOff>
    </xdr:from>
    <xdr:to>
      <xdr:col>86</xdr:col>
      <xdr:colOff>25400</xdr:colOff>
      <xdr:row>91</xdr:row>
      <xdr:rowOff>79130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6230600" y="15681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90</xdr:row>
      <xdr:rowOff>51653</xdr:rowOff>
    </xdr:from>
    <xdr:to>
      <xdr:col>85</xdr:col>
      <xdr:colOff>127000</xdr:colOff>
      <xdr:row>91</xdr:row>
      <xdr:rowOff>79130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5481300" y="15482153"/>
          <a:ext cx="838200" cy="198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164126</xdr:rowOff>
    </xdr:from>
    <xdr:ext cx="534377" cy="259045"/>
    <xdr:sp macro="" textlink="">
      <xdr:nvSpPr>
        <xdr:cNvPr id="684" name="積立金平均値テキスト">
          <a:extLst>
            <a:ext uri="{FF2B5EF4-FFF2-40B4-BE49-F238E27FC236}">
              <a16:creationId xmlns:a16="http://schemas.microsoft.com/office/drawing/2014/main" id="{00000000-0008-0000-0600-0000AC020000}"/>
            </a:ext>
          </a:extLst>
        </xdr:cNvPr>
        <xdr:cNvSpPr txBox="1"/>
      </xdr:nvSpPr>
      <xdr:spPr>
        <a:xfrm>
          <a:off x="16370300" y="16280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14249</xdr:rowOff>
    </xdr:from>
    <xdr:to>
      <xdr:col>85</xdr:col>
      <xdr:colOff>177800</xdr:colOff>
      <xdr:row>95</xdr:row>
      <xdr:rowOff>115849</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6268700" y="16301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90</xdr:row>
      <xdr:rowOff>51653</xdr:rowOff>
    </xdr:from>
    <xdr:to>
      <xdr:col>81</xdr:col>
      <xdr:colOff>50800</xdr:colOff>
      <xdr:row>91</xdr:row>
      <xdr:rowOff>72428</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4592300" y="15482153"/>
          <a:ext cx="889000" cy="192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50569</xdr:rowOff>
    </xdr:from>
    <xdr:to>
      <xdr:col>81</xdr:col>
      <xdr:colOff>101600</xdr:colOff>
      <xdr:row>95</xdr:row>
      <xdr:rowOff>152169</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5430500" y="16338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143296</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5214111" y="16431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91</xdr:row>
      <xdr:rowOff>11437</xdr:rowOff>
    </xdr:from>
    <xdr:to>
      <xdr:col>76</xdr:col>
      <xdr:colOff>114300</xdr:colOff>
      <xdr:row>91</xdr:row>
      <xdr:rowOff>72428</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3703300" y="15613387"/>
          <a:ext cx="889000" cy="60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110508</xdr:rowOff>
    </xdr:from>
    <xdr:to>
      <xdr:col>76</xdr:col>
      <xdr:colOff>165100</xdr:colOff>
      <xdr:row>96</xdr:row>
      <xdr:rowOff>40658</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4541500" y="16398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31785</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4325111" y="16490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91</xdr:row>
      <xdr:rowOff>11437</xdr:rowOff>
    </xdr:from>
    <xdr:to>
      <xdr:col>71</xdr:col>
      <xdr:colOff>177800</xdr:colOff>
      <xdr:row>93</xdr:row>
      <xdr:rowOff>54542</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2814300" y="15613387"/>
          <a:ext cx="889000" cy="386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118938</xdr:rowOff>
    </xdr:from>
    <xdr:to>
      <xdr:col>72</xdr:col>
      <xdr:colOff>38100</xdr:colOff>
      <xdr:row>96</xdr:row>
      <xdr:rowOff>49088</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3652500" y="1640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40215</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436111" y="16499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37401</xdr:rowOff>
    </xdr:from>
    <xdr:to>
      <xdr:col>67</xdr:col>
      <xdr:colOff>101600</xdr:colOff>
      <xdr:row>97</xdr:row>
      <xdr:rowOff>139001</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2763500" y="16668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130128</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2547111" y="16760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91</xdr:row>
      <xdr:rowOff>28330</xdr:rowOff>
    </xdr:from>
    <xdr:to>
      <xdr:col>85</xdr:col>
      <xdr:colOff>177800</xdr:colOff>
      <xdr:row>91</xdr:row>
      <xdr:rowOff>129930</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6268700" y="156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90</xdr:row>
      <xdr:rowOff>152807</xdr:rowOff>
    </xdr:from>
    <xdr:ext cx="599010" cy="259045"/>
    <xdr:sp macro="" textlink="">
      <xdr:nvSpPr>
        <xdr:cNvPr id="703" name="積立金該当値テキスト">
          <a:extLst>
            <a:ext uri="{FF2B5EF4-FFF2-40B4-BE49-F238E27FC236}">
              <a16:creationId xmlns:a16="http://schemas.microsoft.com/office/drawing/2014/main" id="{00000000-0008-0000-0600-0000BF020000}"/>
            </a:ext>
          </a:extLst>
        </xdr:cNvPr>
        <xdr:cNvSpPr txBox="1"/>
      </xdr:nvSpPr>
      <xdr:spPr>
        <a:xfrm>
          <a:off x="16370300" y="15583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90</xdr:row>
      <xdr:rowOff>853</xdr:rowOff>
    </xdr:from>
    <xdr:to>
      <xdr:col>81</xdr:col>
      <xdr:colOff>101600</xdr:colOff>
      <xdr:row>90</xdr:row>
      <xdr:rowOff>102453</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5430500" y="15431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88</xdr:row>
      <xdr:rowOff>118980</xdr:rowOff>
    </xdr:from>
    <xdr:ext cx="59901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5181795" y="15206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91</xdr:row>
      <xdr:rowOff>21628</xdr:rowOff>
    </xdr:from>
    <xdr:to>
      <xdr:col>76</xdr:col>
      <xdr:colOff>165100</xdr:colOff>
      <xdr:row>91</xdr:row>
      <xdr:rowOff>123228</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4541500" y="15623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89</xdr:row>
      <xdr:rowOff>139755</xdr:rowOff>
    </xdr:from>
    <xdr:ext cx="59901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4292795" y="15398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90</xdr:row>
      <xdr:rowOff>132087</xdr:rowOff>
    </xdr:from>
    <xdr:to>
      <xdr:col>72</xdr:col>
      <xdr:colOff>38100</xdr:colOff>
      <xdr:row>91</xdr:row>
      <xdr:rowOff>62237</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3652500" y="15562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89</xdr:row>
      <xdr:rowOff>78764</xdr:rowOff>
    </xdr:from>
    <xdr:ext cx="59901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403795" y="15337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3742</xdr:rowOff>
    </xdr:from>
    <xdr:to>
      <xdr:col>67</xdr:col>
      <xdr:colOff>101600</xdr:colOff>
      <xdr:row>93</xdr:row>
      <xdr:rowOff>105342</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2763500" y="15948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91</xdr:row>
      <xdr:rowOff>121869</xdr:rowOff>
    </xdr:from>
    <xdr:ext cx="599010"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2514795" y="15723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111777</xdr:rowOff>
    </xdr:from>
    <xdr:ext cx="248786"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8039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44450</xdr:rowOff>
    </xdr:from>
    <xdr:to>
      <xdr:col>120</xdr:col>
      <xdr:colOff>114300</xdr:colOff>
      <xdr:row>39</xdr:row>
      <xdr:rowOff>44450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73677</xdr:rowOff>
    </xdr:from>
    <xdr:ext cx="46717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820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a:extLst>
            <a:ext uri="{FF2B5EF4-FFF2-40B4-BE49-F238E27FC236}">
              <a16:creationId xmlns:a16="http://schemas.microsoft.com/office/drawing/2014/main" id="{00000000-0008-0000-06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156464</xdr:rowOff>
    </xdr:from>
    <xdr:to>
      <xdr:col>116</xdr:col>
      <xdr:colOff>62864</xdr:colOff>
      <xdr:row>37</xdr:row>
      <xdr:rowOff>97028</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22159595" y="5471414"/>
          <a:ext cx="1269" cy="9692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100855</xdr:rowOff>
    </xdr:from>
    <xdr:ext cx="469744" cy="259045"/>
    <xdr:sp macro="" textlink="">
      <xdr:nvSpPr>
        <xdr:cNvPr id="737" name="投資及び出資金最小値テキスト">
          <a:extLst>
            <a:ext uri="{FF2B5EF4-FFF2-40B4-BE49-F238E27FC236}">
              <a16:creationId xmlns:a16="http://schemas.microsoft.com/office/drawing/2014/main" id="{00000000-0008-0000-0600-0000E1020000}"/>
            </a:ext>
          </a:extLst>
        </xdr:cNvPr>
        <xdr:cNvSpPr txBox="1"/>
      </xdr:nvSpPr>
      <xdr:spPr>
        <a:xfrm>
          <a:off x="22212300" y="6444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37</xdr:row>
      <xdr:rowOff>97028</xdr:rowOff>
    </xdr:from>
    <xdr:to>
      <xdr:col>116</xdr:col>
      <xdr:colOff>152400</xdr:colOff>
      <xdr:row>37</xdr:row>
      <xdr:rowOff>97028</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6440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103141</xdr:rowOff>
    </xdr:from>
    <xdr:ext cx="469744" cy="259045"/>
    <xdr:sp macro="" textlink="">
      <xdr:nvSpPr>
        <xdr:cNvPr id="739" name="投資及び出資金最大値テキスト">
          <a:extLst>
            <a:ext uri="{FF2B5EF4-FFF2-40B4-BE49-F238E27FC236}">
              <a16:creationId xmlns:a16="http://schemas.microsoft.com/office/drawing/2014/main" id="{00000000-0008-0000-0600-0000E3020000}"/>
            </a:ext>
          </a:extLst>
        </xdr:cNvPr>
        <xdr:cNvSpPr txBox="1"/>
      </xdr:nvSpPr>
      <xdr:spPr>
        <a:xfrm>
          <a:off x="22212300" y="5246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156464</xdr:rowOff>
    </xdr:from>
    <xdr:to>
      <xdr:col>116</xdr:col>
      <xdr:colOff>152400</xdr:colOff>
      <xdr:row>31</xdr:row>
      <xdr:rowOff>156464</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5471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74168</xdr:rowOff>
    </xdr:from>
    <xdr:to>
      <xdr:col>116</xdr:col>
      <xdr:colOff>63500</xdr:colOff>
      <xdr:row>37</xdr:row>
      <xdr:rowOff>97028</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1323300" y="6246368"/>
          <a:ext cx="838200" cy="19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34</xdr:row>
      <xdr:rowOff>80535</xdr:rowOff>
    </xdr:from>
    <xdr:ext cx="469744" cy="259045"/>
    <xdr:sp macro="" textlink="">
      <xdr:nvSpPr>
        <xdr:cNvPr id="742" name="投資及び出資金平均値テキスト">
          <a:extLst>
            <a:ext uri="{FF2B5EF4-FFF2-40B4-BE49-F238E27FC236}">
              <a16:creationId xmlns:a16="http://schemas.microsoft.com/office/drawing/2014/main" id="{00000000-0008-0000-0600-0000E6020000}"/>
            </a:ext>
          </a:extLst>
        </xdr:cNvPr>
        <xdr:cNvSpPr txBox="1"/>
      </xdr:nvSpPr>
      <xdr:spPr>
        <a:xfrm>
          <a:off x="22212300" y="5909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35</xdr:row>
      <xdr:rowOff>57658</xdr:rowOff>
    </xdr:from>
    <xdr:to>
      <xdr:col>116</xdr:col>
      <xdr:colOff>114300</xdr:colOff>
      <xdr:row>35</xdr:row>
      <xdr:rowOff>159258</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2110700" y="6058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23495</xdr:rowOff>
    </xdr:from>
    <xdr:to>
      <xdr:col>111</xdr:col>
      <xdr:colOff>177800</xdr:colOff>
      <xdr:row>36</xdr:row>
      <xdr:rowOff>74168</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0434300" y="6195695"/>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35</xdr:row>
      <xdr:rowOff>111379</xdr:rowOff>
    </xdr:from>
    <xdr:to>
      <xdr:col>112</xdr:col>
      <xdr:colOff>38100</xdr:colOff>
      <xdr:row>36</xdr:row>
      <xdr:rowOff>41529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1272500" y="6112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58056</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088428" y="5887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23495</xdr:rowOff>
    </xdr:from>
    <xdr:to>
      <xdr:col>107</xdr:col>
      <xdr:colOff>50800</xdr:colOff>
      <xdr:row>37</xdr:row>
      <xdr:rowOff>145034</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9545300" y="6195695"/>
          <a:ext cx="889000" cy="292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100711</xdr:rowOff>
    </xdr:from>
    <xdr:to>
      <xdr:col>107</xdr:col>
      <xdr:colOff>101600</xdr:colOff>
      <xdr:row>36</xdr:row>
      <xdr:rowOff>30861</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0383500" y="610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47388</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199428" y="5876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135890</xdr:rowOff>
    </xdr:from>
    <xdr:to>
      <xdr:col>102</xdr:col>
      <xdr:colOff>114300</xdr:colOff>
      <xdr:row>37</xdr:row>
      <xdr:rowOff>145034</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18656300" y="6308090"/>
          <a:ext cx="889000" cy="180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136525</xdr:rowOff>
    </xdr:from>
    <xdr:to>
      <xdr:col>102</xdr:col>
      <xdr:colOff>165100</xdr:colOff>
      <xdr:row>36</xdr:row>
      <xdr:rowOff>66675</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9494500" y="613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83202</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10428" y="5912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163957</xdr:rowOff>
    </xdr:from>
    <xdr:to>
      <xdr:col>98</xdr:col>
      <xdr:colOff>38100</xdr:colOff>
      <xdr:row>38</xdr:row>
      <xdr:rowOff>94107</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605500" y="6507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85234</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21428" y="6600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46228</xdr:rowOff>
    </xdr:from>
    <xdr:to>
      <xdr:col>116</xdr:col>
      <xdr:colOff>114300</xdr:colOff>
      <xdr:row>37</xdr:row>
      <xdr:rowOff>147828</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2110700" y="6389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132605</xdr:rowOff>
    </xdr:from>
    <xdr:ext cx="469744" cy="259045"/>
    <xdr:sp macro="" textlink="">
      <xdr:nvSpPr>
        <xdr:cNvPr id="761" name="投資及び出資金該当値テキスト">
          <a:extLst>
            <a:ext uri="{FF2B5EF4-FFF2-40B4-BE49-F238E27FC236}">
              <a16:creationId xmlns:a16="http://schemas.microsoft.com/office/drawing/2014/main" id="{00000000-0008-0000-0600-0000F9020000}"/>
            </a:ext>
          </a:extLst>
        </xdr:cNvPr>
        <xdr:cNvSpPr txBox="1"/>
      </xdr:nvSpPr>
      <xdr:spPr>
        <a:xfrm>
          <a:off x="22212300" y="6304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23368</xdr:rowOff>
    </xdr:from>
    <xdr:to>
      <xdr:col>112</xdr:col>
      <xdr:colOff>38100</xdr:colOff>
      <xdr:row>36</xdr:row>
      <xdr:rowOff>124968</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1272500" y="6195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116095</xdr:rowOff>
    </xdr:from>
    <xdr:ext cx="469744"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088428" y="6288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144145</xdr:rowOff>
    </xdr:from>
    <xdr:to>
      <xdr:col>107</xdr:col>
      <xdr:colOff>101600</xdr:colOff>
      <xdr:row>36</xdr:row>
      <xdr:rowOff>74295</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0383500" y="6144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65422</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199428" y="6237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94234</xdr:rowOff>
    </xdr:from>
    <xdr:to>
      <xdr:col>102</xdr:col>
      <xdr:colOff>165100</xdr:colOff>
      <xdr:row>38</xdr:row>
      <xdr:rowOff>24385</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9494500" y="643788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15511</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9310428" y="653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85090</xdr:rowOff>
    </xdr:from>
    <xdr:to>
      <xdr:col>98</xdr:col>
      <xdr:colOff>38100</xdr:colOff>
      <xdr:row>37</xdr:row>
      <xdr:rowOff>15240</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8605500" y="625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31767</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421428" y="6032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貸付金グラフ枠">
          <a:extLst>
            <a:ext uri="{FF2B5EF4-FFF2-40B4-BE49-F238E27FC236}">
              <a16:creationId xmlns:a16="http://schemas.microsoft.com/office/drawing/2014/main" id="{00000000-0008-0000-06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121445</xdr:rowOff>
    </xdr:from>
    <xdr:to>
      <xdr:col>116</xdr:col>
      <xdr:colOff>62864</xdr:colOff>
      <xdr:row>58</xdr:row>
      <xdr:rowOff>32454</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2159595" y="8693945"/>
          <a:ext cx="1269" cy="1282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36281</xdr:rowOff>
    </xdr:from>
    <xdr:ext cx="469744" cy="259045"/>
    <xdr:sp macro="" textlink="">
      <xdr:nvSpPr>
        <xdr:cNvPr id="796" name="貸付金最小値テキスト">
          <a:extLst>
            <a:ext uri="{FF2B5EF4-FFF2-40B4-BE49-F238E27FC236}">
              <a16:creationId xmlns:a16="http://schemas.microsoft.com/office/drawing/2014/main" id="{00000000-0008-0000-0600-00001C030000}"/>
            </a:ext>
          </a:extLst>
        </xdr:cNvPr>
        <xdr:cNvSpPr txBox="1"/>
      </xdr:nvSpPr>
      <xdr:spPr>
        <a:xfrm>
          <a:off x="22212300" y="9980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32454</xdr:rowOff>
    </xdr:from>
    <xdr:to>
      <xdr:col>116</xdr:col>
      <xdr:colOff>152400</xdr:colOff>
      <xdr:row>58</xdr:row>
      <xdr:rowOff>32454</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22072600" y="9976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68122</xdr:rowOff>
    </xdr:from>
    <xdr:ext cx="534377" cy="259045"/>
    <xdr:sp macro="" textlink="">
      <xdr:nvSpPr>
        <xdr:cNvPr id="798" name="貸付金最大値テキスト">
          <a:extLst>
            <a:ext uri="{FF2B5EF4-FFF2-40B4-BE49-F238E27FC236}">
              <a16:creationId xmlns:a16="http://schemas.microsoft.com/office/drawing/2014/main" id="{00000000-0008-0000-0600-00001E030000}"/>
            </a:ext>
          </a:extLst>
        </xdr:cNvPr>
        <xdr:cNvSpPr txBox="1"/>
      </xdr:nvSpPr>
      <xdr:spPr>
        <a:xfrm>
          <a:off x="22212300" y="8469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121445</xdr:rowOff>
    </xdr:from>
    <xdr:to>
      <xdr:col>116</xdr:col>
      <xdr:colOff>152400</xdr:colOff>
      <xdr:row>50</xdr:row>
      <xdr:rowOff>121445</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8693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90715</xdr:rowOff>
    </xdr:from>
    <xdr:to>
      <xdr:col>116</xdr:col>
      <xdr:colOff>63500</xdr:colOff>
      <xdr:row>57</xdr:row>
      <xdr:rowOff>90877</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1323300" y="9863365"/>
          <a:ext cx="838200" cy="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53615</xdr:rowOff>
    </xdr:from>
    <xdr:ext cx="534377" cy="259045"/>
    <xdr:sp macro="" textlink="">
      <xdr:nvSpPr>
        <xdr:cNvPr id="801" name="貸付金平均値テキスト">
          <a:extLst>
            <a:ext uri="{FF2B5EF4-FFF2-40B4-BE49-F238E27FC236}">
              <a16:creationId xmlns:a16="http://schemas.microsoft.com/office/drawing/2014/main" id="{00000000-0008-0000-0600-000021030000}"/>
            </a:ext>
          </a:extLst>
        </xdr:cNvPr>
        <xdr:cNvSpPr txBox="1"/>
      </xdr:nvSpPr>
      <xdr:spPr>
        <a:xfrm>
          <a:off x="22212300" y="93119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30738</xdr:rowOff>
    </xdr:from>
    <xdr:to>
      <xdr:col>116</xdr:col>
      <xdr:colOff>114300</xdr:colOff>
      <xdr:row>55</xdr:row>
      <xdr:rowOff>132338</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2110700" y="9460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88984</xdr:rowOff>
    </xdr:from>
    <xdr:to>
      <xdr:col>111</xdr:col>
      <xdr:colOff>177800</xdr:colOff>
      <xdr:row>57</xdr:row>
      <xdr:rowOff>90877</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0434300" y="9861634"/>
          <a:ext cx="889000" cy="1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55</xdr:row>
      <xdr:rowOff>41025</xdr:rowOff>
    </xdr:from>
    <xdr:to>
      <xdr:col>112</xdr:col>
      <xdr:colOff>38100</xdr:colOff>
      <xdr:row>55</xdr:row>
      <xdr:rowOff>142625</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1272500" y="947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53</xdr:row>
      <xdr:rowOff>159152</xdr:rowOff>
    </xdr:from>
    <xdr:ext cx="534377"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056111" y="9246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163050</xdr:rowOff>
    </xdr:from>
    <xdr:to>
      <xdr:col>107</xdr:col>
      <xdr:colOff>50800</xdr:colOff>
      <xdr:row>57</xdr:row>
      <xdr:rowOff>88984</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a:off x="19545300" y="9764250"/>
          <a:ext cx="889000" cy="97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55</xdr:row>
      <xdr:rowOff>30215</xdr:rowOff>
    </xdr:from>
    <xdr:to>
      <xdr:col>107</xdr:col>
      <xdr:colOff>101600</xdr:colOff>
      <xdr:row>55</xdr:row>
      <xdr:rowOff>131815</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0383500" y="94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53</xdr:row>
      <xdr:rowOff>148342</xdr:rowOff>
    </xdr:from>
    <xdr:ext cx="534377"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167111" y="9235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163050</xdr:rowOff>
    </xdr:from>
    <xdr:to>
      <xdr:col>102</xdr:col>
      <xdr:colOff>114300</xdr:colOff>
      <xdr:row>57</xdr:row>
      <xdr:rowOff>94045</xdr:rowOff>
    </xdr:to>
    <xdr:cxnSp macro="">
      <xdr:nvCxnSpPr>
        <xdr:cNvPr id="809" name="直線コネクタ 808">
          <a:extLst>
            <a:ext uri="{FF2B5EF4-FFF2-40B4-BE49-F238E27FC236}">
              <a16:creationId xmlns:a16="http://schemas.microsoft.com/office/drawing/2014/main" id="{00000000-0008-0000-0600-000029030000}"/>
            </a:ext>
          </a:extLst>
        </xdr:cNvPr>
        <xdr:cNvCxnSpPr/>
      </xdr:nvCxnSpPr>
      <xdr:spPr>
        <a:xfrm flipV="1">
          <a:off x="18656300" y="9764250"/>
          <a:ext cx="889000" cy="102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55</xdr:row>
      <xdr:rowOff>3142</xdr:rowOff>
    </xdr:from>
    <xdr:to>
      <xdr:col>102</xdr:col>
      <xdr:colOff>165100</xdr:colOff>
      <xdr:row>55</xdr:row>
      <xdr:rowOff>104742</xdr:rowOff>
    </xdr:to>
    <xdr:sp macro="" textlink="">
      <xdr:nvSpPr>
        <xdr:cNvPr id="810" name="フローチャート: 判断 809">
          <a:extLst>
            <a:ext uri="{FF2B5EF4-FFF2-40B4-BE49-F238E27FC236}">
              <a16:creationId xmlns:a16="http://schemas.microsoft.com/office/drawing/2014/main" id="{00000000-0008-0000-0600-00002A030000}"/>
            </a:ext>
          </a:extLst>
        </xdr:cNvPr>
        <xdr:cNvSpPr/>
      </xdr:nvSpPr>
      <xdr:spPr>
        <a:xfrm>
          <a:off x="19494500" y="9432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53</xdr:row>
      <xdr:rowOff>121269</xdr:rowOff>
    </xdr:from>
    <xdr:ext cx="534377"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9278111" y="9208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22769</xdr:rowOff>
    </xdr:from>
    <xdr:to>
      <xdr:col>98</xdr:col>
      <xdr:colOff>38100</xdr:colOff>
      <xdr:row>57</xdr:row>
      <xdr:rowOff>124369</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8605500" y="979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55</xdr:row>
      <xdr:rowOff>140896</xdr:rowOff>
    </xdr:from>
    <xdr:ext cx="534377"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389111" y="9570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39915</xdr:rowOff>
    </xdr:from>
    <xdr:to>
      <xdr:col>116</xdr:col>
      <xdr:colOff>114300</xdr:colOff>
      <xdr:row>57</xdr:row>
      <xdr:rowOff>141515</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2110700" y="9812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126292</xdr:rowOff>
    </xdr:from>
    <xdr:ext cx="534377" cy="259045"/>
    <xdr:sp macro="" textlink="">
      <xdr:nvSpPr>
        <xdr:cNvPr id="820" name="貸付金該当値テキスト">
          <a:extLst>
            <a:ext uri="{FF2B5EF4-FFF2-40B4-BE49-F238E27FC236}">
              <a16:creationId xmlns:a16="http://schemas.microsoft.com/office/drawing/2014/main" id="{00000000-0008-0000-0600-000034030000}"/>
            </a:ext>
          </a:extLst>
        </xdr:cNvPr>
        <xdr:cNvSpPr txBox="1"/>
      </xdr:nvSpPr>
      <xdr:spPr>
        <a:xfrm>
          <a:off x="22212300" y="9727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40077</xdr:rowOff>
    </xdr:from>
    <xdr:to>
      <xdr:col>112</xdr:col>
      <xdr:colOff>38100</xdr:colOff>
      <xdr:row>57</xdr:row>
      <xdr:rowOff>141677</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1272500" y="9812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57</xdr:row>
      <xdr:rowOff>132804</xdr:rowOff>
    </xdr:from>
    <xdr:ext cx="534377"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1056111" y="9905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38184</xdr:rowOff>
    </xdr:from>
    <xdr:to>
      <xdr:col>107</xdr:col>
      <xdr:colOff>101600</xdr:colOff>
      <xdr:row>57</xdr:row>
      <xdr:rowOff>139784</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0383500" y="9810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57</xdr:row>
      <xdr:rowOff>130911</xdr:rowOff>
    </xdr:from>
    <xdr:ext cx="534377"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0167111" y="9903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112250</xdr:rowOff>
    </xdr:from>
    <xdr:to>
      <xdr:col>102</xdr:col>
      <xdr:colOff>165100</xdr:colOff>
      <xdr:row>57</xdr:row>
      <xdr:rowOff>42400</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19494500" y="9713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57</xdr:row>
      <xdr:rowOff>33527</xdr:rowOff>
    </xdr:from>
    <xdr:ext cx="534377"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9278111" y="9806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43245</xdr:rowOff>
    </xdr:from>
    <xdr:to>
      <xdr:col>98</xdr:col>
      <xdr:colOff>38100</xdr:colOff>
      <xdr:row>57</xdr:row>
      <xdr:rowOff>144845</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8605500" y="981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57</xdr:row>
      <xdr:rowOff>135972</xdr:rowOff>
    </xdr:from>
    <xdr:ext cx="534377"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389111" y="990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139700</xdr:rowOff>
    </xdr:from>
    <xdr:to>
      <xdr:col>120</xdr:col>
      <xdr:colOff>114300</xdr:colOff>
      <xdr:row>79</xdr:row>
      <xdr:rowOff>139700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168927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3542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25400</xdr:rowOff>
    </xdr:from>
    <xdr:to>
      <xdr:col>120</xdr:col>
      <xdr:colOff>114300</xdr:colOff>
      <xdr:row>78</xdr:row>
      <xdr:rowOff>25400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54627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82550</xdr:rowOff>
    </xdr:from>
    <xdr:to>
      <xdr:col>120</xdr:col>
      <xdr:colOff>114300</xdr:colOff>
      <xdr:row>76</xdr:row>
      <xdr:rowOff>82550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111777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25400</xdr:rowOff>
    </xdr:from>
    <xdr:to>
      <xdr:col>120</xdr:col>
      <xdr:colOff>114300</xdr:colOff>
      <xdr:row>73</xdr:row>
      <xdr:rowOff>25400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54627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2399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82550</xdr:rowOff>
    </xdr:from>
    <xdr:to>
      <xdr:col>120</xdr:col>
      <xdr:colOff>114300</xdr:colOff>
      <xdr:row>71</xdr:row>
      <xdr:rowOff>82550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70</xdr:row>
      <xdr:rowOff>111777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69</xdr:row>
      <xdr:rowOff>139700</xdr:rowOff>
    </xdr:from>
    <xdr:to>
      <xdr:col>120</xdr:col>
      <xdr:colOff>114300</xdr:colOff>
      <xdr:row>69</xdr:row>
      <xdr:rowOff>139700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68</xdr:row>
      <xdr:rowOff>168927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1827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6" name="繰出金グラフ枠">
          <a:extLst>
            <a:ext uri="{FF2B5EF4-FFF2-40B4-BE49-F238E27FC236}">
              <a16:creationId xmlns:a16="http://schemas.microsoft.com/office/drawing/2014/main" id="{00000000-0008-0000-0600-000058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118650</xdr:rowOff>
    </xdr:from>
    <xdr:to>
      <xdr:col>116</xdr:col>
      <xdr:colOff>62864</xdr:colOff>
      <xdr:row>78</xdr:row>
      <xdr:rowOff>144748</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22159595" y="12120150"/>
          <a:ext cx="1269" cy="1397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148575</xdr:rowOff>
    </xdr:from>
    <xdr:ext cx="534377" cy="259045"/>
    <xdr:sp macro="" textlink="">
      <xdr:nvSpPr>
        <xdr:cNvPr id="858" name="繰出金最小値テキスト">
          <a:extLst>
            <a:ext uri="{FF2B5EF4-FFF2-40B4-BE49-F238E27FC236}">
              <a16:creationId xmlns:a16="http://schemas.microsoft.com/office/drawing/2014/main" id="{00000000-0008-0000-0600-00005A030000}"/>
            </a:ext>
          </a:extLst>
        </xdr:cNvPr>
        <xdr:cNvSpPr txBox="1"/>
      </xdr:nvSpPr>
      <xdr:spPr>
        <a:xfrm>
          <a:off x="22212300" y="13521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144748</xdr:rowOff>
    </xdr:from>
    <xdr:to>
      <xdr:col>116</xdr:col>
      <xdr:colOff>152400</xdr:colOff>
      <xdr:row>78</xdr:row>
      <xdr:rowOff>144748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3517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65327</xdr:rowOff>
    </xdr:from>
    <xdr:ext cx="534377" cy="259045"/>
    <xdr:sp macro="" textlink="">
      <xdr:nvSpPr>
        <xdr:cNvPr id="860" name="繰出金最大値テキスト">
          <a:extLst>
            <a:ext uri="{FF2B5EF4-FFF2-40B4-BE49-F238E27FC236}">
              <a16:creationId xmlns:a16="http://schemas.microsoft.com/office/drawing/2014/main" id="{00000000-0008-0000-0600-00005C030000}"/>
            </a:ext>
          </a:extLst>
        </xdr:cNvPr>
        <xdr:cNvSpPr txBox="1"/>
      </xdr:nvSpPr>
      <xdr:spPr>
        <a:xfrm>
          <a:off x="22212300" y="11895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118650</xdr:rowOff>
    </xdr:from>
    <xdr:to>
      <xdr:col>116</xdr:col>
      <xdr:colOff>152400</xdr:colOff>
      <xdr:row>70</xdr:row>
      <xdr:rowOff>118650</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22072600" y="1212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70</xdr:row>
      <xdr:rowOff>130746</xdr:rowOff>
    </xdr:from>
    <xdr:to>
      <xdr:col>116</xdr:col>
      <xdr:colOff>63500</xdr:colOff>
      <xdr:row>70</xdr:row>
      <xdr:rowOff>140367</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21323300" y="12132246"/>
          <a:ext cx="838200" cy="9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1509</xdr:rowOff>
    </xdr:from>
    <xdr:ext cx="534377" cy="259045"/>
    <xdr:sp macro="" textlink="">
      <xdr:nvSpPr>
        <xdr:cNvPr id="863" name="繰出金平均値テキスト">
          <a:extLst>
            <a:ext uri="{FF2B5EF4-FFF2-40B4-BE49-F238E27FC236}">
              <a16:creationId xmlns:a16="http://schemas.microsoft.com/office/drawing/2014/main" id="{00000000-0008-0000-0600-00005F030000}"/>
            </a:ext>
          </a:extLst>
        </xdr:cNvPr>
        <xdr:cNvSpPr txBox="1"/>
      </xdr:nvSpPr>
      <xdr:spPr>
        <a:xfrm>
          <a:off x="22212300" y="12517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23082</xdr:rowOff>
    </xdr:from>
    <xdr:to>
      <xdr:col>116</xdr:col>
      <xdr:colOff>114300</xdr:colOff>
      <xdr:row>73</xdr:row>
      <xdr:rowOff>124682</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2110700" y="1253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70</xdr:row>
      <xdr:rowOff>140367</xdr:rowOff>
    </xdr:from>
    <xdr:to>
      <xdr:col>111</xdr:col>
      <xdr:colOff>177800</xdr:colOff>
      <xdr:row>71</xdr:row>
      <xdr:rowOff>32830</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20434300" y="12141867"/>
          <a:ext cx="889000" cy="63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99663</xdr:rowOff>
    </xdr:from>
    <xdr:to>
      <xdr:col>112</xdr:col>
      <xdr:colOff>38100</xdr:colOff>
      <xdr:row>74</xdr:row>
      <xdr:rowOff>29813</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1272500" y="12615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20940</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056111" y="12708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70</xdr:row>
      <xdr:rowOff>155607</xdr:rowOff>
    </xdr:from>
    <xdr:to>
      <xdr:col>107</xdr:col>
      <xdr:colOff>50800</xdr:colOff>
      <xdr:row>71</xdr:row>
      <xdr:rowOff>32830</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a:off x="19545300" y="12157107"/>
          <a:ext cx="889000" cy="48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6414</xdr:rowOff>
    </xdr:from>
    <xdr:to>
      <xdr:col>107</xdr:col>
      <xdr:colOff>101600</xdr:colOff>
      <xdr:row>74</xdr:row>
      <xdr:rowOff>108014</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20383500" y="1269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99141</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67111" y="12786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70</xdr:row>
      <xdr:rowOff>155607</xdr:rowOff>
    </xdr:from>
    <xdr:to>
      <xdr:col>102</xdr:col>
      <xdr:colOff>114300</xdr:colOff>
      <xdr:row>71</xdr:row>
      <xdr:rowOff>76550</xdr:rowOff>
    </xdr:to>
    <xdr:cxnSp macro="">
      <xdr:nvCxnSpPr>
        <xdr:cNvPr id="871" name="直線コネクタ 870">
          <a:extLst>
            <a:ext uri="{FF2B5EF4-FFF2-40B4-BE49-F238E27FC236}">
              <a16:creationId xmlns:a16="http://schemas.microsoft.com/office/drawing/2014/main" id="{00000000-0008-0000-0600-000067030000}"/>
            </a:ext>
          </a:extLst>
        </xdr:cNvPr>
        <xdr:cNvCxnSpPr/>
      </xdr:nvCxnSpPr>
      <xdr:spPr>
        <a:xfrm flipV="1">
          <a:off x="18656300" y="12157107"/>
          <a:ext cx="889000" cy="92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15748</xdr:rowOff>
    </xdr:from>
    <xdr:to>
      <xdr:col>102</xdr:col>
      <xdr:colOff>165100</xdr:colOff>
      <xdr:row>74</xdr:row>
      <xdr:rowOff>117348</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9494500" y="1270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108475</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2795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158719</xdr:rowOff>
    </xdr:from>
    <xdr:to>
      <xdr:col>98</xdr:col>
      <xdr:colOff>38100</xdr:colOff>
      <xdr:row>76</xdr:row>
      <xdr:rowOff>88869</xdr:rowOff>
    </xdr:to>
    <xdr:sp macro="" textlink="">
      <xdr:nvSpPr>
        <xdr:cNvPr id="874" name="フローチャート: 判断 873">
          <a:extLst>
            <a:ext uri="{FF2B5EF4-FFF2-40B4-BE49-F238E27FC236}">
              <a16:creationId xmlns:a16="http://schemas.microsoft.com/office/drawing/2014/main" id="{00000000-0008-0000-0600-00006A030000}"/>
            </a:ext>
          </a:extLst>
        </xdr:cNvPr>
        <xdr:cNvSpPr/>
      </xdr:nvSpPr>
      <xdr:spPr>
        <a:xfrm>
          <a:off x="18605500" y="13017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79996</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89111" y="13110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70</xdr:row>
      <xdr:rowOff>79946</xdr:rowOff>
    </xdr:from>
    <xdr:to>
      <xdr:col>116</xdr:col>
      <xdr:colOff>114300</xdr:colOff>
      <xdr:row>71</xdr:row>
      <xdr:rowOff>10096</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2110700" y="12081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70</xdr:row>
      <xdr:rowOff>20876</xdr:rowOff>
    </xdr:from>
    <xdr:ext cx="534377" cy="259045"/>
    <xdr:sp macro="" textlink="">
      <xdr:nvSpPr>
        <xdr:cNvPr id="882" name="繰出金該当値テキスト">
          <a:extLst>
            <a:ext uri="{FF2B5EF4-FFF2-40B4-BE49-F238E27FC236}">
              <a16:creationId xmlns:a16="http://schemas.microsoft.com/office/drawing/2014/main" id="{00000000-0008-0000-0600-000072030000}"/>
            </a:ext>
          </a:extLst>
        </xdr:cNvPr>
        <xdr:cNvSpPr txBox="1"/>
      </xdr:nvSpPr>
      <xdr:spPr>
        <a:xfrm>
          <a:off x="22212300" y="1202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70</xdr:row>
      <xdr:rowOff>89567</xdr:rowOff>
    </xdr:from>
    <xdr:to>
      <xdr:col>112</xdr:col>
      <xdr:colOff>38100</xdr:colOff>
      <xdr:row>71</xdr:row>
      <xdr:rowOff>19717</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1272500" y="12091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69</xdr:row>
      <xdr:rowOff>36244</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1056111" y="11866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70</xdr:row>
      <xdr:rowOff>153480</xdr:rowOff>
    </xdr:from>
    <xdr:to>
      <xdr:col>107</xdr:col>
      <xdr:colOff>101600</xdr:colOff>
      <xdr:row>71</xdr:row>
      <xdr:rowOff>83630</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20383500" y="1215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69</xdr:row>
      <xdr:rowOff>100157</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20167111" y="11930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70</xdr:row>
      <xdr:rowOff>104807</xdr:rowOff>
    </xdr:from>
    <xdr:to>
      <xdr:col>102</xdr:col>
      <xdr:colOff>165100</xdr:colOff>
      <xdr:row>71</xdr:row>
      <xdr:rowOff>34957</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9494500" y="12106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69</xdr:row>
      <xdr:rowOff>51484</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9278111" y="11881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25750</xdr:rowOff>
    </xdr:from>
    <xdr:to>
      <xdr:col>98</xdr:col>
      <xdr:colOff>38100</xdr:colOff>
      <xdr:row>71</xdr:row>
      <xdr:rowOff>127350</xdr:rowOff>
    </xdr:to>
    <xdr:sp macro="" textlink="">
      <xdr:nvSpPr>
        <xdr:cNvPr id="889" name="楕円 888">
          <a:extLst>
            <a:ext uri="{FF2B5EF4-FFF2-40B4-BE49-F238E27FC236}">
              <a16:creationId xmlns:a16="http://schemas.microsoft.com/office/drawing/2014/main" id="{00000000-0008-0000-0600-000079030000}"/>
            </a:ext>
          </a:extLst>
        </xdr:cNvPr>
        <xdr:cNvSpPr/>
      </xdr:nvSpPr>
      <xdr:spPr>
        <a:xfrm>
          <a:off x="18605500" y="1219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69</xdr:row>
      <xdr:rowOff>143877</xdr:rowOff>
    </xdr:from>
    <xdr:ext cx="534377"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389111" y="11973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5" name="前年度繰上充用金グラフ枠">
          <a:extLst>
            <a:ext uri="{FF2B5EF4-FFF2-40B4-BE49-F238E27FC236}">
              <a16:creationId xmlns:a16="http://schemas.microsoft.com/office/drawing/2014/main" id="{00000000-0008-0000-0600-000089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7" name="前年度繰上充用金最小値テキスト">
          <a:extLst>
            <a:ext uri="{FF2B5EF4-FFF2-40B4-BE49-F238E27FC236}">
              <a16:creationId xmlns:a16="http://schemas.microsoft.com/office/drawing/2014/main" id="{00000000-0008-0000-0600-00008B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9" name="前年度繰上充用金最大値テキスト">
          <a:extLst>
            <a:ext uri="{FF2B5EF4-FFF2-40B4-BE49-F238E27FC236}">
              <a16:creationId xmlns:a16="http://schemas.microsoft.com/office/drawing/2014/main" id="{00000000-0008-0000-0600-00008D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2" name="前年度繰上充用金平均値テキスト">
          <a:extLst>
            <a:ext uri="{FF2B5EF4-FFF2-40B4-BE49-F238E27FC236}">
              <a16:creationId xmlns:a16="http://schemas.microsoft.com/office/drawing/2014/main" id="{00000000-0008-0000-0600-000090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0" name="直線コネクタ 919">
          <a:extLst>
            <a:ext uri="{FF2B5EF4-FFF2-40B4-BE49-F238E27FC236}">
              <a16:creationId xmlns:a16="http://schemas.microsoft.com/office/drawing/2014/main" id="{00000000-0008-0000-0600-000098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フローチャート: 判断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1" name="前年度繰上充用金該当値テキスト">
          <a:extLst>
            <a:ext uri="{FF2B5EF4-FFF2-40B4-BE49-F238E27FC236}">
              <a16:creationId xmlns:a16="http://schemas.microsoft.com/office/drawing/2014/main" id="{00000000-0008-0000-0600-0000A3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8" name="楕円 937">
          <a:extLst>
            <a:ext uri="{FF2B5EF4-FFF2-40B4-BE49-F238E27FC236}">
              <a16:creationId xmlns:a16="http://schemas.microsoft.com/office/drawing/2014/main" id="{00000000-0008-0000-0600-0000A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1" name="正方形/長方形 940">
          <a:extLst>
            <a:ext uri="{FF2B5EF4-FFF2-40B4-BE49-F238E27FC236}">
              <a16:creationId xmlns:a16="http://schemas.microsoft.com/office/drawing/2014/main" id="{00000000-0008-0000-0600-0000A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2" name="テキスト ボックス 941">
          <a:extLst>
            <a:ext uri="{FF2B5EF4-FFF2-40B4-BE49-F238E27FC236}">
              <a16:creationId xmlns:a16="http://schemas.microsoft.com/office/drawing/2014/main" id="{00000000-0008-0000-0600-0000A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・人件費は、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人事院勧告に伴う影響や、定年延長に伴う退職手当の増等の影響により、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85,507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大幅に増加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依然、類似団体平均と比べ高い水準にある。市の面積が比較的広大であることから、支所・出張所を多く設置し、職員（会計年度任用職員を含む。）を配置しなくてはならない状況にあることが要因として挙げられ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・物件費及び積立金は住民一人当たりそれぞれ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143,337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137,874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円となっており、類似団体内で最も高くなっている。ふるさと納税推進事業に係る委託料及びふるさと応援基金への積立金が他市と比較して大きいことが主な要因だと考える。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・扶助費は住民一人当たり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188,517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円で、類似団体で最も高くなっている。これは、物価高騰対策や子育て支援のための施設型給付費や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障害者福祉サービスに係る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費用等が増加した影響によるものである。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・普通建設事業</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110,063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円で、前年度と比較すると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24,666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なっており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、類似団体内で最も高くなって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これは国スポ・障スポ関連経費の増によるものである。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引き続き公共施設等総合管理計画に基づいた取り組みが必要となる。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宮崎県都城市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162,574
159,904
653.36
138,116,662
134,705,582
1,565,524
43,008,000
63,280,732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48260</xdr:rowOff>
    </xdr:from>
    <xdr:to>
      <xdr:col>24</xdr:col>
      <xdr:colOff>62865</xdr:colOff>
      <xdr:row>38</xdr:row>
      <xdr:rowOff>25400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191760"/>
          <a:ext cx="127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29227</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4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25400</xdr:rowOff>
    </xdr:from>
    <xdr:to>
      <xdr:col>24</xdr:col>
      <xdr:colOff>152400</xdr:colOff>
      <xdr:row>38</xdr:row>
      <xdr:rowOff>25400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166387</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4966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48260</xdr:rowOff>
    </xdr:from>
    <xdr:to>
      <xdr:col>24</xdr:col>
      <xdr:colOff>152400</xdr:colOff>
      <xdr:row>30</xdr:row>
      <xdr:rowOff>48260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191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80264</xdr:rowOff>
    </xdr:from>
    <xdr:to>
      <xdr:col>24</xdr:col>
      <xdr:colOff>63500</xdr:colOff>
      <xdr:row>38</xdr:row>
      <xdr:rowOff>25400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3797300" y="6252464"/>
          <a:ext cx="838200" cy="288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141495</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4564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118618</xdr:rowOff>
    </xdr:from>
    <xdr:to>
      <xdr:col>24</xdr:col>
      <xdr:colOff>114300</xdr:colOff>
      <xdr:row>33</xdr:row>
      <xdr:rowOff>48768</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605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80264</xdr:rowOff>
    </xdr:from>
    <xdr:to>
      <xdr:col>19</xdr:col>
      <xdr:colOff>177800</xdr:colOff>
      <xdr:row>36</xdr:row>
      <xdr:rowOff>128270</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6252464"/>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33</xdr:row>
      <xdr:rowOff>15748</xdr:rowOff>
    </xdr:from>
    <xdr:to>
      <xdr:col>20</xdr:col>
      <xdr:colOff>38100</xdr:colOff>
      <xdr:row>33</xdr:row>
      <xdr:rowOff>117348</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5673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31</xdr:row>
      <xdr:rowOff>133875</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5448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128270</xdr:rowOff>
    </xdr:from>
    <xdr:to>
      <xdr:col>15</xdr:col>
      <xdr:colOff>50800</xdr:colOff>
      <xdr:row>37</xdr:row>
      <xdr:rowOff>52832</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630047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148336</xdr:rowOff>
    </xdr:from>
    <xdr:to>
      <xdr:col>15</xdr:col>
      <xdr:colOff>101600</xdr:colOff>
      <xdr:row>34</xdr:row>
      <xdr:rowOff>78486</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5806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95013</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5581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52832</xdr:rowOff>
    </xdr:from>
    <xdr:to>
      <xdr:col>10</xdr:col>
      <xdr:colOff>114300</xdr:colOff>
      <xdr:row>37</xdr:row>
      <xdr:rowOff>80264</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130300" y="639648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123190</xdr:rowOff>
    </xdr:from>
    <xdr:to>
      <xdr:col>10</xdr:col>
      <xdr:colOff>165100</xdr:colOff>
      <xdr:row>35</xdr:row>
      <xdr:rowOff>53340</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5952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69867</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5727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159766</xdr:rowOff>
    </xdr:from>
    <xdr:to>
      <xdr:col>6</xdr:col>
      <xdr:colOff>38100</xdr:colOff>
      <xdr:row>35</xdr:row>
      <xdr:rowOff>89916</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5989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106443</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5764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146050</xdr:rowOff>
    </xdr:from>
    <xdr:to>
      <xdr:col>24</xdr:col>
      <xdr:colOff>114300</xdr:colOff>
      <xdr:row>38</xdr:row>
      <xdr:rowOff>76200</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60977</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6404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29464</xdr:rowOff>
    </xdr:from>
    <xdr:to>
      <xdr:col>20</xdr:col>
      <xdr:colOff>38100</xdr:colOff>
      <xdr:row>36</xdr:row>
      <xdr:rowOff>131064</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6201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122191</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6294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77470</xdr:rowOff>
    </xdr:from>
    <xdr:to>
      <xdr:col>15</xdr:col>
      <xdr:colOff>101600</xdr:colOff>
      <xdr:row>37</xdr:row>
      <xdr:rowOff>7620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6249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170197</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6342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2032</xdr:rowOff>
    </xdr:from>
    <xdr:to>
      <xdr:col>10</xdr:col>
      <xdr:colOff>165100</xdr:colOff>
      <xdr:row>37</xdr:row>
      <xdr:rowOff>103632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6345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94759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6438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29464</xdr:rowOff>
    </xdr:from>
    <xdr:to>
      <xdr:col>6</xdr:col>
      <xdr:colOff>38100</xdr:colOff>
      <xdr:row>37</xdr:row>
      <xdr:rowOff>131064</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6373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122191</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6465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8" name="総務費グラフ枠">
          <a:extLst>
            <a:ext uri="{FF2B5EF4-FFF2-40B4-BE49-F238E27FC236}">
              <a16:creationId xmlns:a16="http://schemas.microsoft.com/office/drawing/2014/main" id="{00000000-0008-0000-0700-00006C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106160</xdr:rowOff>
    </xdr:from>
    <xdr:to>
      <xdr:col>24</xdr:col>
      <xdr:colOff>62865</xdr:colOff>
      <xdr:row>57</xdr:row>
      <xdr:rowOff>33195</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flipV="1">
          <a:off x="4633595" y="8850110"/>
          <a:ext cx="1270" cy="9557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37022</xdr:rowOff>
    </xdr:from>
    <xdr:ext cx="534377" cy="259045"/>
    <xdr:sp macro="" textlink="">
      <xdr:nvSpPr>
        <xdr:cNvPr id="110" name="総務費最小値テキスト">
          <a:extLst>
            <a:ext uri="{FF2B5EF4-FFF2-40B4-BE49-F238E27FC236}">
              <a16:creationId xmlns:a16="http://schemas.microsoft.com/office/drawing/2014/main" id="{00000000-0008-0000-0700-00006E000000}"/>
            </a:ext>
          </a:extLst>
        </xdr:cNvPr>
        <xdr:cNvSpPr txBox="1"/>
      </xdr:nvSpPr>
      <xdr:spPr>
        <a:xfrm>
          <a:off x="4686300" y="9809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60,795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33195</xdr:rowOff>
    </xdr:from>
    <xdr:to>
      <xdr:col>24</xdr:col>
      <xdr:colOff>152400</xdr:colOff>
      <xdr:row>57</xdr:row>
      <xdr:rowOff>33195</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4546600" y="9805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52837</xdr:rowOff>
    </xdr:from>
    <xdr:ext cx="599010" cy="259045"/>
    <xdr:sp macro="" textlink="">
      <xdr:nvSpPr>
        <xdr:cNvPr id="112" name="総務費最大値テキスト">
          <a:extLst>
            <a:ext uri="{FF2B5EF4-FFF2-40B4-BE49-F238E27FC236}">
              <a16:creationId xmlns:a16="http://schemas.microsoft.com/office/drawing/2014/main" id="{00000000-0008-0000-0700-000070000000}"/>
            </a:ext>
          </a:extLst>
        </xdr:cNvPr>
        <xdr:cNvSpPr txBox="1"/>
      </xdr:nvSpPr>
      <xdr:spPr>
        <a:xfrm>
          <a:off x="4686300" y="8625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269,836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106160</xdr:rowOff>
    </xdr:from>
    <xdr:to>
      <xdr:col>24</xdr:col>
      <xdr:colOff>152400</xdr:colOff>
      <xdr:row>51</xdr:row>
      <xdr:rowOff>106160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8850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51</xdr:row>
      <xdr:rowOff>64929</xdr:rowOff>
    </xdr:from>
    <xdr:to>
      <xdr:col>24</xdr:col>
      <xdr:colOff>63500</xdr:colOff>
      <xdr:row>51</xdr:row>
      <xdr:rowOff>106160</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3797300" y="8808879"/>
          <a:ext cx="838200" cy="41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144759</xdr:rowOff>
    </xdr:from>
    <xdr:ext cx="599010" cy="259045"/>
    <xdr:sp macro="" textlink="">
      <xdr:nvSpPr>
        <xdr:cNvPr id="115" name="総務費平均値テキスト">
          <a:extLst>
            <a:ext uri="{FF2B5EF4-FFF2-40B4-BE49-F238E27FC236}">
              <a16:creationId xmlns:a16="http://schemas.microsoft.com/office/drawing/2014/main" id="{00000000-0008-0000-0700-000073000000}"/>
            </a:ext>
          </a:extLst>
        </xdr:cNvPr>
        <xdr:cNvSpPr txBox="1"/>
      </xdr:nvSpPr>
      <xdr:spPr>
        <a:xfrm>
          <a:off x="4686300" y="940305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166332</xdr:rowOff>
    </xdr:from>
    <xdr:to>
      <xdr:col>24</xdr:col>
      <xdr:colOff>114300</xdr:colOff>
      <xdr:row>55</xdr:row>
      <xdr:rowOff>96482</xdr:rowOff>
    </xdr:to>
    <xdr:sp macro="" textlink="">
      <xdr:nvSpPr>
        <xdr:cNvPr id="116" name="フローチャート: 判断 115">
          <a:extLst>
            <a:ext uri="{FF2B5EF4-FFF2-40B4-BE49-F238E27FC236}">
              <a16:creationId xmlns:a16="http://schemas.microsoft.com/office/drawing/2014/main" id="{00000000-0008-0000-0700-000074000000}"/>
            </a:ext>
          </a:extLst>
        </xdr:cNvPr>
        <xdr:cNvSpPr/>
      </xdr:nvSpPr>
      <xdr:spPr>
        <a:xfrm>
          <a:off x="4584700" y="9424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64929</xdr:rowOff>
    </xdr:from>
    <xdr:to>
      <xdr:col>19</xdr:col>
      <xdr:colOff>177800</xdr:colOff>
      <xdr:row>52</xdr:row>
      <xdr:rowOff>12210</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flipV="1">
          <a:off x="2908300" y="8808879"/>
          <a:ext cx="889000" cy="118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40286</xdr:rowOff>
    </xdr:from>
    <xdr:to>
      <xdr:col>20</xdr:col>
      <xdr:colOff>38100</xdr:colOff>
      <xdr:row>55</xdr:row>
      <xdr:rowOff>141886</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3746500" y="9470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133013</xdr:rowOff>
    </xdr:from>
    <xdr:ext cx="599010" cy="259045"/>
    <xdr:sp macro="" textlink="">
      <xdr:nvSpPr>
        <xdr:cNvPr id="119" name="テキスト ボックス 118">
          <a:extLst>
            <a:ext uri="{FF2B5EF4-FFF2-40B4-BE49-F238E27FC236}">
              <a16:creationId xmlns:a16="http://schemas.microsoft.com/office/drawing/2014/main" id="{00000000-0008-0000-0700-000077000000}"/>
            </a:ext>
          </a:extLst>
        </xdr:cNvPr>
        <xdr:cNvSpPr txBox="1"/>
      </xdr:nvSpPr>
      <xdr:spPr>
        <a:xfrm>
          <a:off x="3497795" y="9562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52</xdr:row>
      <xdr:rowOff>12210</xdr:rowOff>
    </xdr:from>
    <xdr:to>
      <xdr:col>15</xdr:col>
      <xdr:colOff>50800</xdr:colOff>
      <xdr:row>52</xdr:row>
      <xdr:rowOff>80648</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2019300" y="8927610"/>
          <a:ext cx="889000" cy="68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59584</xdr:rowOff>
    </xdr:from>
    <xdr:to>
      <xdr:col>15</xdr:col>
      <xdr:colOff>101600</xdr:colOff>
      <xdr:row>55</xdr:row>
      <xdr:rowOff>161184</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2857500" y="9489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152311</xdr:rowOff>
    </xdr:from>
    <xdr:ext cx="599010" cy="259045"/>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2608795" y="9582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17866</xdr:rowOff>
    </xdr:from>
    <xdr:to>
      <xdr:col>10</xdr:col>
      <xdr:colOff>114300</xdr:colOff>
      <xdr:row>52</xdr:row>
      <xdr:rowOff>80648</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1130300" y="8761816"/>
          <a:ext cx="889000" cy="234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114041</xdr:rowOff>
    </xdr:from>
    <xdr:to>
      <xdr:col>10</xdr:col>
      <xdr:colOff>165100</xdr:colOff>
      <xdr:row>56</xdr:row>
      <xdr:rowOff>44191</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1968500" y="9543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35318</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1719795" y="9636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166496</xdr:rowOff>
    </xdr:from>
    <xdr:to>
      <xdr:col>6</xdr:col>
      <xdr:colOff>38100</xdr:colOff>
      <xdr:row>54</xdr:row>
      <xdr:rowOff>96646</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079500" y="9253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87773</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830795" y="9346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51</xdr:row>
      <xdr:rowOff>55360</xdr:rowOff>
    </xdr:from>
    <xdr:to>
      <xdr:col>24</xdr:col>
      <xdr:colOff>114300</xdr:colOff>
      <xdr:row>51</xdr:row>
      <xdr:rowOff>156960</xdr:rowOff>
    </xdr:to>
    <xdr:sp macro="" textlink="">
      <xdr:nvSpPr>
        <xdr:cNvPr id="133" name="楕円 132">
          <a:extLst>
            <a:ext uri="{FF2B5EF4-FFF2-40B4-BE49-F238E27FC236}">
              <a16:creationId xmlns:a16="http://schemas.microsoft.com/office/drawing/2014/main" id="{00000000-0008-0000-0700-000085000000}"/>
            </a:ext>
          </a:extLst>
        </xdr:cNvPr>
        <xdr:cNvSpPr/>
      </xdr:nvSpPr>
      <xdr:spPr>
        <a:xfrm>
          <a:off x="4584700" y="8799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51</xdr:row>
      <xdr:rowOff>8387</xdr:rowOff>
    </xdr:from>
    <xdr:ext cx="599010" cy="259045"/>
    <xdr:sp macro="" textlink="">
      <xdr:nvSpPr>
        <xdr:cNvPr id="134" name="総務費該当値テキスト">
          <a:extLst>
            <a:ext uri="{FF2B5EF4-FFF2-40B4-BE49-F238E27FC236}">
              <a16:creationId xmlns:a16="http://schemas.microsoft.com/office/drawing/2014/main" id="{00000000-0008-0000-0700-000086000000}"/>
            </a:ext>
          </a:extLst>
        </xdr:cNvPr>
        <xdr:cNvSpPr txBox="1"/>
      </xdr:nvSpPr>
      <xdr:spPr>
        <a:xfrm>
          <a:off x="4686300" y="8752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51</xdr:row>
      <xdr:rowOff>14129</xdr:rowOff>
    </xdr:from>
    <xdr:to>
      <xdr:col>20</xdr:col>
      <xdr:colOff>38100</xdr:colOff>
      <xdr:row>51</xdr:row>
      <xdr:rowOff>115729</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3746500" y="8758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49</xdr:row>
      <xdr:rowOff>132256</xdr:rowOff>
    </xdr:from>
    <xdr:ext cx="59901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497795" y="8533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51</xdr:row>
      <xdr:rowOff>132860</xdr:rowOff>
    </xdr:from>
    <xdr:to>
      <xdr:col>15</xdr:col>
      <xdr:colOff>101600</xdr:colOff>
      <xdr:row>52</xdr:row>
      <xdr:rowOff>63010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2857500" y="887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50</xdr:row>
      <xdr:rowOff>79537</xdr:rowOff>
    </xdr:from>
    <xdr:ext cx="59901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2608795" y="86520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52</xdr:row>
      <xdr:rowOff>29848</xdr:rowOff>
    </xdr:from>
    <xdr:to>
      <xdr:col>10</xdr:col>
      <xdr:colOff>165100</xdr:colOff>
      <xdr:row>52</xdr:row>
      <xdr:rowOff>131448</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1968500" y="894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50</xdr:row>
      <xdr:rowOff>147975</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1719795" y="8720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138516</xdr:rowOff>
    </xdr:from>
    <xdr:to>
      <xdr:col>6</xdr:col>
      <xdr:colOff>38100</xdr:colOff>
      <xdr:row>51</xdr:row>
      <xdr:rowOff>68666</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079500" y="8711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85193</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830795" y="8486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3" name="正方形/長方形 142">
          <a:extLst>
            <a:ext uri="{FF2B5EF4-FFF2-40B4-BE49-F238E27FC236}">
              <a16:creationId xmlns:a16="http://schemas.microsoft.com/office/drawing/2014/main" id="{00000000-0008-0000-0700-00008F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2" name="直線コネクタ 151">
          <a:extLst>
            <a:ext uri="{FF2B5EF4-FFF2-40B4-BE49-F238E27FC236}">
              <a16:creationId xmlns:a16="http://schemas.microsoft.com/office/drawing/2014/main" id="{00000000-0008-0000-0700-000098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4" name="民生費グラフ枠">
          <a:extLst>
            <a:ext uri="{FF2B5EF4-FFF2-40B4-BE49-F238E27FC236}">
              <a16:creationId xmlns:a16="http://schemas.microsoft.com/office/drawing/2014/main" id="{00000000-0008-0000-0700-0000A4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72149</xdr:rowOff>
    </xdr:from>
    <xdr:to>
      <xdr:col>24</xdr:col>
      <xdr:colOff>62865</xdr:colOff>
      <xdr:row>75</xdr:row>
      <xdr:rowOff>43551</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flipV="1">
          <a:off x="4633595" y="12416549"/>
          <a:ext cx="1270" cy="4857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47378</xdr:rowOff>
    </xdr:from>
    <xdr:ext cx="599010" cy="259045"/>
    <xdr:sp macro="" textlink="">
      <xdr:nvSpPr>
        <xdr:cNvPr id="166" name="民生費最小値テキスト">
          <a:extLst>
            <a:ext uri="{FF2B5EF4-FFF2-40B4-BE49-F238E27FC236}">
              <a16:creationId xmlns:a16="http://schemas.microsoft.com/office/drawing/2014/main" id="{00000000-0008-0000-0700-0000A6000000}"/>
            </a:ext>
          </a:extLst>
        </xdr:cNvPr>
        <xdr:cNvSpPr txBox="1"/>
      </xdr:nvSpPr>
      <xdr:spPr>
        <a:xfrm>
          <a:off x="4686300" y="12906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226,706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75</xdr:row>
      <xdr:rowOff>43551</xdr:rowOff>
    </xdr:from>
    <xdr:to>
      <xdr:col>24</xdr:col>
      <xdr:colOff>152400</xdr:colOff>
      <xdr:row>75</xdr:row>
      <xdr:rowOff>43551</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4546600" y="12902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18826</xdr:rowOff>
    </xdr:from>
    <xdr:ext cx="599010" cy="259045"/>
    <xdr:sp macro="" textlink="">
      <xdr:nvSpPr>
        <xdr:cNvPr id="168" name="民生費最大値テキスト">
          <a:extLst>
            <a:ext uri="{FF2B5EF4-FFF2-40B4-BE49-F238E27FC236}">
              <a16:creationId xmlns:a16="http://schemas.microsoft.com/office/drawing/2014/main" id="{00000000-0008-0000-0700-0000A8000000}"/>
            </a:ext>
          </a:extLst>
        </xdr:cNvPr>
        <xdr:cNvSpPr txBox="1"/>
      </xdr:nvSpPr>
      <xdr:spPr>
        <a:xfrm>
          <a:off x="4686300" y="12191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247,955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72</xdr:row>
      <xdr:rowOff>72149</xdr:rowOff>
    </xdr:from>
    <xdr:to>
      <xdr:col>24</xdr:col>
      <xdr:colOff>152400</xdr:colOff>
      <xdr:row>72</xdr:row>
      <xdr:rowOff>72149</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4546600" y="12416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72149</xdr:rowOff>
    </xdr:from>
    <xdr:to>
      <xdr:col>24</xdr:col>
      <xdr:colOff>63500</xdr:colOff>
      <xdr:row>74</xdr:row>
      <xdr:rowOff>77567</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3797300" y="12416549"/>
          <a:ext cx="838200" cy="348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46982</xdr:rowOff>
    </xdr:from>
    <xdr:ext cx="599010" cy="259045"/>
    <xdr:sp macro="" textlink="">
      <xdr:nvSpPr>
        <xdr:cNvPr id="171" name="民生費平均値テキスト">
          <a:extLst>
            <a:ext uri="{FF2B5EF4-FFF2-40B4-BE49-F238E27FC236}">
              <a16:creationId xmlns:a16="http://schemas.microsoft.com/office/drawing/2014/main" id="{00000000-0008-0000-0700-0000AB000000}"/>
            </a:ext>
          </a:extLst>
        </xdr:cNvPr>
        <xdr:cNvSpPr txBox="1"/>
      </xdr:nvSpPr>
      <xdr:spPr>
        <a:xfrm>
          <a:off x="4686300" y="125628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238,390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68555</xdr:rowOff>
    </xdr:from>
    <xdr:to>
      <xdr:col>24</xdr:col>
      <xdr:colOff>114300</xdr:colOff>
      <xdr:row>73</xdr:row>
      <xdr:rowOff>170155</xdr:rowOff>
    </xdr:to>
    <xdr:sp macro="" textlink="">
      <xdr:nvSpPr>
        <xdr:cNvPr id="172" name="フローチャート: 判断 171">
          <a:extLst>
            <a:ext uri="{FF2B5EF4-FFF2-40B4-BE49-F238E27FC236}">
              <a16:creationId xmlns:a16="http://schemas.microsoft.com/office/drawing/2014/main" id="{00000000-0008-0000-0700-0000AC000000}"/>
            </a:ext>
          </a:extLst>
        </xdr:cNvPr>
        <xdr:cNvSpPr/>
      </xdr:nvSpPr>
      <xdr:spPr>
        <a:xfrm>
          <a:off x="4584700" y="12584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77567</xdr:rowOff>
    </xdr:from>
    <xdr:to>
      <xdr:col>19</xdr:col>
      <xdr:colOff>177800</xdr:colOff>
      <xdr:row>76</xdr:row>
      <xdr:rowOff>128636</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2908300" y="12764867"/>
          <a:ext cx="889000" cy="393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18103</xdr:rowOff>
    </xdr:from>
    <xdr:to>
      <xdr:col>20</xdr:col>
      <xdr:colOff>38100</xdr:colOff>
      <xdr:row>74</xdr:row>
      <xdr:rowOff>119703</xdr:rowOff>
    </xdr:to>
    <xdr:sp macro="" textlink="">
      <xdr:nvSpPr>
        <xdr:cNvPr id="174" name="フローチャート: 判断 173">
          <a:extLst>
            <a:ext uri="{FF2B5EF4-FFF2-40B4-BE49-F238E27FC236}">
              <a16:creationId xmlns:a16="http://schemas.microsoft.com/office/drawing/2014/main" id="{00000000-0008-0000-0700-0000AE000000}"/>
            </a:ext>
          </a:extLst>
        </xdr:cNvPr>
        <xdr:cNvSpPr/>
      </xdr:nvSpPr>
      <xdr:spPr>
        <a:xfrm>
          <a:off x="3746500" y="12705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136230</xdr:rowOff>
    </xdr:from>
    <xdr:ext cx="599010" cy="259045"/>
    <xdr:sp macro="" textlink="">
      <xdr:nvSpPr>
        <xdr:cNvPr id="175" name="テキスト ボックス 174">
          <a:extLst>
            <a:ext uri="{FF2B5EF4-FFF2-40B4-BE49-F238E27FC236}">
              <a16:creationId xmlns:a16="http://schemas.microsoft.com/office/drawing/2014/main" id="{00000000-0008-0000-0700-0000AF000000}"/>
            </a:ext>
          </a:extLst>
        </xdr:cNvPr>
        <xdr:cNvSpPr txBox="1"/>
      </xdr:nvSpPr>
      <xdr:spPr>
        <a:xfrm>
          <a:off x="3497795" y="12480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51872</xdr:rowOff>
    </xdr:from>
    <xdr:to>
      <xdr:col>15</xdr:col>
      <xdr:colOff>50800</xdr:colOff>
      <xdr:row>76</xdr:row>
      <xdr:rowOff>128636</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2019300" y="12739172"/>
          <a:ext cx="889000" cy="419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147924</xdr:rowOff>
    </xdr:from>
    <xdr:to>
      <xdr:col>15</xdr:col>
      <xdr:colOff>101600</xdr:colOff>
      <xdr:row>76</xdr:row>
      <xdr:rowOff>78074</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2857500" y="13006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94601</xdr:rowOff>
    </xdr:from>
    <xdr:ext cx="599010" cy="259045"/>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a:off x="2608795" y="12781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51872</xdr:rowOff>
    </xdr:from>
    <xdr:to>
      <xdr:col>10</xdr:col>
      <xdr:colOff>114300</xdr:colOff>
      <xdr:row>78</xdr:row>
      <xdr:rowOff>145231</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1130300" y="12739172"/>
          <a:ext cx="889000" cy="77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74</xdr:row>
      <xdr:rowOff>87665</xdr:rowOff>
    </xdr:from>
    <xdr:to>
      <xdr:col>10</xdr:col>
      <xdr:colOff>165100</xdr:colOff>
      <xdr:row>75</xdr:row>
      <xdr:rowOff>17815</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1968500" y="1277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8942</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1719795" y="12867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146027</xdr:rowOff>
    </xdr:from>
    <xdr:to>
      <xdr:col>6</xdr:col>
      <xdr:colOff>38100</xdr:colOff>
      <xdr:row>79</xdr:row>
      <xdr:rowOff>76177</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1079500" y="13519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67304</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830795" y="136118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21349</xdr:rowOff>
    </xdr:from>
    <xdr:to>
      <xdr:col>24</xdr:col>
      <xdr:colOff>114300</xdr:colOff>
      <xdr:row>72</xdr:row>
      <xdr:rowOff>122949</xdr:rowOff>
    </xdr:to>
    <xdr:sp macro="" textlink="">
      <xdr:nvSpPr>
        <xdr:cNvPr id="189" name="楕円 188">
          <a:extLst>
            <a:ext uri="{FF2B5EF4-FFF2-40B4-BE49-F238E27FC236}">
              <a16:creationId xmlns:a16="http://schemas.microsoft.com/office/drawing/2014/main" id="{00000000-0008-0000-0700-0000BD000000}"/>
            </a:ext>
          </a:extLst>
        </xdr:cNvPr>
        <xdr:cNvSpPr/>
      </xdr:nvSpPr>
      <xdr:spPr>
        <a:xfrm>
          <a:off x="4584700" y="12365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145826</xdr:rowOff>
    </xdr:from>
    <xdr:ext cx="599010" cy="259045"/>
    <xdr:sp macro="" textlink="">
      <xdr:nvSpPr>
        <xdr:cNvPr id="190" name="民生費該当値テキスト">
          <a:extLst>
            <a:ext uri="{FF2B5EF4-FFF2-40B4-BE49-F238E27FC236}">
              <a16:creationId xmlns:a16="http://schemas.microsoft.com/office/drawing/2014/main" id="{00000000-0008-0000-0700-0000BE000000}"/>
            </a:ext>
          </a:extLst>
        </xdr:cNvPr>
        <xdr:cNvSpPr txBox="1"/>
      </xdr:nvSpPr>
      <xdr:spPr>
        <a:xfrm>
          <a:off x="4686300" y="1231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26767</xdr:rowOff>
    </xdr:from>
    <xdr:to>
      <xdr:col>20</xdr:col>
      <xdr:colOff>38100</xdr:colOff>
      <xdr:row>74</xdr:row>
      <xdr:rowOff>128367</xdr:rowOff>
    </xdr:to>
    <xdr:sp macro="" textlink="">
      <xdr:nvSpPr>
        <xdr:cNvPr id="191" name="楕円 190">
          <a:extLst>
            <a:ext uri="{FF2B5EF4-FFF2-40B4-BE49-F238E27FC236}">
              <a16:creationId xmlns:a16="http://schemas.microsoft.com/office/drawing/2014/main" id="{00000000-0008-0000-0700-0000BF000000}"/>
            </a:ext>
          </a:extLst>
        </xdr:cNvPr>
        <xdr:cNvSpPr/>
      </xdr:nvSpPr>
      <xdr:spPr>
        <a:xfrm>
          <a:off x="3746500" y="12714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119494</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497795" y="12806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77836</xdr:rowOff>
    </xdr:from>
    <xdr:to>
      <xdr:col>15</xdr:col>
      <xdr:colOff>101600</xdr:colOff>
      <xdr:row>77</xdr:row>
      <xdr:rowOff>7986</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2857500" y="13108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170563</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608795" y="13200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1072</xdr:rowOff>
    </xdr:from>
    <xdr:to>
      <xdr:col>10</xdr:col>
      <xdr:colOff>165100</xdr:colOff>
      <xdr:row>74</xdr:row>
      <xdr:rowOff>102672</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1968500" y="12688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119199</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1719795" y="12463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94431</xdr:rowOff>
    </xdr:from>
    <xdr:to>
      <xdr:col>6</xdr:col>
      <xdr:colOff>38100</xdr:colOff>
      <xdr:row>79</xdr:row>
      <xdr:rowOff>24581</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1079500" y="13467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41108</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830795" y="13242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199" name="正方形/長方形 198">
          <a:extLst>
            <a:ext uri="{FF2B5EF4-FFF2-40B4-BE49-F238E27FC236}">
              <a16:creationId xmlns:a16="http://schemas.microsoft.com/office/drawing/2014/main" id="{00000000-0008-0000-0700-0000C7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0" name="正方形/長方形 199">
          <a:extLst>
            <a:ext uri="{FF2B5EF4-FFF2-40B4-BE49-F238E27FC236}">
              <a16:creationId xmlns:a16="http://schemas.microsoft.com/office/drawing/2014/main" id="{00000000-0008-0000-0700-0000C8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1" name="正方形/長方形 200">
          <a:extLst>
            <a:ext uri="{FF2B5EF4-FFF2-40B4-BE49-F238E27FC236}">
              <a16:creationId xmlns:a16="http://schemas.microsoft.com/office/drawing/2014/main" id="{00000000-0008-0000-0700-0000C9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08" name="直線コネクタ 207">
          <a:extLst>
            <a:ext uri="{FF2B5EF4-FFF2-40B4-BE49-F238E27FC236}">
              <a16:creationId xmlns:a16="http://schemas.microsoft.com/office/drawing/2014/main" id="{00000000-0008-0000-0700-0000D0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0" name="直線コネクタ 209">
          <a:extLst>
            <a:ext uri="{FF2B5EF4-FFF2-40B4-BE49-F238E27FC236}">
              <a16:creationId xmlns:a16="http://schemas.microsoft.com/office/drawing/2014/main" id="{00000000-0008-0000-0700-0000D2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92727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衛生費グラフ枠">
          <a:extLst>
            <a:ext uri="{FF2B5EF4-FFF2-40B4-BE49-F238E27FC236}">
              <a16:creationId xmlns:a16="http://schemas.microsoft.com/office/drawing/2014/main" id="{00000000-0008-0000-0700-0000DE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93</xdr:row>
      <xdr:rowOff>85407</xdr:rowOff>
    </xdr:from>
    <xdr:to>
      <xdr:col>24</xdr:col>
      <xdr:colOff>62865</xdr:colOff>
      <xdr:row>95</xdr:row>
      <xdr:rowOff>122783</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flipV="1">
          <a:off x="4633595" y="16030257"/>
          <a:ext cx="1270" cy="3802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126610</xdr:rowOff>
    </xdr:from>
    <xdr:ext cx="534377" cy="259045"/>
    <xdr:sp macro="" textlink="">
      <xdr:nvSpPr>
        <xdr:cNvPr id="224" name="衛生費最小値テキスト">
          <a:extLst>
            <a:ext uri="{FF2B5EF4-FFF2-40B4-BE49-F238E27FC236}">
              <a16:creationId xmlns:a16="http://schemas.microsoft.com/office/drawing/2014/main" id="{00000000-0008-0000-0700-0000E0000000}"/>
            </a:ext>
          </a:extLst>
        </xdr:cNvPr>
        <xdr:cNvSpPr txBox="1"/>
      </xdr:nvSpPr>
      <xdr:spPr>
        <a:xfrm>
          <a:off x="4686300" y="16414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35,944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95</xdr:row>
      <xdr:rowOff>122783</xdr:rowOff>
    </xdr:from>
    <xdr:to>
      <xdr:col>24</xdr:col>
      <xdr:colOff>152400</xdr:colOff>
      <xdr:row>95</xdr:row>
      <xdr:rowOff>122783</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4546600" y="16410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92</xdr:row>
      <xdr:rowOff>32084</xdr:rowOff>
    </xdr:from>
    <xdr:ext cx="534377" cy="259045"/>
    <xdr:sp macro="" textlink="">
      <xdr:nvSpPr>
        <xdr:cNvPr id="226" name="衛生費最大値テキスト">
          <a:extLst>
            <a:ext uri="{FF2B5EF4-FFF2-40B4-BE49-F238E27FC236}">
              <a16:creationId xmlns:a16="http://schemas.microsoft.com/office/drawing/2014/main" id="{00000000-0008-0000-0700-0000E2000000}"/>
            </a:ext>
          </a:extLst>
        </xdr:cNvPr>
        <xdr:cNvSpPr txBox="1"/>
      </xdr:nvSpPr>
      <xdr:spPr>
        <a:xfrm>
          <a:off x="4686300" y="15805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45,925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93</xdr:row>
      <xdr:rowOff>85407</xdr:rowOff>
    </xdr:from>
    <xdr:to>
      <xdr:col>24</xdr:col>
      <xdr:colOff>152400</xdr:colOff>
      <xdr:row>93</xdr:row>
      <xdr:rowOff>85407</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4546600" y="16030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122783</xdr:rowOff>
    </xdr:from>
    <xdr:to>
      <xdr:col>24</xdr:col>
      <xdr:colOff>63500</xdr:colOff>
      <xdr:row>96</xdr:row>
      <xdr:rowOff>33210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flipV="1">
          <a:off x="3797300" y="16410533"/>
          <a:ext cx="838200" cy="81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123359</xdr:rowOff>
    </xdr:from>
    <xdr:ext cx="534377" cy="259045"/>
    <xdr:sp macro="" textlink="">
      <xdr:nvSpPr>
        <xdr:cNvPr id="229" name="衛生費平均値テキスト">
          <a:extLst>
            <a:ext uri="{FF2B5EF4-FFF2-40B4-BE49-F238E27FC236}">
              <a16:creationId xmlns:a16="http://schemas.microsoft.com/office/drawing/2014/main" id="{00000000-0008-0000-0700-0000E5000000}"/>
            </a:ext>
          </a:extLst>
        </xdr:cNvPr>
        <xdr:cNvSpPr txBox="1"/>
      </xdr:nvSpPr>
      <xdr:spPr>
        <a:xfrm>
          <a:off x="4686300" y="160682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100482</xdr:rowOff>
    </xdr:from>
    <xdr:to>
      <xdr:col>24</xdr:col>
      <xdr:colOff>114300</xdr:colOff>
      <xdr:row>95</xdr:row>
      <xdr:rowOff>30632</xdr:rowOff>
    </xdr:to>
    <xdr:sp macro="" textlink="">
      <xdr:nvSpPr>
        <xdr:cNvPr id="230" name="フローチャート: 判断 229">
          <a:extLst>
            <a:ext uri="{FF2B5EF4-FFF2-40B4-BE49-F238E27FC236}">
              <a16:creationId xmlns:a16="http://schemas.microsoft.com/office/drawing/2014/main" id="{00000000-0008-0000-0700-0000E6000000}"/>
            </a:ext>
          </a:extLst>
        </xdr:cNvPr>
        <xdr:cNvSpPr/>
      </xdr:nvSpPr>
      <xdr:spPr>
        <a:xfrm>
          <a:off x="4584700" y="16216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90</xdr:row>
      <xdr:rowOff>119583</xdr:rowOff>
    </xdr:from>
    <xdr:to>
      <xdr:col>19</xdr:col>
      <xdr:colOff>177800</xdr:colOff>
      <xdr:row>96</xdr:row>
      <xdr:rowOff>33210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2908300" y="15550083"/>
          <a:ext cx="889000" cy="94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136601</xdr:rowOff>
    </xdr:from>
    <xdr:to>
      <xdr:col>20</xdr:col>
      <xdr:colOff>38100</xdr:colOff>
      <xdr:row>96</xdr:row>
      <xdr:rowOff>66751</xdr:rowOff>
    </xdr:to>
    <xdr:sp macro="" textlink="">
      <xdr:nvSpPr>
        <xdr:cNvPr id="232" name="フローチャート: 判断 231">
          <a:extLst>
            <a:ext uri="{FF2B5EF4-FFF2-40B4-BE49-F238E27FC236}">
              <a16:creationId xmlns:a16="http://schemas.microsoft.com/office/drawing/2014/main" id="{00000000-0008-0000-0700-0000E8000000}"/>
            </a:ext>
          </a:extLst>
        </xdr:cNvPr>
        <xdr:cNvSpPr/>
      </xdr:nvSpPr>
      <xdr:spPr>
        <a:xfrm>
          <a:off x="3746500" y="16424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83278</xdr:rowOff>
    </xdr:from>
    <xdr:ext cx="534377" cy="259045"/>
    <xdr:sp macro="" textlink="">
      <xdr:nvSpPr>
        <xdr:cNvPr id="233" name="テキスト ボックス 232">
          <a:extLst>
            <a:ext uri="{FF2B5EF4-FFF2-40B4-BE49-F238E27FC236}">
              <a16:creationId xmlns:a16="http://schemas.microsoft.com/office/drawing/2014/main" id="{00000000-0008-0000-0700-0000E9000000}"/>
            </a:ext>
          </a:extLst>
        </xdr:cNvPr>
        <xdr:cNvSpPr txBox="1"/>
      </xdr:nvSpPr>
      <xdr:spPr>
        <a:xfrm>
          <a:off x="3530111" y="16199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90</xdr:row>
      <xdr:rowOff>119583</xdr:rowOff>
    </xdr:from>
    <xdr:to>
      <xdr:col>15</xdr:col>
      <xdr:colOff>50800</xdr:colOff>
      <xdr:row>93</xdr:row>
      <xdr:rowOff>163018</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019300" y="15550083"/>
          <a:ext cx="889000" cy="557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93</xdr:row>
      <xdr:rowOff>162776</xdr:rowOff>
    </xdr:from>
    <xdr:to>
      <xdr:col>15</xdr:col>
      <xdr:colOff>101600</xdr:colOff>
      <xdr:row>94</xdr:row>
      <xdr:rowOff>92926</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2857500" y="16107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84053</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2641111" y="16200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163018</xdr:rowOff>
    </xdr:from>
    <xdr:to>
      <xdr:col>10</xdr:col>
      <xdr:colOff>114300</xdr:colOff>
      <xdr:row>96</xdr:row>
      <xdr:rowOff>149492</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1130300" y="16107868"/>
          <a:ext cx="889000" cy="500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93</xdr:row>
      <xdr:rowOff>123037</xdr:rowOff>
    </xdr:from>
    <xdr:to>
      <xdr:col>10</xdr:col>
      <xdr:colOff>165100</xdr:colOff>
      <xdr:row>94</xdr:row>
      <xdr:rowOff>53187</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1968500" y="16067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44314</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1752111" y="16160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59486</xdr:rowOff>
    </xdr:from>
    <xdr:to>
      <xdr:col>6</xdr:col>
      <xdr:colOff>38100</xdr:colOff>
      <xdr:row>97</xdr:row>
      <xdr:rowOff>161086</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1079500" y="1669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152213</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863111" y="16782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71983</xdr:rowOff>
    </xdr:from>
    <xdr:to>
      <xdr:col>24</xdr:col>
      <xdr:colOff>114300</xdr:colOff>
      <xdr:row>96</xdr:row>
      <xdr:rowOff>2133</xdr:rowOff>
    </xdr:to>
    <xdr:sp macro="" textlink="">
      <xdr:nvSpPr>
        <xdr:cNvPr id="247" name="楕円 246">
          <a:extLst>
            <a:ext uri="{FF2B5EF4-FFF2-40B4-BE49-F238E27FC236}">
              <a16:creationId xmlns:a16="http://schemas.microsoft.com/office/drawing/2014/main" id="{00000000-0008-0000-0700-0000F7000000}"/>
            </a:ext>
          </a:extLst>
        </xdr:cNvPr>
        <xdr:cNvSpPr/>
      </xdr:nvSpPr>
      <xdr:spPr>
        <a:xfrm>
          <a:off x="4584700" y="16359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158360</xdr:rowOff>
    </xdr:from>
    <xdr:ext cx="534377" cy="259045"/>
    <xdr:sp macro="" textlink="">
      <xdr:nvSpPr>
        <xdr:cNvPr id="248" name="衛生費該当値テキスト">
          <a:extLst>
            <a:ext uri="{FF2B5EF4-FFF2-40B4-BE49-F238E27FC236}">
              <a16:creationId xmlns:a16="http://schemas.microsoft.com/office/drawing/2014/main" id="{00000000-0008-0000-0700-0000F8000000}"/>
            </a:ext>
          </a:extLst>
        </xdr:cNvPr>
        <xdr:cNvSpPr txBox="1"/>
      </xdr:nvSpPr>
      <xdr:spPr>
        <a:xfrm>
          <a:off x="4686300" y="16274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153860</xdr:rowOff>
    </xdr:from>
    <xdr:to>
      <xdr:col>20</xdr:col>
      <xdr:colOff>38100</xdr:colOff>
      <xdr:row>96</xdr:row>
      <xdr:rowOff>84010</xdr:rowOff>
    </xdr:to>
    <xdr:sp macro="" textlink="">
      <xdr:nvSpPr>
        <xdr:cNvPr id="249" name="楕円 248">
          <a:extLst>
            <a:ext uri="{FF2B5EF4-FFF2-40B4-BE49-F238E27FC236}">
              <a16:creationId xmlns:a16="http://schemas.microsoft.com/office/drawing/2014/main" id="{00000000-0008-0000-0700-0000F9000000}"/>
            </a:ext>
          </a:extLst>
        </xdr:cNvPr>
        <xdr:cNvSpPr/>
      </xdr:nvSpPr>
      <xdr:spPr>
        <a:xfrm>
          <a:off x="3746500" y="1644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75137</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3530111" y="16534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90</xdr:row>
      <xdr:rowOff>68783</xdr:rowOff>
    </xdr:from>
    <xdr:to>
      <xdr:col>15</xdr:col>
      <xdr:colOff>101600</xdr:colOff>
      <xdr:row>90</xdr:row>
      <xdr:rowOff>170383</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2857500" y="1549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89</xdr:row>
      <xdr:rowOff>15460</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641111" y="15274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112218</xdr:rowOff>
    </xdr:from>
    <xdr:to>
      <xdr:col>10</xdr:col>
      <xdr:colOff>165100</xdr:colOff>
      <xdr:row>94</xdr:row>
      <xdr:rowOff>42368</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1968500" y="16057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92</xdr:row>
      <xdr:rowOff>58895</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752111" y="15832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98692</xdr:rowOff>
    </xdr:from>
    <xdr:to>
      <xdr:col>6</xdr:col>
      <xdr:colOff>38100</xdr:colOff>
      <xdr:row>97</xdr:row>
      <xdr:rowOff>28842</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1079500" y="16557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45369</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863111" y="16333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a:extLst>
            <a:ext uri="{FF2B5EF4-FFF2-40B4-BE49-F238E27FC236}">
              <a16:creationId xmlns:a16="http://schemas.microsoft.com/office/drawing/2014/main" id="{00000000-0008-0000-0700-000001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a:extLst>
            <a:ext uri="{FF2B5EF4-FFF2-40B4-BE49-F238E27FC236}">
              <a16:creationId xmlns:a16="http://schemas.microsoft.com/office/drawing/2014/main" id="{00000000-0008-0000-0700-000002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a:extLst>
            <a:ext uri="{FF2B5EF4-FFF2-40B4-BE49-F238E27FC236}">
              <a16:creationId xmlns:a16="http://schemas.microsoft.com/office/drawing/2014/main" id="{00000000-0008-0000-0700-00000A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7" name="直線コネクタ 266">
          <a:extLst>
            <a:ext uri="{FF2B5EF4-FFF2-40B4-BE49-F238E27FC236}">
              <a16:creationId xmlns:a16="http://schemas.microsoft.com/office/drawing/2014/main" id="{00000000-0008-0000-0700-00000B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35577</xdr:rowOff>
    </xdr:from>
    <xdr:ext cx="377026" cy="259045"/>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226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33</xdr:row>
      <xdr:rowOff>168927</xdr:rowOff>
    </xdr:from>
    <xdr:ext cx="37702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226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31</xdr:row>
      <xdr:rowOff>130827</xdr:rowOff>
    </xdr:from>
    <xdr:ext cx="37702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226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29</xdr:row>
      <xdr:rowOff>92727</xdr:rowOff>
    </xdr:from>
    <xdr:ext cx="37702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226974" y="506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9" name="労働費グラフ枠">
          <a:extLst>
            <a:ext uri="{FF2B5EF4-FFF2-40B4-BE49-F238E27FC236}">
              <a16:creationId xmlns:a16="http://schemas.microsoft.com/office/drawing/2014/main" id="{00000000-0008-0000-0700-000017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55880</xdr:rowOff>
    </xdr:from>
    <xdr:to>
      <xdr:col>54</xdr:col>
      <xdr:colOff>189865</xdr:colOff>
      <xdr:row>38</xdr:row>
      <xdr:rowOff>118745</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flipV="1">
          <a:off x="10475595" y="5199380"/>
          <a:ext cx="1270" cy="1434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122572</xdr:rowOff>
    </xdr:from>
    <xdr:ext cx="313932" cy="259045"/>
    <xdr:sp macro="" textlink="">
      <xdr:nvSpPr>
        <xdr:cNvPr id="281" name="労働費最小値テキスト">
          <a:extLst>
            <a:ext uri="{FF2B5EF4-FFF2-40B4-BE49-F238E27FC236}">
              <a16:creationId xmlns:a16="http://schemas.microsoft.com/office/drawing/2014/main" id="{00000000-0008-0000-0700-000019010000}"/>
            </a:ext>
          </a:extLst>
        </xdr:cNvPr>
        <xdr:cNvSpPr txBox="1"/>
      </xdr:nvSpPr>
      <xdr:spPr>
        <a:xfrm>
          <a:off x="10528300" y="66376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118745</xdr:rowOff>
    </xdr:from>
    <xdr:to>
      <xdr:col>55</xdr:col>
      <xdr:colOff>88900</xdr:colOff>
      <xdr:row>38</xdr:row>
      <xdr:rowOff>118745</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10388600" y="6633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2557</xdr:rowOff>
    </xdr:from>
    <xdr:ext cx="378565" cy="259045"/>
    <xdr:sp macro="" textlink="">
      <xdr:nvSpPr>
        <xdr:cNvPr id="283" name="労働費最大値テキスト">
          <a:extLst>
            <a:ext uri="{FF2B5EF4-FFF2-40B4-BE49-F238E27FC236}">
              <a16:creationId xmlns:a16="http://schemas.microsoft.com/office/drawing/2014/main" id="{00000000-0008-0000-0700-00001B010000}"/>
            </a:ext>
          </a:extLst>
        </xdr:cNvPr>
        <xdr:cNvSpPr txBox="1"/>
      </xdr:nvSpPr>
      <xdr:spPr>
        <a:xfrm>
          <a:off x="10528300" y="49746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804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55880</xdr:rowOff>
    </xdr:from>
    <xdr:to>
      <xdr:col>55</xdr:col>
      <xdr:colOff>88900</xdr:colOff>
      <xdr:row>30</xdr:row>
      <xdr:rowOff>55880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10388600" y="5199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92075</xdr:rowOff>
    </xdr:from>
    <xdr:to>
      <xdr:col>55</xdr:col>
      <xdr:colOff>0</xdr:colOff>
      <xdr:row>38</xdr:row>
      <xdr:rowOff>118745</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9639300" y="660717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33</xdr:row>
      <xdr:rowOff>22242</xdr:rowOff>
    </xdr:from>
    <xdr:ext cx="378565" cy="259045"/>
    <xdr:sp macro="" textlink="">
      <xdr:nvSpPr>
        <xdr:cNvPr id="286" name="労働費平均値テキスト">
          <a:extLst>
            <a:ext uri="{FF2B5EF4-FFF2-40B4-BE49-F238E27FC236}">
              <a16:creationId xmlns:a16="http://schemas.microsoft.com/office/drawing/2014/main" id="{00000000-0008-0000-0700-00001E010000}"/>
            </a:ext>
          </a:extLst>
        </xdr:cNvPr>
        <xdr:cNvSpPr txBox="1"/>
      </xdr:nvSpPr>
      <xdr:spPr>
        <a:xfrm>
          <a:off x="10528300" y="568009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170815</xdr:rowOff>
    </xdr:from>
    <xdr:to>
      <xdr:col>55</xdr:col>
      <xdr:colOff>50800</xdr:colOff>
      <xdr:row>34</xdr:row>
      <xdr:rowOff>100965</xdr:rowOff>
    </xdr:to>
    <xdr:sp macro="" textlink="">
      <xdr:nvSpPr>
        <xdr:cNvPr id="287" name="フローチャート: 判断 286">
          <a:extLst>
            <a:ext uri="{FF2B5EF4-FFF2-40B4-BE49-F238E27FC236}">
              <a16:creationId xmlns:a16="http://schemas.microsoft.com/office/drawing/2014/main" id="{00000000-0008-0000-0700-00001F010000}"/>
            </a:ext>
          </a:extLst>
        </xdr:cNvPr>
        <xdr:cNvSpPr/>
      </xdr:nvSpPr>
      <xdr:spPr>
        <a:xfrm>
          <a:off x="10426700" y="5828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92075</xdr:rowOff>
    </xdr:from>
    <xdr:to>
      <xdr:col>50</xdr:col>
      <xdr:colOff>114300</xdr:colOff>
      <xdr:row>38</xdr:row>
      <xdr:rowOff>118745</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8750300" y="660717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34</xdr:row>
      <xdr:rowOff>107950</xdr:rowOff>
    </xdr:from>
    <xdr:to>
      <xdr:col>50</xdr:col>
      <xdr:colOff>165100</xdr:colOff>
      <xdr:row>35</xdr:row>
      <xdr:rowOff>38100</xdr:rowOff>
    </xdr:to>
    <xdr:sp macro="" textlink="">
      <xdr:nvSpPr>
        <xdr:cNvPr id="289" name="フローチャート: 判断 288">
          <a:extLst>
            <a:ext uri="{FF2B5EF4-FFF2-40B4-BE49-F238E27FC236}">
              <a16:creationId xmlns:a16="http://schemas.microsoft.com/office/drawing/2014/main" id="{00000000-0008-0000-0700-000021010000}"/>
            </a:ext>
          </a:extLst>
        </xdr:cNvPr>
        <xdr:cNvSpPr/>
      </xdr:nvSpPr>
      <xdr:spPr>
        <a:xfrm>
          <a:off x="9588500" y="5937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33</xdr:row>
      <xdr:rowOff>54627</xdr:rowOff>
    </xdr:from>
    <xdr:ext cx="378565" cy="259045"/>
    <xdr:sp macro="" textlink="">
      <xdr:nvSpPr>
        <xdr:cNvPr id="290" name="テキスト ボックス 289">
          <a:extLst>
            <a:ext uri="{FF2B5EF4-FFF2-40B4-BE49-F238E27FC236}">
              <a16:creationId xmlns:a16="http://schemas.microsoft.com/office/drawing/2014/main" id="{00000000-0008-0000-0700-000022010000}"/>
            </a:ext>
          </a:extLst>
        </xdr:cNvPr>
        <xdr:cNvSpPr txBox="1"/>
      </xdr:nvSpPr>
      <xdr:spPr>
        <a:xfrm>
          <a:off x="9450017" y="57124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97790</xdr:rowOff>
    </xdr:from>
    <xdr:to>
      <xdr:col>45</xdr:col>
      <xdr:colOff>177800</xdr:colOff>
      <xdr:row>38</xdr:row>
      <xdr:rowOff>118745</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7861300" y="661289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34</xdr:row>
      <xdr:rowOff>155575</xdr:rowOff>
    </xdr:from>
    <xdr:to>
      <xdr:col>46</xdr:col>
      <xdr:colOff>38100</xdr:colOff>
      <xdr:row>35</xdr:row>
      <xdr:rowOff>85725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8699500" y="5984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33</xdr:row>
      <xdr:rowOff>102252</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8561017" y="57601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63500</xdr:rowOff>
    </xdr:from>
    <xdr:to>
      <xdr:col>41</xdr:col>
      <xdr:colOff>50800</xdr:colOff>
      <xdr:row>38</xdr:row>
      <xdr:rowOff>97790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6972300" y="657860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34</xdr:row>
      <xdr:rowOff>102235</xdr:rowOff>
    </xdr:from>
    <xdr:to>
      <xdr:col>41</xdr:col>
      <xdr:colOff>101600</xdr:colOff>
      <xdr:row>35</xdr:row>
      <xdr:rowOff>32385</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7810500" y="5931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33</xdr:row>
      <xdr:rowOff>48912</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7672017" y="57067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115570</xdr:rowOff>
    </xdr:from>
    <xdr:to>
      <xdr:col>36</xdr:col>
      <xdr:colOff>165100</xdr:colOff>
      <xdr:row>32</xdr:row>
      <xdr:rowOff>45720</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6921500" y="543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30</xdr:row>
      <xdr:rowOff>62247</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6783017" y="52057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67945</xdr:rowOff>
    </xdr:from>
    <xdr:to>
      <xdr:col>55</xdr:col>
      <xdr:colOff>50800</xdr:colOff>
      <xdr:row>38</xdr:row>
      <xdr:rowOff>169545</xdr:rowOff>
    </xdr:to>
    <xdr:sp macro="" textlink="">
      <xdr:nvSpPr>
        <xdr:cNvPr id="304" name="楕円 303">
          <a:extLst>
            <a:ext uri="{FF2B5EF4-FFF2-40B4-BE49-F238E27FC236}">
              <a16:creationId xmlns:a16="http://schemas.microsoft.com/office/drawing/2014/main" id="{00000000-0008-0000-0700-000030010000}"/>
            </a:ext>
          </a:extLst>
        </xdr:cNvPr>
        <xdr:cNvSpPr/>
      </xdr:nvSpPr>
      <xdr:spPr>
        <a:xfrm>
          <a:off x="10426700" y="6583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154322</xdr:rowOff>
    </xdr:from>
    <xdr:ext cx="313932" cy="259045"/>
    <xdr:sp macro="" textlink="">
      <xdr:nvSpPr>
        <xdr:cNvPr id="305" name="労働費該当値テキスト">
          <a:extLst>
            <a:ext uri="{FF2B5EF4-FFF2-40B4-BE49-F238E27FC236}">
              <a16:creationId xmlns:a16="http://schemas.microsoft.com/office/drawing/2014/main" id="{00000000-0008-0000-0700-000031010000}"/>
            </a:ext>
          </a:extLst>
        </xdr:cNvPr>
        <xdr:cNvSpPr txBox="1"/>
      </xdr:nvSpPr>
      <xdr:spPr>
        <a:xfrm>
          <a:off x="10528300" y="64979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41275</xdr:rowOff>
    </xdr:from>
    <xdr:to>
      <xdr:col>50</xdr:col>
      <xdr:colOff>165100</xdr:colOff>
      <xdr:row>38</xdr:row>
      <xdr:rowOff>142875</xdr:rowOff>
    </xdr:to>
    <xdr:sp macro="" textlink="">
      <xdr:nvSpPr>
        <xdr:cNvPr id="306" name="楕円 305">
          <a:extLst>
            <a:ext uri="{FF2B5EF4-FFF2-40B4-BE49-F238E27FC236}">
              <a16:creationId xmlns:a16="http://schemas.microsoft.com/office/drawing/2014/main" id="{00000000-0008-0000-0700-000032010000}"/>
            </a:ext>
          </a:extLst>
        </xdr:cNvPr>
        <xdr:cNvSpPr/>
      </xdr:nvSpPr>
      <xdr:spPr>
        <a:xfrm>
          <a:off x="9588500" y="6556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38</xdr:row>
      <xdr:rowOff>134002</xdr:rowOff>
    </xdr:from>
    <xdr:ext cx="313932"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482333" y="66491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67945</xdr:rowOff>
    </xdr:from>
    <xdr:to>
      <xdr:col>46</xdr:col>
      <xdr:colOff>38100</xdr:colOff>
      <xdr:row>38</xdr:row>
      <xdr:rowOff>169545</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8699500" y="6583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38</xdr:row>
      <xdr:rowOff>160672</xdr:rowOff>
    </xdr:from>
    <xdr:ext cx="313932"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93333" y="667577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46990</xdr:rowOff>
    </xdr:from>
    <xdr:to>
      <xdr:col>41</xdr:col>
      <xdr:colOff>101600</xdr:colOff>
      <xdr:row>38</xdr:row>
      <xdr:rowOff>148590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7810500" y="6562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38</xdr:row>
      <xdr:rowOff>139717</xdr:rowOff>
    </xdr:from>
    <xdr:ext cx="313932"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7704333" y="665481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12700</xdr:rowOff>
    </xdr:from>
    <xdr:to>
      <xdr:col>36</xdr:col>
      <xdr:colOff>165100</xdr:colOff>
      <xdr:row>38</xdr:row>
      <xdr:rowOff>114300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6921500" y="652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38</xdr:row>
      <xdr:rowOff>105427</xdr:rowOff>
    </xdr:from>
    <xdr:ext cx="313932"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815333" y="66205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4" name="正方形/長方形 313">
          <a:extLst>
            <a:ext uri="{FF2B5EF4-FFF2-40B4-BE49-F238E27FC236}">
              <a16:creationId xmlns:a16="http://schemas.microsoft.com/office/drawing/2014/main" id="{00000000-0008-0000-0700-00003A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3" name="直線コネクタ 322">
          <a:extLst>
            <a:ext uri="{FF2B5EF4-FFF2-40B4-BE49-F238E27FC236}">
              <a16:creationId xmlns:a16="http://schemas.microsoft.com/office/drawing/2014/main" id="{00000000-0008-0000-0700-000043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25400</xdr:rowOff>
    </xdr:from>
    <xdr:to>
      <xdr:col>59</xdr:col>
      <xdr:colOff>50800</xdr:colOff>
      <xdr:row>58</xdr:row>
      <xdr:rowOff>25400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57</xdr:row>
      <xdr:rowOff>54627</xdr:rowOff>
    </xdr:from>
    <xdr:ext cx="531299"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072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50</xdr:row>
      <xdr:rowOff>111777</xdr:rowOff>
    </xdr:from>
    <xdr:ext cx="53129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72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3" name="農林水産業費グラフ枠">
          <a:extLst>
            <a:ext uri="{FF2B5EF4-FFF2-40B4-BE49-F238E27FC236}">
              <a16:creationId xmlns:a16="http://schemas.microsoft.com/office/drawing/2014/main" id="{00000000-0008-0000-0700-00004D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28372</xdr:rowOff>
    </xdr:from>
    <xdr:to>
      <xdr:col>54</xdr:col>
      <xdr:colOff>189865</xdr:colOff>
      <xdr:row>56</xdr:row>
      <xdr:rowOff>39059</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flipV="1">
          <a:off x="10475595" y="8772322"/>
          <a:ext cx="1270" cy="867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42886</xdr:rowOff>
    </xdr:from>
    <xdr:ext cx="534377" cy="259045"/>
    <xdr:sp macro="" textlink="">
      <xdr:nvSpPr>
        <xdr:cNvPr id="335" name="農林水産業費最小値テキスト">
          <a:extLst>
            <a:ext uri="{FF2B5EF4-FFF2-40B4-BE49-F238E27FC236}">
              <a16:creationId xmlns:a16="http://schemas.microsoft.com/office/drawing/2014/main" id="{00000000-0008-0000-0700-00004F010000}"/>
            </a:ext>
          </a:extLst>
        </xdr:cNvPr>
        <xdr:cNvSpPr txBox="1"/>
      </xdr:nvSpPr>
      <xdr:spPr>
        <a:xfrm>
          <a:off x="10528300" y="9644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39059</xdr:rowOff>
    </xdr:from>
    <xdr:to>
      <xdr:col>55</xdr:col>
      <xdr:colOff>88900</xdr:colOff>
      <xdr:row>56</xdr:row>
      <xdr:rowOff>39059</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10388600" y="9640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146499</xdr:rowOff>
    </xdr:from>
    <xdr:ext cx="534377" cy="259045"/>
    <xdr:sp macro="" textlink="">
      <xdr:nvSpPr>
        <xdr:cNvPr id="337" name="農林水産業費最大値テキスト">
          <a:extLst>
            <a:ext uri="{FF2B5EF4-FFF2-40B4-BE49-F238E27FC236}">
              <a16:creationId xmlns:a16="http://schemas.microsoft.com/office/drawing/2014/main" id="{00000000-0008-0000-0700-000051010000}"/>
            </a:ext>
          </a:extLst>
        </xdr:cNvPr>
        <xdr:cNvSpPr txBox="1"/>
      </xdr:nvSpPr>
      <xdr:spPr>
        <a:xfrm>
          <a:off x="10528300" y="8547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30,948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28372</xdr:rowOff>
    </xdr:from>
    <xdr:to>
      <xdr:col>55</xdr:col>
      <xdr:colOff>88900</xdr:colOff>
      <xdr:row>51</xdr:row>
      <xdr:rowOff>28372</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10388600" y="8772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50</xdr:row>
      <xdr:rowOff>137757</xdr:rowOff>
    </xdr:from>
    <xdr:to>
      <xdr:col>55</xdr:col>
      <xdr:colOff>0</xdr:colOff>
      <xdr:row>53</xdr:row>
      <xdr:rowOff>27857</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9639300" y="8710257"/>
          <a:ext cx="838200" cy="40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53</xdr:row>
      <xdr:rowOff>15035</xdr:rowOff>
    </xdr:from>
    <xdr:ext cx="534377" cy="259045"/>
    <xdr:sp macro="" textlink="">
      <xdr:nvSpPr>
        <xdr:cNvPr id="340" name="農林水産業費平均値テキスト">
          <a:extLst>
            <a:ext uri="{FF2B5EF4-FFF2-40B4-BE49-F238E27FC236}">
              <a16:creationId xmlns:a16="http://schemas.microsoft.com/office/drawing/2014/main" id="{00000000-0008-0000-0700-000054010000}"/>
            </a:ext>
          </a:extLst>
        </xdr:cNvPr>
        <xdr:cNvSpPr txBox="1"/>
      </xdr:nvSpPr>
      <xdr:spPr>
        <a:xfrm>
          <a:off x="10528300" y="91018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36608</xdr:rowOff>
    </xdr:from>
    <xdr:to>
      <xdr:col>55</xdr:col>
      <xdr:colOff>50800</xdr:colOff>
      <xdr:row>53</xdr:row>
      <xdr:rowOff>138208</xdr:rowOff>
    </xdr:to>
    <xdr:sp macro="" textlink="">
      <xdr:nvSpPr>
        <xdr:cNvPr id="341" name="フローチャート: 判断 340">
          <a:extLst>
            <a:ext uri="{FF2B5EF4-FFF2-40B4-BE49-F238E27FC236}">
              <a16:creationId xmlns:a16="http://schemas.microsoft.com/office/drawing/2014/main" id="{00000000-0008-0000-0700-000055010000}"/>
            </a:ext>
          </a:extLst>
        </xdr:cNvPr>
        <xdr:cNvSpPr/>
      </xdr:nvSpPr>
      <xdr:spPr>
        <a:xfrm>
          <a:off x="10426700" y="9123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50</xdr:row>
      <xdr:rowOff>137757</xdr:rowOff>
    </xdr:from>
    <xdr:to>
      <xdr:col>50</xdr:col>
      <xdr:colOff>114300</xdr:colOff>
      <xdr:row>51</xdr:row>
      <xdr:rowOff>69634</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8750300" y="8710257"/>
          <a:ext cx="889000" cy="103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52</xdr:row>
      <xdr:rowOff>154680</xdr:rowOff>
    </xdr:from>
    <xdr:to>
      <xdr:col>50</xdr:col>
      <xdr:colOff>165100</xdr:colOff>
      <xdr:row>53</xdr:row>
      <xdr:rowOff>84830</xdr:rowOff>
    </xdr:to>
    <xdr:sp macro="" textlink="">
      <xdr:nvSpPr>
        <xdr:cNvPr id="343" name="フローチャート: 判断 342">
          <a:extLst>
            <a:ext uri="{FF2B5EF4-FFF2-40B4-BE49-F238E27FC236}">
              <a16:creationId xmlns:a16="http://schemas.microsoft.com/office/drawing/2014/main" id="{00000000-0008-0000-0700-000057010000}"/>
            </a:ext>
          </a:extLst>
        </xdr:cNvPr>
        <xdr:cNvSpPr/>
      </xdr:nvSpPr>
      <xdr:spPr>
        <a:xfrm>
          <a:off x="9588500" y="907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75957</xdr:rowOff>
    </xdr:from>
    <xdr:ext cx="534377"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9372111" y="9162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51</xdr:row>
      <xdr:rowOff>69634</xdr:rowOff>
    </xdr:from>
    <xdr:to>
      <xdr:col>45</xdr:col>
      <xdr:colOff>177800</xdr:colOff>
      <xdr:row>53</xdr:row>
      <xdr:rowOff>18028</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7861300" y="8813584"/>
          <a:ext cx="889000" cy="291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53</xdr:row>
      <xdr:rowOff>130677</xdr:rowOff>
    </xdr:from>
    <xdr:to>
      <xdr:col>46</xdr:col>
      <xdr:colOff>38100</xdr:colOff>
      <xdr:row>54</xdr:row>
      <xdr:rowOff>60827</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8699500" y="9217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51954</xdr:rowOff>
    </xdr:from>
    <xdr:ext cx="534377"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8483111" y="9310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66491</xdr:rowOff>
    </xdr:from>
    <xdr:to>
      <xdr:col>41</xdr:col>
      <xdr:colOff>50800</xdr:colOff>
      <xdr:row>53</xdr:row>
      <xdr:rowOff>18028</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6972300" y="8981891"/>
          <a:ext cx="889000" cy="122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54</xdr:row>
      <xdr:rowOff>82728</xdr:rowOff>
    </xdr:from>
    <xdr:to>
      <xdr:col>41</xdr:col>
      <xdr:colOff>101600</xdr:colOff>
      <xdr:row>55</xdr:row>
      <xdr:rowOff>12878</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7810500" y="93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4005</xdr:rowOff>
    </xdr:from>
    <xdr:ext cx="534377"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7594111" y="9433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89071</xdr:rowOff>
    </xdr:from>
    <xdr:to>
      <xdr:col>36</xdr:col>
      <xdr:colOff>165100</xdr:colOff>
      <xdr:row>58</xdr:row>
      <xdr:rowOff>19221</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6921500" y="9861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10348</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6705111" y="9954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148507</xdr:rowOff>
    </xdr:from>
    <xdr:to>
      <xdr:col>55</xdr:col>
      <xdr:colOff>50800</xdr:colOff>
      <xdr:row>53</xdr:row>
      <xdr:rowOff>78657</xdr:rowOff>
    </xdr:to>
    <xdr:sp macro="" textlink="">
      <xdr:nvSpPr>
        <xdr:cNvPr id="358" name="楕円 357">
          <a:extLst>
            <a:ext uri="{FF2B5EF4-FFF2-40B4-BE49-F238E27FC236}">
              <a16:creationId xmlns:a16="http://schemas.microsoft.com/office/drawing/2014/main" id="{00000000-0008-0000-0700-000066010000}"/>
            </a:ext>
          </a:extLst>
        </xdr:cNvPr>
        <xdr:cNvSpPr/>
      </xdr:nvSpPr>
      <xdr:spPr>
        <a:xfrm>
          <a:off x="10426700" y="9063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171384</xdr:rowOff>
    </xdr:from>
    <xdr:ext cx="534377" cy="259045"/>
    <xdr:sp macro="" textlink="">
      <xdr:nvSpPr>
        <xdr:cNvPr id="359" name="農林水産業費該当値テキスト">
          <a:extLst>
            <a:ext uri="{FF2B5EF4-FFF2-40B4-BE49-F238E27FC236}">
              <a16:creationId xmlns:a16="http://schemas.microsoft.com/office/drawing/2014/main" id="{00000000-0008-0000-0700-000067010000}"/>
            </a:ext>
          </a:extLst>
        </xdr:cNvPr>
        <xdr:cNvSpPr txBox="1"/>
      </xdr:nvSpPr>
      <xdr:spPr>
        <a:xfrm>
          <a:off x="10528300" y="8915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50</xdr:row>
      <xdr:rowOff>86957</xdr:rowOff>
    </xdr:from>
    <xdr:to>
      <xdr:col>50</xdr:col>
      <xdr:colOff>165100</xdr:colOff>
      <xdr:row>51</xdr:row>
      <xdr:rowOff>17107</xdr:rowOff>
    </xdr:to>
    <xdr:sp macro="" textlink="">
      <xdr:nvSpPr>
        <xdr:cNvPr id="360" name="楕円 359">
          <a:extLst>
            <a:ext uri="{FF2B5EF4-FFF2-40B4-BE49-F238E27FC236}">
              <a16:creationId xmlns:a16="http://schemas.microsoft.com/office/drawing/2014/main" id="{00000000-0008-0000-0700-000068010000}"/>
            </a:ext>
          </a:extLst>
        </xdr:cNvPr>
        <xdr:cNvSpPr/>
      </xdr:nvSpPr>
      <xdr:spPr>
        <a:xfrm>
          <a:off x="9588500" y="8659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49</xdr:row>
      <xdr:rowOff>33634</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372111" y="8434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51</xdr:row>
      <xdr:rowOff>18834</xdr:rowOff>
    </xdr:from>
    <xdr:to>
      <xdr:col>46</xdr:col>
      <xdr:colOff>38100</xdr:colOff>
      <xdr:row>51</xdr:row>
      <xdr:rowOff>120434</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8699500" y="8762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49</xdr:row>
      <xdr:rowOff>136961</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483111" y="8538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138678</xdr:rowOff>
    </xdr:from>
    <xdr:to>
      <xdr:col>41</xdr:col>
      <xdr:colOff>101600</xdr:colOff>
      <xdr:row>53</xdr:row>
      <xdr:rowOff>68828</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7810500" y="9054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51</xdr:row>
      <xdr:rowOff>85355</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594111" y="8829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52</xdr:row>
      <xdr:rowOff>15691</xdr:rowOff>
    </xdr:from>
    <xdr:to>
      <xdr:col>36</xdr:col>
      <xdr:colOff>165100</xdr:colOff>
      <xdr:row>52</xdr:row>
      <xdr:rowOff>117291</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6921500" y="8931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50</xdr:row>
      <xdr:rowOff>133818</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05111" y="8706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68" name="正方形/長方形 367">
          <a:extLst>
            <a:ext uri="{FF2B5EF4-FFF2-40B4-BE49-F238E27FC236}">
              <a16:creationId xmlns:a16="http://schemas.microsoft.com/office/drawing/2014/main" id="{00000000-0008-0000-0700-000070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69" name="正方形/長方形 368">
          <a:extLst>
            <a:ext uri="{FF2B5EF4-FFF2-40B4-BE49-F238E27FC236}">
              <a16:creationId xmlns:a16="http://schemas.microsoft.com/office/drawing/2014/main" id="{00000000-0008-0000-0700-000071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0" name="正方形/長方形 369">
          <a:extLst>
            <a:ext uri="{FF2B5EF4-FFF2-40B4-BE49-F238E27FC236}">
              <a16:creationId xmlns:a16="http://schemas.microsoft.com/office/drawing/2014/main" id="{00000000-0008-0000-0700-000072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1" name="正方形/長方形 370">
          <a:extLst>
            <a:ext uri="{FF2B5EF4-FFF2-40B4-BE49-F238E27FC236}">
              <a16:creationId xmlns:a16="http://schemas.microsoft.com/office/drawing/2014/main" id="{00000000-0008-0000-0700-000073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7" name="直線コネクタ 376">
          <a:extLst>
            <a:ext uri="{FF2B5EF4-FFF2-40B4-BE49-F238E27FC236}">
              <a16:creationId xmlns:a16="http://schemas.microsoft.com/office/drawing/2014/main" id="{00000000-0008-0000-0700-00007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80</xdr:row>
      <xdr:rowOff>111777</xdr:rowOff>
    </xdr:from>
    <xdr:ext cx="248786"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6355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98879</xdr:rowOff>
    </xdr:from>
    <xdr:to>
      <xdr:col>59</xdr:col>
      <xdr:colOff>50800</xdr:colOff>
      <xdr:row>79</xdr:row>
      <xdr:rowOff>98879</xdr:rowOff>
    </xdr:to>
    <xdr:cxnSp macro="">
      <xdr:nvCxnSpPr>
        <xdr:cNvPr id="379" name="直線コネクタ 378">
          <a:extLst>
            <a:ext uri="{FF2B5EF4-FFF2-40B4-BE49-F238E27FC236}">
              <a16:creationId xmlns:a16="http://schemas.microsoft.com/office/drawing/2014/main" id="{00000000-0008-0000-0700-00007B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128106</xdr:rowOff>
    </xdr:from>
    <xdr:ext cx="531299"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072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3" name="商工費グラフ枠">
          <a:extLst>
            <a:ext uri="{FF2B5EF4-FFF2-40B4-BE49-F238E27FC236}">
              <a16:creationId xmlns:a16="http://schemas.microsoft.com/office/drawing/2014/main" id="{00000000-0008-0000-0700-000089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73</xdr:row>
      <xdr:rowOff>162070</xdr:rowOff>
    </xdr:from>
    <xdr:to>
      <xdr:col>54</xdr:col>
      <xdr:colOff>189865</xdr:colOff>
      <xdr:row>78</xdr:row>
      <xdr:rowOff>63119</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flipV="1">
          <a:off x="10475595" y="12677920"/>
          <a:ext cx="1270" cy="7582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66946</xdr:rowOff>
    </xdr:from>
    <xdr:ext cx="534377" cy="259045"/>
    <xdr:sp macro="" textlink="">
      <xdr:nvSpPr>
        <xdr:cNvPr id="395" name="商工費最小値テキスト">
          <a:extLst>
            <a:ext uri="{FF2B5EF4-FFF2-40B4-BE49-F238E27FC236}">
              <a16:creationId xmlns:a16="http://schemas.microsoft.com/office/drawing/2014/main" id="{00000000-0008-0000-0700-00008B010000}"/>
            </a:ext>
          </a:extLst>
        </xdr:cNvPr>
        <xdr:cNvSpPr txBox="1"/>
      </xdr:nvSpPr>
      <xdr:spPr>
        <a:xfrm>
          <a:off x="10528300" y="13440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63119</xdr:rowOff>
    </xdr:from>
    <xdr:to>
      <xdr:col>55</xdr:col>
      <xdr:colOff>88900</xdr:colOff>
      <xdr:row>78</xdr:row>
      <xdr:rowOff>63119</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10388600" y="134362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72</xdr:row>
      <xdr:rowOff>108747</xdr:rowOff>
    </xdr:from>
    <xdr:ext cx="534377" cy="259045"/>
    <xdr:sp macro="" textlink="">
      <xdr:nvSpPr>
        <xdr:cNvPr id="397" name="商工費最大値テキスト">
          <a:extLst>
            <a:ext uri="{FF2B5EF4-FFF2-40B4-BE49-F238E27FC236}">
              <a16:creationId xmlns:a16="http://schemas.microsoft.com/office/drawing/2014/main" id="{00000000-0008-0000-0700-00008D010000}"/>
            </a:ext>
          </a:extLst>
        </xdr:cNvPr>
        <xdr:cNvSpPr txBox="1"/>
      </xdr:nvSpPr>
      <xdr:spPr>
        <a:xfrm>
          <a:off x="10528300" y="12453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39,565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73</xdr:row>
      <xdr:rowOff>162070</xdr:rowOff>
    </xdr:from>
    <xdr:to>
      <xdr:col>55</xdr:col>
      <xdr:colOff>88900</xdr:colOff>
      <xdr:row>73</xdr:row>
      <xdr:rowOff>162070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10388600" y="12677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71</xdr:row>
      <xdr:rowOff>63478</xdr:rowOff>
    </xdr:from>
    <xdr:to>
      <xdr:col>55</xdr:col>
      <xdr:colOff>0</xdr:colOff>
      <xdr:row>74</xdr:row>
      <xdr:rowOff>42283</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9639300" y="12236428"/>
          <a:ext cx="838200" cy="493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14651</xdr:rowOff>
    </xdr:from>
    <xdr:ext cx="534377" cy="259045"/>
    <xdr:sp macro="" textlink="">
      <xdr:nvSpPr>
        <xdr:cNvPr id="400" name="商工費平均値テキスト">
          <a:extLst>
            <a:ext uri="{FF2B5EF4-FFF2-40B4-BE49-F238E27FC236}">
              <a16:creationId xmlns:a16="http://schemas.microsoft.com/office/drawing/2014/main" id="{00000000-0008-0000-0700-000090010000}"/>
            </a:ext>
          </a:extLst>
        </xdr:cNvPr>
        <xdr:cNvSpPr txBox="1"/>
      </xdr:nvSpPr>
      <xdr:spPr>
        <a:xfrm>
          <a:off x="10528300" y="128734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36224</xdr:rowOff>
    </xdr:from>
    <xdr:to>
      <xdr:col>55</xdr:col>
      <xdr:colOff>50800</xdr:colOff>
      <xdr:row>75</xdr:row>
      <xdr:rowOff>137824</xdr:rowOff>
    </xdr:to>
    <xdr:sp macro="" textlink="">
      <xdr:nvSpPr>
        <xdr:cNvPr id="401" name="フローチャート: 判断 400">
          <a:extLst>
            <a:ext uri="{FF2B5EF4-FFF2-40B4-BE49-F238E27FC236}">
              <a16:creationId xmlns:a16="http://schemas.microsoft.com/office/drawing/2014/main" id="{00000000-0008-0000-0700-000091010000}"/>
            </a:ext>
          </a:extLst>
        </xdr:cNvPr>
        <xdr:cNvSpPr/>
      </xdr:nvSpPr>
      <xdr:spPr>
        <a:xfrm>
          <a:off x="10426700" y="12894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70</xdr:row>
      <xdr:rowOff>164226</xdr:rowOff>
    </xdr:from>
    <xdr:to>
      <xdr:col>50</xdr:col>
      <xdr:colOff>114300</xdr:colOff>
      <xdr:row>71</xdr:row>
      <xdr:rowOff>63478</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8750300" y="12165726"/>
          <a:ext cx="889000" cy="70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48013</xdr:rowOff>
    </xdr:from>
    <xdr:to>
      <xdr:col>50</xdr:col>
      <xdr:colOff>165100</xdr:colOff>
      <xdr:row>74</xdr:row>
      <xdr:rowOff>149613</xdr:rowOff>
    </xdr:to>
    <xdr:sp macro="" textlink="">
      <xdr:nvSpPr>
        <xdr:cNvPr id="403" name="フローチャート: 判断 402">
          <a:extLst>
            <a:ext uri="{FF2B5EF4-FFF2-40B4-BE49-F238E27FC236}">
              <a16:creationId xmlns:a16="http://schemas.microsoft.com/office/drawing/2014/main" id="{00000000-0008-0000-0700-000093010000}"/>
            </a:ext>
          </a:extLst>
        </xdr:cNvPr>
        <xdr:cNvSpPr/>
      </xdr:nvSpPr>
      <xdr:spPr>
        <a:xfrm>
          <a:off x="9588500" y="1273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140740</xdr:rowOff>
    </xdr:from>
    <xdr:ext cx="534377"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9372111" y="12828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70</xdr:row>
      <xdr:rowOff>120531</xdr:rowOff>
    </xdr:from>
    <xdr:to>
      <xdr:col>45</xdr:col>
      <xdr:colOff>177800</xdr:colOff>
      <xdr:row>70</xdr:row>
      <xdr:rowOff>164226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7861300" y="12122031"/>
          <a:ext cx="889000" cy="43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73</xdr:row>
      <xdr:rowOff>5526</xdr:rowOff>
    </xdr:from>
    <xdr:to>
      <xdr:col>46</xdr:col>
      <xdr:colOff>38100</xdr:colOff>
      <xdr:row>73</xdr:row>
      <xdr:rowOff>107126</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8699500" y="12521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98253</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8483111" y="12614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70</xdr:row>
      <xdr:rowOff>120531</xdr:rowOff>
    </xdr:from>
    <xdr:to>
      <xdr:col>41</xdr:col>
      <xdr:colOff>50800</xdr:colOff>
      <xdr:row>73</xdr:row>
      <xdr:rowOff>9169</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6972300" y="12122031"/>
          <a:ext cx="889000" cy="402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73</xdr:row>
      <xdr:rowOff>38346</xdr:rowOff>
    </xdr:from>
    <xdr:to>
      <xdr:col>41</xdr:col>
      <xdr:colOff>101600</xdr:colOff>
      <xdr:row>73</xdr:row>
      <xdr:rowOff>139946</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7810500" y="1255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131073</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7594111" y="12646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72148</xdr:rowOff>
    </xdr:from>
    <xdr:to>
      <xdr:col>36</xdr:col>
      <xdr:colOff>165100</xdr:colOff>
      <xdr:row>77</xdr:row>
      <xdr:rowOff>2298</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6921500" y="13102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164875</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6705111" y="13195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162933</xdr:rowOff>
    </xdr:from>
    <xdr:to>
      <xdr:col>55</xdr:col>
      <xdr:colOff>50800</xdr:colOff>
      <xdr:row>74</xdr:row>
      <xdr:rowOff>93083</xdr:rowOff>
    </xdr:to>
    <xdr:sp macro="" textlink="">
      <xdr:nvSpPr>
        <xdr:cNvPr id="418" name="楕円 417">
          <a:extLst>
            <a:ext uri="{FF2B5EF4-FFF2-40B4-BE49-F238E27FC236}">
              <a16:creationId xmlns:a16="http://schemas.microsoft.com/office/drawing/2014/main" id="{00000000-0008-0000-0700-0000A2010000}"/>
            </a:ext>
          </a:extLst>
        </xdr:cNvPr>
        <xdr:cNvSpPr/>
      </xdr:nvSpPr>
      <xdr:spPr>
        <a:xfrm>
          <a:off x="10426700" y="12678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77860</xdr:rowOff>
    </xdr:from>
    <xdr:ext cx="534377" cy="259045"/>
    <xdr:sp macro="" textlink="">
      <xdr:nvSpPr>
        <xdr:cNvPr id="419" name="商工費該当値テキスト">
          <a:extLst>
            <a:ext uri="{FF2B5EF4-FFF2-40B4-BE49-F238E27FC236}">
              <a16:creationId xmlns:a16="http://schemas.microsoft.com/office/drawing/2014/main" id="{00000000-0008-0000-0700-0000A3010000}"/>
            </a:ext>
          </a:extLst>
        </xdr:cNvPr>
        <xdr:cNvSpPr txBox="1"/>
      </xdr:nvSpPr>
      <xdr:spPr>
        <a:xfrm>
          <a:off x="10528300" y="12593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71</xdr:row>
      <xdr:rowOff>12678</xdr:rowOff>
    </xdr:from>
    <xdr:to>
      <xdr:col>50</xdr:col>
      <xdr:colOff>165100</xdr:colOff>
      <xdr:row>71</xdr:row>
      <xdr:rowOff>114278</xdr:rowOff>
    </xdr:to>
    <xdr:sp macro="" textlink="">
      <xdr:nvSpPr>
        <xdr:cNvPr id="420" name="楕円 419">
          <a:extLst>
            <a:ext uri="{FF2B5EF4-FFF2-40B4-BE49-F238E27FC236}">
              <a16:creationId xmlns:a16="http://schemas.microsoft.com/office/drawing/2014/main" id="{00000000-0008-0000-0700-0000A4010000}"/>
            </a:ext>
          </a:extLst>
        </xdr:cNvPr>
        <xdr:cNvSpPr/>
      </xdr:nvSpPr>
      <xdr:spPr>
        <a:xfrm>
          <a:off x="9588500" y="12185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69</xdr:row>
      <xdr:rowOff>130805</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372111" y="11960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70</xdr:row>
      <xdr:rowOff>113426</xdr:rowOff>
    </xdr:from>
    <xdr:to>
      <xdr:col>46</xdr:col>
      <xdr:colOff>38100</xdr:colOff>
      <xdr:row>71</xdr:row>
      <xdr:rowOff>43576</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8699500" y="12114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69</xdr:row>
      <xdr:rowOff>60103</xdr:rowOff>
    </xdr:from>
    <xdr:ext cx="534377"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483111" y="11890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70</xdr:row>
      <xdr:rowOff>69731</xdr:rowOff>
    </xdr:from>
    <xdr:to>
      <xdr:col>41</xdr:col>
      <xdr:colOff>101600</xdr:colOff>
      <xdr:row>70</xdr:row>
      <xdr:rowOff>171331</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7810500" y="12071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69</xdr:row>
      <xdr:rowOff>16408</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594111" y="11846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72</xdr:row>
      <xdr:rowOff>129819</xdr:rowOff>
    </xdr:from>
    <xdr:to>
      <xdr:col>36</xdr:col>
      <xdr:colOff>165100</xdr:colOff>
      <xdr:row>73</xdr:row>
      <xdr:rowOff>59969</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6921500" y="12474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71</xdr:row>
      <xdr:rowOff>76496</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05111" y="12249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7" name="直線コネクタ 436">
          <a:extLst>
            <a:ext uri="{FF2B5EF4-FFF2-40B4-BE49-F238E27FC236}">
              <a16:creationId xmlns:a16="http://schemas.microsoft.com/office/drawing/2014/main" id="{00000000-0008-0000-0700-0000B5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23267</xdr:rowOff>
    </xdr:from>
    <xdr:to>
      <xdr:col>54</xdr:col>
      <xdr:colOff>189865</xdr:colOff>
      <xdr:row>95</xdr:row>
      <xdr:rowOff>109334</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453767"/>
          <a:ext cx="1270" cy="9433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113161</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6400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95</xdr:row>
      <xdr:rowOff>109334</xdr:rowOff>
    </xdr:from>
    <xdr:to>
      <xdr:col>55</xdr:col>
      <xdr:colOff>88900</xdr:colOff>
      <xdr:row>95</xdr:row>
      <xdr:rowOff>109334</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6397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141394</xdr:rowOff>
    </xdr:from>
    <xdr:ext cx="534377"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228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81,056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23267</xdr:rowOff>
    </xdr:from>
    <xdr:to>
      <xdr:col>55</xdr:col>
      <xdr:colOff>88900</xdr:colOff>
      <xdr:row>90</xdr:row>
      <xdr:rowOff>23267</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453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90</xdr:row>
      <xdr:rowOff>23267</xdr:rowOff>
    </xdr:from>
    <xdr:to>
      <xdr:col>55</xdr:col>
      <xdr:colOff>0</xdr:colOff>
      <xdr:row>96</xdr:row>
      <xdr:rowOff>68224</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5453767"/>
          <a:ext cx="838200" cy="107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29112</xdr:rowOff>
    </xdr:from>
    <xdr:ext cx="534377"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59739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50685</xdr:rowOff>
    </xdr:from>
    <xdr:to>
      <xdr:col>55</xdr:col>
      <xdr:colOff>50800</xdr:colOff>
      <xdr:row>93</xdr:row>
      <xdr:rowOff>152285</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5995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68224</xdr:rowOff>
    </xdr:from>
    <xdr:to>
      <xdr:col>50</xdr:col>
      <xdr:colOff>114300</xdr:colOff>
      <xdr:row>97</xdr:row>
      <xdr:rowOff>125603</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8750300" y="16527424"/>
          <a:ext cx="889000" cy="228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131763</xdr:rowOff>
    </xdr:from>
    <xdr:to>
      <xdr:col>50</xdr:col>
      <xdr:colOff>165100</xdr:colOff>
      <xdr:row>97</xdr:row>
      <xdr:rowOff>61913</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590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53040</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72111" y="16683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125603</xdr:rowOff>
    </xdr:from>
    <xdr:to>
      <xdr:col>45</xdr:col>
      <xdr:colOff>177800</xdr:colOff>
      <xdr:row>98</xdr:row>
      <xdr:rowOff>68835</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7861300" y="16756253"/>
          <a:ext cx="889000" cy="114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115723</xdr:rowOff>
    </xdr:from>
    <xdr:to>
      <xdr:col>46</xdr:col>
      <xdr:colOff>38100</xdr:colOff>
      <xdr:row>97</xdr:row>
      <xdr:rowOff>45873</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574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62400</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83111" y="16350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3302</xdr:rowOff>
    </xdr:from>
    <xdr:to>
      <xdr:col>41</xdr:col>
      <xdr:colOff>50800</xdr:colOff>
      <xdr:row>98</xdr:row>
      <xdr:rowOff>68835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6972300" y="16805402"/>
          <a:ext cx="889000" cy="65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115646</xdr:rowOff>
    </xdr:from>
    <xdr:to>
      <xdr:col>41</xdr:col>
      <xdr:colOff>101600</xdr:colOff>
      <xdr:row>97</xdr:row>
      <xdr:rowOff>45796</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574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62323</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94111" y="16350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55944</xdr:rowOff>
    </xdr:from>
    <xdr:to>
      <xdr:col>36</xdr:col>
      <xdr:colOff>165100</xdr:colOff>
      <xdr:row>98</xdr:row>
      <xdr:rowOff>157544</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858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148671</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950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89</xdr:row>
      <xdr:rowOff>143917</xdr:rowOff>
    </xdr:from>
    <xdr:to>
      <xdr:col>55</xdr:col>
      <xdr:colOff>50800</xdr:colOff>
      <xdr:row>90</xdr:row>
      <xdr:rowOff>74067</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5402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89</xdr:row>
      <xdr:rowOff>96944</xdr:rowOff>
    </xdr:from>
    <xdr:ext cx="534377"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5355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17424</xdr:rowOff>
    </xdr:from>
    <xdr:to>
      <xdr:col>50</xdr:col>
      <xdr:colOff>165100</xdr:colOff>
      <xdr:row>96</xdr:row>
      <xdr:rowOff>119024</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476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135551</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2111" y="16251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74803</xdr:rowOff>
    </xdr:from>
    <xdr:to>
      <xdr:col>46</xdr:col>
      <xdr:colOff>38100</xdr:colOff>
      <xdr:row>98</xdr:row>
      <xdr:rowOff>4953</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70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167530</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83111" y="16798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18035</xdr:rowOff>
    </xdr:from>
    <xdr:to>
      <xdr:col>41</xdr:col>
      <xdr:colOff>101600</xdr:colOff>
      <xdr:row>98</xdr:row>
      <xdr:rowOff>119635</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82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110762</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94111" y="16912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123952</xdr:rowOff>
    </xdr:from>
    <xdr:to>
      <xdr:col>36</xdr:col>
      <xdr:colOff>165100</xdr:colOff>
      <xdr:row>98</xdr:row>
      <xdr:rowOff>54102</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754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70629</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5111" y="16529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消防費グラフ枠">
          <a:extLst>
            <a:ext uri="{FF2B5EF4-FFF2-40B4-BE49-F238E27FC236}">
              <a16:creationId xmlns:a16="http://schemas.microsoft.com/office/drawing/2014/main" id="{00000000-0008-0000-07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50419</xdr:rowOff>
    </xdr:from>
    <xdr:to>
      <xdr:col>85</xdr:col>
      <xdr:colOff>126364</xdr:colOff>
      <xdr:row>38</xdr:row>
      <xdr:rowOff>31115</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6317595" y="5365369"/>
          <a:ext cx="1269" cy="1180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34942</xdr:rowOff>
    </xdr:from>
    <xdr:ext cx="534377" cy="259045"/>
    <xdr:sp macro="" textlink="">
      <xdr:nvSpPr>
        <xdr:cNvPr id="511" name="消防費最小値テキスト">
          <a:extLst>
            <a:ext uri="{FF2B5EF4-FFF2-40B4-BE49-F238E27FC236}">
              <a16:creationId xmlns:a16="http://schemas.microsoft.com/office/drawing/2014/main" id="{00000000-0008-0000-0700-0000FF010000}"/>
            </a:ext>
          </a:extLst>
        </xdr:cNvPr>
        <xdr:cNvSpPr txBox="1"/>
      </xdr:nvSpPr>
      <xdr:spPr>
        <a:xfrm>
          <a:off x="16370300" y="6550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31115</xdr:rowOff>
    </xdr:from>
    <xdr:to>
      <xdr:col>86</xdr:col>
      <xdr:colOff>25400</xdr:colOff>
      <xdr:row>38</xdr:row>
      <xdr:rowOff>31115</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6546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168546</xdr:rowOff>
    </xdr:from>
    <xdr:ext cx="534377" cy="259045"/>
    <xdr:sp macro="" textlink="">
      <xdr:nvSpPr>
        <xdr:cNvPr id="513" name="消防費最大値テキスト">
          <a:extLst>
            <a:ext uri="{FF2B5EF4-FFF2-40B4-BE49-F238E27FC236}">
              <a16:creationId xmlns:a16="http://schemas.microsoft.com/office/drawing/2014/main" id="{00000000-0008-0000-0700-000001020000}"/>
            </a:ext>
          </a:extLst>
        </xdr:cNvPr>
        <xdr:cNvSpPr txBox="1"/>
      </xdr:nvSpPr>
      <xdr:spPr>
        <a:xfrm>
          <a:off x="16370300" y="5140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22,753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50419</xdr:rowOff>
    </xdr:from>
    <xdr:to>
      <xdr:col>86</xdr:col>
      <xdr:colOff>25400</xdr:colOff>
      <xdr:row>31</xdr:row>
      <xdr:rowOff>50419</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5365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31115</xdr:rowOff>
    </xdr:from>
    <xdr:to>
      <xdr:col>85</xdr:col>
      <xdr:colOff>127000</xdr:colOff>
      <xdr:row>38</xdr:row>
      <xdr:rowOff>100330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5481300" y="6546215"/>
          <a:ext cx="838200" cy="69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33</xdr:row>
      <xdr:rowOff>112666</xdr:rowOff>
    </xdr:from>
    <xdr:ext cx="534377" cy="259045"/>
    <xdr:sp macro="" textlink="">
      <xdr:nvSpPr>
        <xdr:cNvPr id="516" name="消防費平均値テキスト">
          <a:extLst>
            <a:ext uri="{FF2B5EF4-FFF2-40B4-BE49-F238E27FC236}">
              <a16:creationId xmlns:a16="http://schemas.microsoft.com/office/drawing/2014/main" id="{00000000-0008-0000-0700-000004020000}"/>
            </a:ext>
          </a:extLst>
        </xdr:cNvPr>
        <xdr:cNvSpPr txBox="1"/>
      </xdr:nvSpPr>
      <xdr:spPr>
        <a:xfrm>
          <a:off x="16370300" y="57705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89789</xdr:rowOff>
    </xdr:from>
    <xdr:to>
      <xdr:col>85</xdr:col>
      <xdr:colOff>177800</xdr:colOff>
      <xdr:row>35</xdr:row>
      <xdr:rowOff>19939</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6268700" y="59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86868</xdr:rowOff>
    </xdr:from>
    <xdr:to>
      <xdr:col>81</xdr:col>
      <xdr:colOff>50800</xdr:colOff>
      <xdr:row>38</xdr:row>
      <xdr:rowOff>100330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4592300" y="6601968"/>
          <a:ext cx="889000" cy="13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127</xdr:rowOff>
    </xdr:from>
    <xdr:to>
      <xdr:col>81</xdr:col>
      <xdr:colOff>101600</xdr:colOff>
      <xdr:row>35</xdr:row>
      <xdr:rowOff>101727</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5430500" y="6000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118254</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5214111" y="5776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70612</xdr:rowOff>
    </xdr:from>
    <xdr:to>
      <xdr:col>76</xdr:col>
      <xdr:colOff>114300</xdr:colOff>
      <xdr:row>38</xdr:row>
      <xdr:rowOff>86868</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3703300" y="6585712"/>
          <a:ext cx="889000" cy="16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71628</xdr:rowOff>
    </xdr:from>
    <xdr:to>
      <xdr:col>76</xdr:col>
      <xdr:colOff>165100</xdr:colOff>
      <xdr:row>36</xdr:row>
      <xdr:rowOff>1778</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4541500" y="6072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18305</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325111" y="5847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70612</xdr:rowOff>
    </xdr:from>
    <xdr:to>
      <xdr:col>71</xdr:col>
      <xdr:colOff>177800</xdr:colOff>
      <xdr:row>38</xdr:row>
      <xdr:rowOff>137541</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2814300" y="6585712"/>
          <a:ext cx="889000" cy="66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141986</xdr:rowOff>
    </xdr:from>
    <xdr:to>
      <xdr:col>72</xdr:col>
      <xdr:colOff>38100</xdr:colOff>
      <xdr:row>36</xdr:row>
      <xdr:rowOff>72136</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652500" y="6142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88663</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3436111" y="5917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28829</xdr:rowOff>
    </xdr:from>
    <xdr:to>
      <xdr:col>67</xdr:col>
      <xdr:colOff>101600</xdr:colOff>
      <xdr:row>37</xdr:row>
      <xdr:rowOff>130429</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763500" y="637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146956</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547111" y="6147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151765</xdr:rowOff>
    </xdr:from>
    <xdr:to>
      <xdr:col>85</xdr:col>
      <xdr:colOff>177800</xdr:colOff>
      <xdr:row>38</xdr:row>
      <xdr:rowOff>81915</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6268700" y="6495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66692</xdr:rowOff>
    </xdr:from>
    <xdr:ext cx="534377" cy="259045"/>
    <xdr:sp macro="" textlink="">
      <xdr:nvSpPr>
        <xdr:cNvPr id="535" name="消防費該当値テキスト">
          <a:extLst>
            <a:ext uri="{FF2B5EF4-FFF2-40B4-BE49-F238E27FC236}">
              <a16:creationId xmlns:a16="http://schemas.microsoft.com/office/drawing/2014/main" id="{00000000-0008-0000-0700-000017020000}"/>
            </a:ext>
          </a:extLst>
        </xdr:cNvPr>
        <xdr:cNvSpPr txBox="1"/>
      </xdr:nvSpPr>
      <xdr:spPr>
        <a:xfrm>
          <a:off x="16370300" y="6410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49530</xdr:rowOff>
    </xdr:from>
    <xdr:to>
      <xdr:col>81</xdr:col>
      <xdr:colOff>101600</xdr:colOff>
      <xdr:row>38</xdr:row>
      <xdr:rowOff>151130</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5430500" y="656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142257</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14111" y="6657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36068</xdr:rowOff>
    </xdr:from>
    <xdr:to>
      <xdr:col>76</xdr:col>
      <xdr:colOff>165100</xdr:colOff>
      <xdr:row>38</xdr:row>
      <xdr:rowOff>137668</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4541500" y="6551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128795</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325111" y="6643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19812</xdr:rowOff>
    </xdr:from>
    <xdr:to>
      <xdr:col>72</xdr:col>
      <xdr:colOff>38100</xdr:colOff>
      <xdr:row>38</xdr:row>
      <xdr:rowOff>121412</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652500" y="6534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112539</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36111" y="6627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86741</xdr:rowOff>
    </xdr:from>
    <xdr:to>
      <xdr:col>67</xdr:col>
      <xdr:colOff>101600</xdr:colOff>
      <xdr:row>39</xdr:row>
      <xdr:rowOff>16891</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763500" y="6601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8018</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47111" y="6694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49</xdr:row>
      <xdr:rowOff>168927</xdr:rowOff>
    </xdr:from>
    <xdr:ext cx="53129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914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47</xdr:row>
      <xdr:rowOff>54627</xdr:rowOff>
    </xdr:from>
    <xdr:ext cx="53129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914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教育費グラフ枠">
          <a:extLst>
            <a:ext uri="{FF2B5EF4-FFF2-40B4-BE49-F238E27FC236}">
              <a16:creationId xmlns:a16="http://schemas.microsoft.com/office/drawing/2014/main" id="{00000000-0008-0000-0700-000035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26223</xdr:rowOff>
    </xdr:from>
    <xdr:to>
      <xdr:col>85</xdr:col>
      <xdr:colOff>126364</xdr:colOff>
      <xdr:row>51</xdr:row>
      <xdr:rowOff>66822</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flipV="1">
          <a:off x="16317595" y="8598723"/>
          <a:ext cx="1269" cy="2120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51</xdr:row>
      <xdr:rowOff>70649</xdr:rowOff>
    </xdr:from>
    <xdr:ext cx="534377" cy="259045"/>
    <xdr:sp macro="" textlink="">
      <xdr:nvSpPr>
        <xdr:cNvPr id="567" name="教育費最小値テキスト">
          <a:extLst>
            <a:ext uri="{FF2B5EF4-FFF2-40B4-BE49-F238E27FC236}">
              <a16:creationId xmlns:a16="http://schemas.microsoft.com/office/drawing/2014/main" id="{00000000-0008-0000-0700-000037020000}"/>
            </a:ext>
          </a:extLst>
        </xdr:cNvPr>
        <xdr:cNvSpPr txBox="1"/>
      </xdr:nvSpPr>
      <xdr:spPr>
        <a:xfrm>
          <a:off x="16370300" y="8814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67,844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51</xdr:row>
      <xdr:rowOff>66822</xdr:rowOff>
    </xdr:from>
    <xdr:to>
      <xdr:col>86</xdr:col>
      <xdr:colOff>25400</xdr:colOff>
      <xdr:row>51</xdr:row>
      <xdr:rowOff>66822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8810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144350</xdr:rowOff>
    </xdr:from>
    <xdr:ext cx="534377" cy="259045"/>
    <xdr:sp macro="" textlink="">
      <xdr:nvSpPr>
        <xdr:cNvPr id="569" name="教育費最大値テキスト">
          <a:extLst>
            <a:ext uri="{FF2B5EF4-FFF2-40B4-BE49-F238E27FC236}">
              <a16:creationId xmlns:a16="http://schemas.microsoft.com/office/drawing/2014/main" id="{00000000-0008-0000-0700-000039020000}"/>
            </a:ext>
          </a:extLst>
        </xdr:cNvPr>
        <xdr:cNvSpPr txBox="1"/>
      </xdr:nvSpPr>
      <xdr:spPr>
        <a:xfrm>
          <a:off x="16370300" y="8373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72,482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26223</xdr:rowOff>
    </xdr:from>
    <xdr:to>
      <xdr:col>86</xdr:col>
      <xdr:colOff>25400</xdr:colOff>
      <xdr:row>50</xdr:row>
      <xdr:rowOff>26223</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8598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51</xdr:row>
      <xdr:rowOff>66822</xdr:rowOff>
    </xdr:from>
    <xdr:to>
      <xdr:col>85</xdr:col>
      <xdr:colOff>127000</xdr:colOff>
      <xdr:row>54</xdr:row>
      <xdr:rowOff>132888</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5481300" y="8810772"/>
          <a:ext cx="838200" cy="58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99900</xdr:rowOff>
    </xdr:from>
    <xdr:ext cx="534377" cy="259045"/>
    <xdr:sp macro="" textlink="">
      <xdr:nvSpPr>
        <xdr:cNvPr id="572" name="教育費平均値テキスト">
          <a:extLst>
            <a:ext uri="{FF2B5EF4-FFF2-40B4-BE49-F238E27FC236}">
              <a16:creationId xmlns:a16="http://schemas.microsoft.com/office/drawing/2014/main" id="{00000000-0008-0000-0700-00003C020000}"/>
            </a:ext>
          </a:extLst>
        </xdr:cNvPr>
        <xdr:cNvSpPr txBox="1"/>
      </xdr:nvSpPr>
      <xdr:spPr>
        <a:xfrm>
          <a:off x="16370300" y="85009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50</xdr:row>
      <xdr:rowOff>65629</xdr:rowOff>
    </xdr:from>
    <xdr:to>
      <xdr:col>85</xdr:col>
      <xdr:colOff>177800</xdr:colOff>
      <xdr:row>50</xdr:row>
      <xdr:rowOff>167229</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6268700" y="8638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132888</xdr:rowOff>
    </xdr:from>
    <xdr:to>
      <xdr:col>81</xdr:col>
      <xdr:colOff>50800</xdr:colOff>
      <xdr:row>56</xdr:row>
      <xdr:rowOff>166446</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4592300" y="9391188"/>
          <a:ext cx="889000" cy="376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46655</xdr:rowOff>
    </xdr:from>
    <xdr:to>
      <xdr:col>81</xdr:col>
      <xdr:colOff>101600</xdr:colOff>
      <xdr:row>54</xdr:row>
      <xdr:rowOff>148255</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5430500" y="930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52</xdr:row>
      <xdr:rowOff>164782</xdr:rowOff>
    </xdr:from>
    <xdr:ext cx="534377"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5214111" y="9080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166446</xdr:rowOff>
    </xdr:from>
    <xdr:to>
      <xdr:col>76</xdr:col>
      <xdr:colOff>114300</xdr:colOff>
      <xdr:row>57</xdr:row>
      <xdr:rowOff>17033</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3703300" y="9767646"/>
          <a:ext cx="889000" cy="22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84557</xdr:rowOff>
    </xdr:from>
    <xdr:to>
      <xdr:col>76</xdr:col>
      <xdr:colOff>165100</xdr:colOff>
      <xdr:row>57</xdr:row>
      <xdr:rowOff>14707</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4541500" y="968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31234</xdr:rowOff>
    </xdr:from>
    <xdr:ext cx="534377"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4325111" y="9460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98552</xdr:rowOff>
    </xdr:from>
    <xdr:to>
      <xdr:col>71</xdr:col>
      <xdr:colOff>177800</xdr:colOff>
      <xdr:row>57</xdr:row>
      <xdr:rowOff>17033</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2814300" y="9356852"/>
          <a:ext cx="889000" cy="432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126664</xdr:rowOff>
    </xdr:from>
    <xdr:to>
      <xdr:col>72</xdr:col>
      <xdr:colOff>38100</xdr:colOff>
      <xdr:row>56</xdr:row>
      <xdr:rowOff>56814</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3652500" y="955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73341</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3436111" y="9331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42997</xdr:rowOff>
    </xdr:from>
    <xdr:to>
      <xdr:col>67</xdr:col>
      <xdr:colOff>101600</xdr:colOff>
      <xdr:row>56</xdr:row>
      <xdr:rowOff>144597</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2763500" y="9644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135724</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2547111" y="97369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51</xdr:row>
      <xdr:rowOff>16022</xdr:rowOff>
    </xdr:from>
    <xdr:to>
      <xdr:col>85</xdr:col>
      <xdr:colOff>177800</xdr:colOff>
      <xdr:row>51</xdr:row>
      <xdr:rowOff>117622</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6268700" y="875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50</xdr:row>
      <xdr:rowOff>102399</xdr:rowOff>
    </xdr:from>
    <xdr:ext cx="534377" cy="259045"/>
    <xdr:sp macro="" textlink="">
      <xdr:nvSpPr>
        <xdr:cNvPr id="591" name="教育費該当値テキスト">
          <a:extLst>
            <a:ext uri="{FF2B5EF4-FFF2-40B4-BE49-F238E27FC236}">
              <a16:creationId xmlns:a16="http://schemas.microsoft.com/office/drawing/2014/main" id="{00000000-0008-0000-0700-00004F020000}"/>
            </a:ext>
          </a:extLst>
        </xdr:cNvPr>
        <xdr:cNvSpPr txBox="1"/>
      </xdr:nvSpPr>
      <xdr:spPr>
        <a:xfrm>
          <a:off x="16370300" y="8674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82088</xdr:rowOff>
    </xdr:from>
    <xdr:to>
      <xdr:col>81</xdr:col>
      <xdr:colOff>101600</xdr:colOff>
      <xdr:row>55</xdr:row>
      <xdr:rowOff>12238</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5430500" y="934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3365</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14111" y="9433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115646</xdr:rowOff>
    </xdr:from>
    <xdr:to>
      <xdr:col>76</xdr:col>
      <xdr:colOff>165100</xdr:colOff>
      <xdr:row>57</xdr:row>
      <xdr:rowOff>45796</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541500" y="971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36923</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325111" y="9809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137683</xdr:rowOff>
    </xdr:from>
    <xdr:to>
      <xdr:col>72</xdr:col>
      <xdr:colOff>38100</xdr:colOff>
      <xdr:row>57</xdr:row>
      <xdr:rowOff>67833</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652500" y="9738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58960</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436111" y="9831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47752</xdr:rowOff>
    </xdr:from>
    <xdr:to>
      <xdr:col>67</xdr:col>
      <xdr:colOff>101600</xdr:colOff>
      <xdr:row>54</xdr:row>
      <xdr:rowOff>149352</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2763500" y="9306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52</xdr:row>
      <xdr:rowOff>165879</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547111" y="9081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75</xdr:row>
      <xdr:rowOff>54627</xdr:rowOff>
    </xdr:from>
    <xdr:ext cx="46717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78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72</xdr:row>
      <xdr:rowOff>111777</xdr:rowOff>
    </xdr:from>
    <xdr:ext cx="46717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978821" y="1245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69</xdr:row>
      <xdr:rowOff>168927</xdr:rowOff>
    </xdr:from>
    <xdr:ext cx="46717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978821" y="1199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67</xdr:row>
      <xdr:rowOff>54627</xdr:rowOff>
    </xdr:from>
    <xdr:ext cx="46717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78821" y="1154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災害復旧費グラフ枠">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73</xdr:row>
      <xdr:rowOff>155931</xdr:rowOff>
    </xdr:from>
    <xdr:to>
      <xdr:col>85</xdr:col>
      <xdr:colOff>126364</xdr:colOff>
      <xdr:row>78</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flipV="1">
          <a:off x="16317595" y="12671781"/>
          <a:ext cx="1269" cy="841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2" name="災害復旧費最小値テキスト">
          <a:extLst>
            <a:ext uri="{FF2B5EF4-FFF2-40B4-BE49-F238E27FC236}">
              <a16:creationId xmlns:a16="http://schemas.microsoft.com/office/drawing/2014/main" id="{00000000-0008-0000-0700-00006E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72</xdr:row>
      <xdr:rowOff>102608</xdr:rowOff>
    </xdr:from>
    <xdr:ext cx="469744" cy="259045"/>
    <xdr:sp macro="" textlink="">
      <xdr:nvSpPr>
        <xdr:cNvPr id="624" name="災害復旧費最大値テキスト">
          <a:extLst>
            <a:ext uri="{FF2B5EF4-FFF2-40B4-BE49-F238E27FC236}">
              <a16:creationId xmlns:a16="http://schemas.microsoft.com/office/drawing/2014/main" id="{00000000-0008-0000-0700-000070020000}"/>
            </a:ext>
          </a:extLst>
        </xdr:cNvPr>
        <xdr:cNvSpPr txBox="1"/>
      </xdr:nvSpPr>
      <xdr:spPr>
        <a:xfrm>
          <a:off x="16370300" y="12447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3,679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73</xdr:row>
      <xdr:rowOff>155931</xdr:rowOff>
    </xdr:from>
    <xdr:to>
      <xdr:col>86</xdr:col>
      <xdr:colOff>25400</xdr:colOff>
      <xdr:row>73</xdr:row>
      <xdr:rowOff>155931</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2671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112268</xdr:rowOff>
    </xdr:from>
    <xdr:to>
      <xdr:col>85</xdr:col>
      <xdr:colOff>127000</xdr:colOff>
      <xdr:row>73</xdr:row>
      <xdr:rowOff>155931</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5481300" y="12285218"/>
          <a:ext cx="838200" cy="386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89958</xdr:rowOff>
    </xdr:from>
    <xdr:ext cx="469744" cy="259045"/>
    <xdr:sp macro="" textlink="">
      <xdr:nvSpPr>
        <xdr:cNvPr id="627" name="災害復旧費平均値テキスト">
          <a:extLst>
            <a:ext uri="{FF2B5EF4-FFF2-40B4-BE49-F238E27FC236}">
              <a16:creationId xmlns:a16="http://schemas.microsoft.com/office/drawing/2014/main" id="{00000000-0008-0000-0700-000073020000}"/>
            </a:ext>
          </a:extLst>
        </xdr:cNvPr>
        <xdr:cNvSpPr txBox="1"/>
      </xdr:nvSpPr>
      <xdr:spPr>
        <a:xfrm>
          <a:off x="16370300" y="131201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111531</xdr:rowOff>
    </xdr:from>
    <xdr:to>
      <xdr:col>85</xdr:col>
      <xdr:colOff>177800</xdr:colOff>
      <xdr:row>77</xdr:row>
      <xdr:rowOff>41681</xdr:rowOff>
    </xdr:to>
    <xdr:sp macro="" textlink="">
      <xdr:nvSpPr>
        <xdr:cNvPr id="628" name="フローチャート: 判断 627">
          <a:extLst>
            <a:ext uri="{FF2B5EF4-FFF2-40B4-BE49-F238E27FC236}">
              <a16:creationId xmlns:a16="http://schemas.microsoft.com/office/drawing/2014/main" id="{00000000-0008-0000-0700-000074020000}"/>
            </a:ext>
          </a:extLst>
        </xdr:cNvPr>
        <xdr:cNvSpPr/>
      </xdr:nvSpPr>
      <xdr:spPr>
        <a:xfrm>
          <a:off x="16268700" y="1314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112268</xdr:rowOff>
    </xdr:from>
    <xdr:to>
      <xdr:col>81</xdr:col>
      <xdr:colOff>50800</xdr:colOff>
      <xdr:row>72</xdr:row>
      <xdr:rowOff>56032</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4592300" y="12285218"/>
          <a:ext cx="889000" cy="115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73</xdr:row>
      <xdr:rowOff>8890</xdr:rowOff>
    </xdr:from>
    <xdr:to>
      <xdr:col>81</xdr:col>
      <xdr:colOff>101600</xdr:colOff>
      <xdr:row>73</xdr:row>
      <xdr:rowOff>110490</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5430500" y="1252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73</xdr:row>
      <xdr:rowOff>101617</xdr:rowOff>
    </xdr:from>
    <xdr:ext cx="469744"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5246428" y="12617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72</xdr:row>
      <xdr:rowOff>56032</xdr:rowOff>
    </xdr:from>
    <xdr:to>
      <xdr:col>76</xdr:col>
      <xdr:colOff>114300</xdr:colOff>
      <xdr:row>76</xdr:row>
      <xdr:rowOff>61976</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3703300" y="12400432"/>
          <a:ext cx="889000" cy="691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39294</xdr:rowOff>
    </xdr:from>
    <xdr:to>
      <xdr:col>76</xdr:col>
      <xdr:colOff>165100</xdr:colOff>
      <xdr:row>75</xdr:row>
      <xdr:rowOff>140894</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4541500" y="12898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75</xdr:row>
      <xdr:rowOff>132021</xdr:rowOff>
    </xdr:from>
    <xdr:ext cx="469744"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4357428" y="12990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62433</xdr:rowOff>
    </xdr:from>
    <xdr:to>
      <xdr:col>71</xdr:col>
      <xdr:colOff>177800</xdr:colOff>
      <xdr:row>76</xdr:row>
      <xdr:rowOff>61976</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814300" y="12749733"/>
          <a:ext cx="889000" cy="342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122047</xdr:rowOff>
    </xdr:from>
    <xdr:to>
      <xdr:col>72</xdr:col>
      <xdr:colOff>38100</xdr:colOff>
      <xdr:row>78</xdr:row>
      <xdr:rowOff>52197</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3652500" y="13323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78</xdr:row>
      <xdr:rowOff>43324</xdr:rowOff>
    </xdr:from>
    <xdr:ext cx="378565"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3514017" y="134164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75642</xdr:rowOff>
    </xdr:from>
    <xdr:to>
      <xdr:col>67</xdr:col>
      <xdr:colOff>101600</xdr:colOff>
      <xdr:row>78</xdr:row>
      <xdr:rowOff>5792</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2763500" y="1327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168369</xdr:rowOff>
    </xdr:from>
    <xdr:ext cx="378565"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625017" y="133700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105131</xdr:rowOff>
    </xdr:from>
    <xdr:to>
      <xdr:col>85</xdr:col>
      <xdr:colOff>177800</xdr:colOff>
      <xdr:row>74</xdr:row>
      <xdr:rowOff>35281</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6268700" y="12620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58158</xdr:rowOff>
    </xdr:from>
    <xdr:ext cx="469744" cy="259045"/>
    <xdr:sp macro="" textlink="">
      <xdr:nvSpPr>
        <xdr:cNvPr id="646" name="災害復旧費該当値テキスト">
          <a:extLst>
            <a:ext uri="{FF2B5EF4-FFF2-40B4-BE49-F238E27FC236}">
              <a16:creationId xmlns:a16="http://schemas.microsoft.com/office/drawing/2014/main" id="{00000000-0008-0000-0700-000086020000}"/>
            </a:ext>
          </a:extLst>
        </xdr:cNvPr>
        <xdr:cNvSpPr txBox="1"/>
      </xdr:nvSpPr>
      <xdr:spPr>
        <a:xfrm>
          <a:off x="16370300" y="12574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71</xdr:row>
      <xdr:rowOff>61468</xdr:rowOff>
    </xdr:from>
    <xdr:to>
      <xdr:col>81</xdr:col>
      <xdr:colOff>101600</xdr:colOff>
      <xdr:row>71</xdr:row>
      <xdr:rowOff>163068</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5430500" y="12234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70</xdr:row>
      <xdr:rowOff>8145</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46428" y="12009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72</xdr:row>
      <xdr:rowOff>5232</xdr:rowOff>
    </xdr:from>
    <xdr:to>
      <xdr:col>76</xdr:col>
      <xdr:colOff>165100</xdr:colOff>
      <xdr:row>72</xdr:row>
      <xdr:rowOff>106832</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4541500" y="1234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70</xdr:row>
      <xdr:rowOff>123359</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2124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11176</xdr:rowOff>
    </xdr:from>
    <xdr:to>
      <xdr:col>72</xdr:col>
      <xdr:colOff>38100</xdr:colOff>
      <xdr:row>76</xdr:row>
      <xdr:rowOff>112776</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3652500" y="13041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74</xdr:row>
      <xdr:rowOff>129303</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468428" y="12816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11633</xdr:rowOff>
    </xdr:from>
    <xdr:to>
      <xdr:col>67</xdr:col>
      <xdr:colOff>101600</xdr:colOff>
      <xdr:row>74</xdr:row>
      <xdr:rowOff>113233</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2763500" y="12698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72</xdr:row>
      <xdr:rowOff>129760</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579428" y="12474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8" name="公債費グラフ枠">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64643</xdr:rowOff>
    </xdr:from>
    <xdr:to>
      <xdr:col>85</xdr:col>
      <xdr:colOff>126364</xdr:colOff>
      <xdr:row>95</xdr:row>
      <xdr:rowOff>61748</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flipV="1">
          <a:off x="16317595" y="15666593"/>
          <a:ext cx="1269" cy="682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65575</xdr:rowOff>
    </xdr:from>
    <xdr:ext cx="534377" cy="259045"/>
    <xdr:sp macro="" textlink="">
      <xdr:nvSpPr>
        <xdr:cNvPr id="680" name="公債費最小値テキスト">
          <a:extLst>
            <a:ext uri="{FF2B5EF4-FFF2-40B4-BE49-F238E27FC236}">
              <a16:creationId xmlns:a16="http://schemas.microsoft.com/office/drawing/2014/main" id="{00000000-0008-0000-0700-0000A8020000}"/>
            </a:ext>
          </a:extLst>
        </xdr:cNvPr>
        <xdr:cNvSpPr txBox="1"/>
      </xdr:nvSpPr>
      <xdr:spPr>
        <a:xfrm>
          <a:off x="16370300" y="16353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95</xdr:row>
      <xdr:rowOff>61748</xdr:rowOff>
    </xdr:from>
    <xdr:to>
      <xdr:col>86</xdr:col>
      <xdr:colOff>25400</xdr:colOff>
      <xdr:row>95</xdr:row>
      <xdr:rowOff>61748</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6230600" y="16349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11320</xdr:rowOff>
    </xdr:from>
    <xdr:ext cx="534377" cy="259045"/>
    <xdr:sp macro="" textlink="">
      <xdr:nvSpPr>
        <xdr:cNvPr id="682" name="公債費最大値テキスト">
          <a:extLst>
            <a:ext uri="{FF2B5EF4-FFF2-40B4-BE49-F238E27FC236}">
              <a16:creationId xmlns:a16="http://schemas.microsoft.com/office/drawing/2014/main" id="{00000000-0008-0000-0700-0000AA020000}"/>
            </a:ext>
          </a:extLst>
        </xdr:cNvPr>
        <xdr:cNvSpPr txBox="1"/>
      </xdr:nvSpPr>
      <xdr:spPr>
        <a:xfrm>
          <a:off x="16370300" y="15441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52,735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64643</xdr:rowOff>
    </xdr:from>
    <xdr:to>
      <xdr:col>86</xdr:col>
      <xdr:colOff>25400</xdr:colOff>
      <xdr:row>91</xdr:row>
      <xdr:rowOff>64643</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6230600" y="156665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80645</xdr:rowOff>
    </xdr:from>
    <xdr:to>
      <xdr:col>85</xdr:col>
      <xdr:colOff>127000</xdr:colOff>
      <xdr:row>95</xdr:row>
      <xdr:rowOff>61748</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5481300" y="16196945"/>
          <a:ext cx="838200" cy="15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92</xdr:row>
      <xdr:rowOff>26737</xdr:rowOff>
    </xdr:from>
    <xdr:ext cx="534377" cy="259045"/>
    <xdr:sp macro="" textlink="">
      <xdr:nvSpPr>
        <xdr:cNvPr id="685" name="公債費平均値テキスト">
          <a:extLst>
            <a:ext uri="{FF2B5EF4-FFF2-40B4-BE49-F238E27FC236}">
              <a16:creationId xmlns:a16="http://schemas.microsoft.com/office/drawing/2014/main" id="{00000000-0008-0000-0700-0000AD020000}"/>
            </a:ext>
          </a:extLst>
        </xdr:cNvPr>
        <xdr:cNvSpPr txBox="1"/>
      </xdr:nvSpPr>
      <xdr:spPr>
        <a:xfrm>
          <a:off x="16370300" y="158001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3860</xdr:rowOff>
    </xdr:from>
    <xdr:to>
      <xdr:col>85</xdr:col>
      <xdr:colOff>177800</xdr:colOff>
      <xdr:row>93</xdr:row>
      <xdr:rowOff>105460</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6268700" y="15948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80645</xdr:rowOff>
    </xdr:from>
    <xdr:to>
      <xdr:col>81</xdr:col>
      <xdr:colOff>50800</xdr:colOff>
      <xdr:row>94</xdr:row>
      <xdr:rowOff>133756</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4592300" y="16196945"/>
          <a:ext cx="889000" cy="53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92</xdr:row>
      <xdr:rowOff>83186</xdr:rowOff>
    </xdr:from>
    <xdr:to>
      <xdr:col>81</xdr:col>
      <xdr:colOff>101600</xdr:colOff>
      <xdr:row>93</xdr:row>
      <xdr:rowOff>13336</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5430500" y="15856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91</xdr:row>
      <xdr:rowOff>29863</xdr:rowOff>
    </xdr:from>
    <xdr:ext cx="534377"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5214111" y="15631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133756</xdr:rowOff>
    </xdr:from>
    <xdr:to>
      <xdr:col>76</xdr:col>
      <xdr:colOff>114300</xdr:colOff>
      <xdr:row>94</xdr:row>
      <xdr:rowOff>135813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3703300" y="16250056"/>
          <a:ext cx="889000" cy="2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92</xdr:row>
      <xdr:rowOff>113588</xdr:rowOff>
    </xdr:from>
    <xdr:to>
      <xdr:col>76</xdr:col>
      <xdr:colOff>165100</xdr:colOff>
      <xdr:row>93</xdr:row>
      <xdr:rowOff>43738</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4541500" y="15886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91</xdr:row>
      <xdr:rowOff>60265</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4325111" y="15662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134365</xdr:rowOff>
    </xdr:from>
    <xdr:to>
      <xdr:col>71</xdr:col>
      <xdr:colOff>177800</xdr:colOff>
      <xdr:row>94</xdr:row>
      <xdr:rowOff>135813</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2814300" y="16250665"/>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92</xdr:row>
      <xdr:rowOff>74194</xdr:rowOff>
    </xdr:from>
    <xdr:to>
      <xdr:col>72</xdr:col>
      <xdr:colOff>38100</xdr:colOff>
      <xdr:row>93</xdr:row>
      <xdr:rowOff>4344</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3652500" y="15847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20871</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3436111" y="15622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99</xdr:row>
      <xdr:rowOff>83489</xdr:rowOff>
    </xdr:from>
    <xdr:to>
      <xdr:col>67</xdr:col>
      <xdr:colOff>101600</xdr:colOff>
      <xdr:row>100</xdr:row>
      <xdr:rowOff>13639</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2763500" y="17057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100</xdr:row>
      <xdr:rowOff>4766</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547111" y="17149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10948</xdr:rowOff>
    </xdr:from>
    <xdr:to>
      <xdr:col>85</xdr:col>
      <xdr:colOff>177800</xdr:colOff>
      <xdr:row>95</xdr:row>
      <xdr:rowOff>112548</xdr:rowOff>
    </xdr:to>
    <xdr:sp macro="" textlink="">
      <xdr:nvSpPr>
        <xdr:cNvPr id="703" name="楕円 702">
          <a:extLst>
            <a:ext uri="{FF2B5EF4-FFF2-40B4-BE49-F238E27FC236}">
              <a16:creationId xmlns:a16="http://schemas.microsoft.com/office/drawing/2014/main" id="{00000000-0008-0000-0700-0000BF020000}"/>
            </a:ext>
          </a:extLst>
        </xdr:cNvPr>
        <xdr:cNvSpPr/>
      </xdr:nvSpPr>
      <xdr:spPr>
        <a:xfrm>
          <a:off x="16268700" y="16298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97325</xdr:rowOff>
    </xdr:from>
    <xdr:ext cx="534377" cy="259045"/>
    <xdr:sp macro="" textlink="">
      <xdr:nvSpPr>
        <xdr:cNvPr id="704" name="公債費該当値テキスト">
          <a:extLst>
            <a:ext uri="{FF2B5EF4-FFF2-40B4-BE49-F238E27FC236}">
              <a16:creationId xmlns:a16="http://schemas.microsoft.com/office/drawing/2014/main" id="{00000000-0008-0000-0700-0000C0020000}"/>
            </a:ext>
          </a:extLst>
        </xdr:cNvPr>
        <xdr:cNvSpPr txBox="1"/>
      </xdr:nvSpPr>
      <xdr:spPr>
        <a:xfrm>
          <a:off x="16370300" y="16213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29845</xdr:rowOff>
    </xdr:from>
    <xdr:to>
      <xdr:col>81</xdr:col>
      <xdr:colOff>101600</xdr:colOff>
      <xdr:row>94</xdr:row>
      <xdr:rowOff>131445</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5430500" y="16146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122572</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14111" y="16238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82956</xdr:rowOff>
    </xdr:from>
    <xdr:to>
      <xdr:col>76</xdr:col>
      <xdr:colOff>165100</xdr:colOff>
      <xdr:row>95</xdr:row>
      <xdr:rowOff>13106</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4541500" y="1619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4233</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325111" y="16291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85013</xdr:rowOff>
    </xdr:from>
    <xdr:to>
      <xdr:col>72</xdr:col>
      <xdr:colOff>38100</xdr:colOff>
      <xdr:row>95</xdr:row>
      <xdr:rowOff>15163</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3652500" y="1620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6290</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36111" y="16294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83565</xdr:rowOff>
    </xdr:from>
    <xdr:to>
      <xdr:col>67</xdr:col>
      <xdr:colOff>101600</xdr:colOff>
      <xdr:row>95</xdr:row>
      <xdr:rowOff>13715</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2763500" y="16199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30242</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47111" y="15975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34</xdr:row>
      <xdr:rowOff>139700</xdr:rowOff>
    </xdr:from>
    <xdr:to>
      <xdr:col>120</xdr:col>
      <xdr:colOff>114300</xdr:colOff>
      <xdr:row>34</xdr:row>
      <xdr:rowOff>139700</xdr:rowOff>
    </xdr:to>
    <xdr:cxnSp macro="">
      <xdr:nvCxnSpPr>
        <xdr:cNvPr id="723" name="直線コネクタ 722">
          <a:extLst>
            <a:ext uri="{FF2B5EF4-FFF2-40B4-BE49-F238E27FC236}">
              <a16:creationId xmlns:a16="http://schemas.microsoft.com/office/drawing/2014/main" id="{00000000-0008-0000-0700-0000D3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33</xdr:row>
      <xdr:rowOff>168927</xdr:rowOff>
    </xdr:from>
    <xdr:ext cx="248786"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039214" y="582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27</xdr:row>
      <xdr:rowOff>54627</xdr:rowOff>
    </xdr:from>
    <xdr:ext cx="248786"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039214" y="468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7" name="諸支出金グラフ枠">
          <a:extLst>
            <a:ext uri="{FF2B5EF4-FFF2-40B4-BE49-F238E27FC236}">
              <a16:creationId xmlns:a16="http://schemas.microsoft.com/office/drawing/2014/main" id="{00000000-0008-0000-0700-0000D7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34</xdr:row>
      <xdr:rowOff>139700</xdr:rowOff>
    </xdr:from>
    <xdr:to>
      <xdr:col>116</xdr:col>
      <xdr:colOff>62864</xdr:colOff>
      <xdr:row>34</xdr:row>
      <xdr:rowOff>139700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22159595" y="5969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10177</xdr:rowOff>
    </xdr:from>
    <xdr:ext cx="249299" cy="259045"/>
    <xdr:sp macro="" textlink="">
      <xdr:nvSpPr>
        <xdr:cNvPr id="729" name="諸支出金最小値テキスト">
          <a:extLst>
            <a:ext uri="{FF2B5EF4-FFF2-40B4-BE49-F238E27FC236}">
              <a16:creationId xmlns:a16="http://schemas.microsoft.com/office/drawing/2014/main" id="{00000000-0008-0000-0700-0000D9020000}"/>
            </a:ext>
          </a:extLst>
        </xdr:cNvPr>
        <xdr:cNvSpPr txBox="1"/>
      </xdr:nvSpPr>
      <xdr:spPr>
        <a:xfrm>
          <a:off x="22212300" y="601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139700</xdr:rowOff>
    </xdr:from>
    <xdr:to>
      <xdr:col>116</xdr:col>
      <xdr:colOff>152400</xdr:colOff>
      <xdr:row>34</xdr:row>
      <xdr:rowOff>139700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22072600" y="59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33</xdr:row>
      <xdr:rowOff>10177</xdr:rowOff>
    </xdr:from>
    <xdr:ext cx="249299" cy="259045"/>
    <xdr:sp macro="" textlink="">
      <xdr:nvSpPr>
        <xdr:cNvPr id="731" name="諸支出金最大値テキスト">
          <a:extLst>
            <a:ext uri="{FF2B5EF4-FFF2-40B4-BE49-F238E27FC236}">
              <a16:creationId xmlns:a16="http://schemas.microsoft.com/office/drawing/2014/main" id="{00000000-0008-0000-0700-0000DB020000}"/>
            </a:ext>
          </a:extLst>
        </xdr:cNvPr>
        <xdr:cNvSpPr txBox="1"/>
      </xdr:nvSpPr>
      <xdr:spPr>
        <a:xfrm>
          <a:off x="22212300" y="5668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34</xdr:row>
      <xdr:rowOff>139700</xdr:rowOff>
    </xdr:from>
    <xdr:to>
      <xdr:col>116</xdr:col>
      <xdr:colOff>152400</xdr:colOff>
      <xdr:row>34</xdr:row>
      <xdr:rowOff>139700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22072600" y="59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34</xdr:row>
      <xdr:rowOff>139700</xdr:rowOff>
    </xdr:from>
    <xdr:to>
      <xdr:col>116</xdr:col>
      <xdr:colOff>63500</xdr:colOff>
      <xdr:row>34</xdr:row>
      <xdr:rowOff>139700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1323300" y="596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34</xdr:row>
      <xdr:rowOff>67327</xdr:rowOff>
    </xdr:from>
    <xdr:ext cx="249299" cy="259045"/>
    <xdr:sp macro="" textlink="">
      <xdr:nvSpPr>
        <xdr:cNvPr id="734" name="諸支出金平均値テキスト">
          <a:extLst>
            <a:ext uri="{FF2B5EF4-FFF2-40B4-BE49-F238E27FC236}">
              <a16:creationId xmlns:a16="http://schemas.microsoft.com/office/drawing/2014/main" id="{00000000-0008-0000-0700-0000DE020000}"/>
            </a:ext>
          </a:extLst>
        </xdr:cNvPr>
        <xdr:cNvSpPr txBox="1"/>
      </xdr:nvSpPr>
      <xdr:spPr>
        <a:xfrm>
          <a:off x="22212300" y="5896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88900</xdr:rowOff>
    </xdr:from>
    <xdr:to>
      <xdr:col>116</xdr:col>
      <xdr:colOff>114300</xdr:colOff>
      <xdr:row>35</xdr:row>
      <xdr:rowOff>19050</xdr:rowOff>
    </xdr:to>
    <xdr:sp macro="" textlink="">
      <xdr:nvSpPr>
        <xdr:cNvPr id="735" name="フローチャート: 判断 734">
          <a:extLst>
            <a:ext uri="{FF2B5EF4-FFF2-40B4-BE49-F238E27FC236}">
              <a16:creationId xmlns:a16="http://schemas.microsoft.com/office/drawing/2014/main" id="{00000000-0008-0000-0700-0000DF020000}"/>
            </a:ext>
          </a:extLst>
        </xdr:cNvPr>
        <xdr:cNvSpPr/>
      </xdr:nvSpPr>
      <xdr:spPr>
        <a:xfrm>
          <a:off x="22110700" y="591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139700</xdr:rowOff>
    </xdr:from>
    <xdr:to>
      <xdr:col>111</xdr:col>
      <xdr:colOff>177800</xdr:colOff>
      <xdr:row>34</xdr:row>
      <xdr:rowOff>139700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20434300" y="596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34</xdr:row>
      <xdr:rowOff>88900</xdr:rowOff>
    </xdr:from>
    <xdr:to>
      <xdr:col>112</xdr:col>
      <xdr:colOff>38100</xdr:colOff>
      <xdr:row>35</xdr:row>
      <xdr:rowOff>19050</xdr:rowOff>
    </xdr:to>
    <xdr:sp macro="" textlink="">
      <xdr:nvSpPr>
        <xdr:cNvPr id="737" name="フローチャート: 判断 736">
          <a:extLst>
            <a:ext uri="{FF2B5EF4-FFF2-40B4-BE49-F238E27FC236}">
              <a16:creationId xmlns:a16="http://schemas.microsoft.com/office/drawing/2014/main" id="{00000000-0008-0000-0700-0000E1020000}"/>
            </a:ext>
          </a:extLst>
        </xdr:cNvPr>
        <xdr:cNvSpPr/>
      </xdr:nvSpPr>
      <xdr:spPr>
        <a:xfrm>
          <a:off x="21272500" y="591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35</xdr:row>
      <xdr:rowOff>10177</xdr:rowOff>
    </xdr:from>
    <xdr:ext cx="24929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21198650" y="601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34</xdr:row>
      <xdr:rowOff>139700</xdr:rowOff>
    </xdr:from>
    <xdr:to>
      <xdr:col>107</xdr:col>
      <xdr:colOff>50800</xdr:colOff>
      <xdr:row>34</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9545300" y="596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34</xdr:row>
      <xdr:rowOff>88900</xdr:rowOff>
    </xdr:from>
    <xdr:to>
      <xdr:col>107</xdr:col>
      <xdr:colOff>101600</xdr:colOff>
      <xdr:row>35</xdr:row>
      <xdr:rowOff>19050</xdr:rowOff>
    </xdr:to>
    <xdr:sp macro="" textlink="">
      <xdr:nvSpPr>
        <xdr:cNvPr id="740" name="フローチャート: 判断 739">
          <a:extLst>
            <a:ext uri="{FF2B5EF4-FFF2-40B4-BE49-F238E27FC236}">
              <a16:creationId xmlns:a16="http://schemas.microsoft.com/office/drawing/2014/main" id="{00000000-0008-0000-0700-0000E4020000}"/>
            </a:ext>
          </a:extLst>
        </xdr:cNvPr>
        <xdr:cNvSpPr/>
      </xdr:nvSpPr>
      <xdr:spPr>
        <a:xfrm>
          <a:off x="20383500" y="591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35</xdr:row>
      <xdr:rowOff>10177</xdr:rowOff>
    </xdr:from>
    <xdr:ext cx="24929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20309650" y="601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34</xdr:row>
      <xdr:rowOff>139700</xdr:rowOff>
    </xdr:from>
    <xdr:to>
      <xdr:col>102</xdr:col>
      <xdr:colOff>114300</xdr:colOff>
      <xdr:row>34</xdr:row>
      <xdr:rowOff>139700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656300" y="596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34</xdr:row>
      <xdr:rowOff>88900</xdr:rowOff>
    </xdr:from>
    <xdr:to>
      <xdr:col>102</xdr:col>
      <xdr:colOff>165100</xdr:colOff>
      <xdr:row>35</xdr:row>
      <xdr:rowOff>19050</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19494500" y="591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35</xdr:row>
      <xdr:rowOff>10177</xdr:rowOff>
    </xdr:from>
    <xdr:ext cx="249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9420650" y="601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34</xdr:row>
      <xdr:rowOff>88900</xdr:rowOff>
    </xdr:from>
    <xdr:to>
      <xdr:col>98</xdr:col>
      <xdr:colOff>38100</xdr:colOff>
      <xdr:row>35</xdr:row>
      <xdr:rowOff>19050</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18605500" y="591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35</xdr:row>
      <xdr:rowOff>10177</xdr:rowOff>
    </xdr:from>
    <xdr:ext cx="24929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8531650" y="601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88900</xdr:rowOff>
    </xdr:from>
    <xdr:to>
      <xdr:col>116</xdr:col>
      <xdr:colOff>114300</xdr:colOff>
      <xdr:row>35</xdr:row>
      <xdr:rowOff>19050</xdr:rowOff>
    </xdr:to>
    <xdr:sp macro="" textlink="">
      <xdr:nvSpPr>
        <xdr:cNvPr id="752" name="楕円 751">
          <a:extLst>
            <a:ext uri="{FF2B5EF4-FFF2-40B4-BE49-F238E27FC236}">
              <a16:creationId xmlns:a16="http://schemas.microsoft.com/office/drawing/2014/main" id="{00000000-0008-0000-0700-0000F0020000}"/>
            </a:ext>
          </a:extLst>
        </xdr:cNvPr>
        <xdr:cNvSpPr/>
      </xdr:nvSpPr>
      <xdr:spPr>
        <a:xfrm>
          <a:off x="22110700" y="591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33</xdr:row>
      <xdr:rowOff>124477</xdr:rowOff>
    </xdr:from>
    <xdr:ext cx="249299" cy="259045"/>
    <xdr:sp macro="" textlink="">
      <xdr:nvSpPr>
        <xdr:cNvPr id="753" name="諸支出金該当値テキスト">
          <a:extLst>
            <a:ext uri="{FF2B5EF4-FFF2-40B4-BE49-F238E27FC236}">
              <a16:creationId xmlns:a16="http://schemas.microsoft.com/office/drawing/2014/main" id="{00000000-0008-0000-0700-0000F1020000}"/>
            </a:ext>
          </a:extLst>
        </xdr:cNvPr>
        <xdr:cNvSpPr txBox="1"/>
      </xdr:nvSpPr>
      <xdr:spPr>
        <a:xfrm>
          <a:off x="22212300" y="578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88900</xdr:rowOff>
    </xdr:from>
    <xdr:to>
      <xdr:col>112</xdr:col>
      <xdr:colOff>38100</xdr:colOff>
      <xdr:row>35</xdr:row>
      <xdr:rowOff>19050</xdr:rowOff>
    </xdr:to>
    <xdr:sp macro="" textlink="">
      <xdr:nvSpPr>
        <xdr:cNvPr id="754" name="楕円 753">
          <a:extLst>
            <a:ext uri="{FF2B5EF4-FFF2-40B4-BE49-F238E27FC236}">
              <a16:creationId xmlns:a16="http://schemas.microsoft.com/office/drawing/2014/main" id="{00000000-0008-0000-0700-0000F2020000}"/>
            </a:ext>
          </a:extLst>
        </xdr:cNvPr>
        <xdr:cNvSpPr/>
      </xdr:nvSpPr>
      <xdr:spPr>
        <a:xfrm>
          <a:off x="21272500" y="591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33</xdr:row>
      <xdr:rowOff>35577</xdr:rowOff>
    </xdr:from>
    <xdr:ext cx="249299"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198650" y="5693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34</xdr:row>
      <xdr:rowOff>88900</xdr:rowOff>
    </xdr:from>
    <xdr:to>
      <xdr:col>107</xdr:col>
      <xdr:colOff>101600</xdr:colOff>
      <xdr:row>35</xdr:row>
      <xdr:rowOff>19050</xdr:rowOff>
    </xdr:to>
    <xdr:sp macro="" textlink="">
      <xdr:nvSpPr>
        <xdr:cNvPr id="756" name="楕円 755">
          <a:extLst>
            <a:ext uri="{FF2B5EF4-FFF2-40B4-BE49-F238E27FC236}">
              <a16:creationId xmlns:a16="http://schemas.microsoft.com/office/drawing/2014/main" id="{00000000-0008-0000-0700-0000F4020000}"/>
            </a:ext>
          </a:extLst>
        </xdr:cNvPr>
        <xdr:cNvSpPr/>
      </xdr:nvSpPr>
      <xdr:spPr>
        <a:xfrm>
          <a:off x="20383500" y="591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33</xdr:row>
      <xdr:rowOff>35577</xdr:rowOff>
    </xdr:from>
    <xdr:ext cx="249299"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309650" y="5693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34</xdr:row>
      <xdr:rowOff>88900</xdr:rowOff>
    </xdr:from>
    <xdr:to>
      <xdr:col>102</xdr:col>
      <xdr:colOff>165100</xdr:colOff>
      <xdr:row>35</xdr:row>
      <xdr:rowOff>19050</xdr:rowOff>
    </xdr:to>
    <xdr:sp macro="" textlink="">
      <xdr:nvSpPr>
        <xdr:cNvPr id="758" name="楕円 757">
          <a:extLst>
            <a:ext uri="{FF2B5EF4-FFF2-40B4-BE49-F238E27FC236}">
              <a16:creationId xmlns:a16="http://schemas.microsoft.com/office/drawing/2014/main" id="{00000000-0008-0000-0700-0000F6020000}"/>
            </a:ext>
          </a:extLst>
        </xdr:cNvPr>
        <xdr:cNvSpPr/>
      </xdr:nvSpPr>
      <xdr:spPr>
        <a:xfrm>
          <a:off x="19494500" y="591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33</xdr:row>
      <xdr:rowOff>35577</xdr:rowOff>
    </xdr:from>
    <xdr:ext cx="249299"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420650" y="5693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34</xdr:row>
      <xdr:rowOff>88900</xdr:rowOff>
    </xdr:from>
    <xdr:to>
      <xdr:col>98</xdr:col>
      <xdr:colOff>38100</xdr:colOff>
      <xdr:row>35</xdr:row>
      <xdr:rowOff>19050</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18605500" y="591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33</xdr:row>
      <xdr:rowOff>35577</xdr:rowOff>
    </xdr:from>
    <xdr:ext cx="249299"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8531650" y="5693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2" name="正方形/長方形 761">
          <a:extLst>
            <a:ext uri="{FF2B5EF4-FFF2-40B4-BE49-F238E27FC236}">
              <a16:creationId xmlns:a16="http://schemas.microsoft.com/office/drawing/2014/main" id="{00000000-0008-0000-0700-0000FA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3" name="正方形/長方形 762">
          <a:extLst>
            <a:ext uri="{FF2B5EF4-FFF2-40B4-BE49-F238E27FC236}">
              <a16:creationId xmlns:a16="http://schemas.microsoft.com/office/drawing/2014/main" id="{00000000-0008-0000-0700-0000FB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4" name="正方形/長方形 763">
          <a:extLst>
            <a:ext uri="{FF2B5EF4-FFF2-40B4-BE49-F238E27FC236}">
              <a16:creationId xmlns:a16="http://schemas.microsoft.com/office/drawing/2014/main" id="{00000000-0008-0000-0700-0000FC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1" name="直線コネクタ 770">
          <a:extLst>
            <a:ext uri="{FF2B5EF4-FFF2-40B4-BE49-F238E27FC236}">
              <a16:creationId xmlns:a16="http://schemas.microsoft.com/office/drawing/2014/main" id="{00000000-0008-0000-0700-000003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2" name="直線コネクタ 771">
          <a:extLst>
            <a:ext uri="{FF2B5EF4-FFF2-40B4-BE49-F238E27FC236}">
              <a16:creationId xmlns:a16="http://schemas.microsoft.com/office/drawing/2014/main" id="{00000000-0008-0000-0700-000004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4" name="直線コネクタ 773">
          <a:extLst>
            <a:ext uri="{FF2B5EF4-FFF2-40B4-BE49-F238E27FC236}">
              <a16:creationId xmlns:a16="http://schemas.microsoft.com/office/drawing/2014/main" id="{00000000-0008-0000-0700-00000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6" name="前年度繰上充用金グラフ枠">
          <a:extLst>
            <a:ext uri="{FF2B5EF4-FFF2-40B4-BE49-F238E27FC236}">
              <a16:creationId xmlns:a16="http://schemas.microsoft.com/office/drawing/2014/main" id="{00000000-0008-0000-0700-00000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7" name="直線コネクタ 776">
          <a:extLst>
            <a:ext uri="{FF2B5EF4-FFF2-40B4-BE49-F238E27FC236}">
              <a16:creationId xmlns:a16="http://schemas.microsoft.com/office/drawing/2014/main" id="{00000000-0008-0000-0700-000009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8" name="前年度繰上充用金最小値テキスト">
          <a:extLst>
            <a:ext uri="{FF2B5EF4-FFF2-40B4-BE49-F238E27FC236}">
              <a16:creationId xmlns:a16="http://schemas.microsoft.com/office/drawing/2014/main" id="{00000000-0008-0000-0700-00000A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0" name="前年度繰上充用金最大値テキスト">
          <a:extLst>
            <a:ext uri="{FF2B5EF4-FFF2-40B4-BE49-F238E27FC236}">
              <a16:creationId xmlns:a16="http://schemas.microsoft.com/office/drawing/2014/main" id="{00000000-0008-0000-0700-00000C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3" name="前年度繰上充用金平均値テキスト">
          <a:extLst>
            <a:ext uri="{FF2B5EF4-FFF2-40B4-BE49-F238E27FC236}">
              <a16:creationId xmlns:a16="http://schemas.microsoft.com/office/drawing/2014/main" id="{00000000-0008-0000-0700-00000F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4" name="フローチャート: 判断 783">
          <a:extLst>
            <a:ext uri="{FF2B5EF4-FFF2-40B4-BE49-F238E27FC236}">
              <a16:creationId xmlns:a16="http://schemas.microsoft.com/office/drawing/2014/main" id="{00000000-0008-0000-0700-000010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6" name="フローチャート: 判断 785">
          <a:extLst>
            <a:ext uri="{FF2B5EF4-FFF2-40B4-BE49-F238E27FC236}">
              <a16:creationId xmlns:a16="http://schemas.microsoft.com/office/drawing/2014/main" id="{00000000-0008-0000-0700-000012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89" name="フローチャート: 判断 788">
          <a:extLst>
            <a:ext uri="{FF2B5EF4-FFF2-40B4-BE49-F238E27FC236}">
              <a16:creationId xmlns:a16="http://schemas.microsoft.com/office/drawing/2014/main" id="{00000000-0008-0000-0700-000015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1" name="楕円 800">
          <a:extLst>
            <a:ext uri="{FF2B5EF4-FFF2-40B4-BE49-F238E27FC236}">
              <a16:creationId xmlns:a16="http://schemas.microsoft.com/office/drawing/2014/main" id="{00000000-0008-0000-0700-000021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2" name="前年度繰上充用金該当値テキスト">
          <a:extLst>
            <a:ext uri="{FF2B5EF4-FFF2-40B4-BE49-F238E27FC236}">
              <a16:creationId xmlns:a16="http://schemas.microsoft.com/office/drawing/2014/main" id="{00000000-0008-0000-0700-000022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3" name="楕円 802">
          <a:extLst>
            <a:ext uri="{FF2B5EF4-FFF2-40B4-BE49-F238E27FC236}">
              <a16:creationId xmlns:a16="http://schemas.microsoft.com/office/drawing/2014/main" id="{00000000-0008-0000-0700-000023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5" name="楕円 804">
          <a:extLst>
            <a:ext uri="{FF2B5EF4-FFF2-40B4-BE49-F238E27FC236}">
              <a16:creationId xmlns:a16="http://schemas.microsoft.com/office/drawing/2014/main" id="{00000000-0008-0000-0700-000025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7" name="楕円 806">
          <a:extLst>
            <a:ext uri="{FF2B5EF4-FFF2-40B4-BE49-F238E27FC236}">
              <a16:creationId xmlns:a16="http://schemas.microsoft.com/office/drawing/2014/main" id="{00000000-0008-0000-0700-000027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1" name="正方形/長方形 810">
          <a:extLst>
            <a:ext uri="{FF2B5EF4-FFF2-40B4-BE49-F238E27FC236}">
              <a16:creationId xmlns:a16="http://schemas.microsoft.com/office/drawing/2014/main" id="{00000000-0008-0000-0700-00002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2" name="正方形/長方形 811">
          <a:extLst>
            <a:ext uri="{FF2B5EF4-FFF2-40B4-BE49-F238E27FC236}">
              <a16:creationId xmlns:a16="http://schemas.microsoft.com/office/drawing/2014/main" id="{00000000-0008-0000-0700-00002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・総務費の住民一人当たりのコストは、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269,836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円となっており、類似団体内で最も高くなっている。要因は、ふるさと納税</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関連経費や移住定住推進事業による関連経費が他団体と比較して大きいことによるものである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民生</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費の住民一人当たりのコストは、前年度から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15,237</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円</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247,955</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円であり、類似団体内で最も高くなっ</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ている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。要因は、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施設型給付費、児童手当給付費、就学前教育・保育施設整備費補助金の増</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によるものである。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・土木費の住民一人当たりのコストは、前年度から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28,180</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円増の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81,056</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円であり、類似団体内で最も高くなっている。要因は、山之口運動公園整備事業や都城運動公園防災施設整備事業に要する経費の増によるものである。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災害復旧費</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の住民一人当たりのコストは、類似団体内で最も高くなってい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るが、現年発生公共土木施設補助災害復旧事業費の減等により、前年度から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1,691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円減の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3,679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円となっている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300">
            <a:effectLst/>
            <a:latin typeface="ＭＳ ゴシック" panose="020B0609070205080204" pitchFamily="49" charset="-128"/>
            <a:ea typeface="ＭＳ ゴシック" panose="020B0609070205080204" pitchFamily="49" charset="-128"/>
          </a:endParaRPr>
        </a:p>
        <a:p>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宮崎県都城市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今後の健全な財政運営を見据え、</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7,439</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万円を積み立てたことにより、財政調整基金残高は</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ポイントの増となっており、実質収支額については、毎年度ほぼ同水準で推移している。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実質単年度収支については、令和</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年度は、財政調整基金の積立金が</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減少</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（前年度比</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8,810</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万円</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減</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）したことから</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2.09</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ポイントの</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減</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となった。</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宮崎県都城市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一般会計及び全ての特別会計において赤字は発生していない。</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標準財政規模比については、ほとんどの会計が例年同水準で</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あるが、都城市水道事業会計については、流動資産の減に伴い、</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0.42</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ポイントの減となった。</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都城市後期高齢者医療特別会計については、被保険者数の増及び保険料改定に伴う収入の増等により、</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0.02</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ポイントの増となった</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0.8" zeroHeight="1" x14ac:dyDescent="0.2"/>
  <cols>
    <col min="1" max="11" width="2.109375" style="162" customWidth="1"/>
    <col min="12" max="12" width="2.21875" style="162" customWidth="1"/>
    <col min="13" max="17" width="2.33203125" style="162" customWidth="1"/>
    <col min="18" max="119" width="2.109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138116662</v>
      </c>
      <c r="BO4" s="358"/>
      <c r="BP4" s="358"/>
      <c r="BQ4" s="358"/>
      <c r="BR4" s="358"/>
      <c r="BS4" s="358"/>
      <c r="BT4" s="358"/>
      <c r="BU4" s="359"/>
      <c r="BV4" s="357">
        <v>133140300</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3.6</v>
      </c>
      <c r="CU4" s="364"/>
      <c r="CV4" s="364"/>
      <c r="CW4" s="364"/>
      <c r="CX4" s="364"/>
      <c r="CY4" s="364"/>
      <c r="CZ4" s="364"/>
      <c r="DA4" s="365"/>
      <c r="DB4" s="363">
        <v>3.7</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134705582</v>
      </c>
      <c r="BO5" s="395"/>
      <c r="BP5" s="395"/>
      <c r="BQ5" s="395"/>
      <c r="BR5" s="395"/>
      <c r="BS5" s="395"/>
      <c r="BT5" s="395"/>
      <c r="BU5" s="396"/>
      <c r="BV5" s="394">
        <v>129988378</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97.3</v>
      </c>
      <c r="CU5" s="392"/>
      <c r="CV5" s="392"/>
      <c r="CW5" s="392"/>
      <c r="CX5" s="392"/>
      <c r="CY5" s="392"/>
      <c r="CZ5" s="392"/>
      <c r="DA5" s="393"/>
      <c r="DB5" s="391">
        <v>95.9</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3411080</v>
      </c>
      <c r="BO6" s="395"/>
      <c r="BP6" s="395"/>
      <c r="BQ6" s="395"/>
      <c r="BR6" s="395"/>
      <c r="BS6" s="395"/>
      <c r="BT6" s="395"/>
      <c r="BU6" s="396"/>
      <c r="BV6" s="394">
        <v>3151922</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97.6</v>
      </c>
      <c r="CU6" s="432"/>
      <c r="CV6" s="432"/>
      <c r="CW6" s="432"/>
      <c r="CX6" s="432"/>
      <c r="CY6" s="432"/>
      <c r="CZ6" s="432"/>
      <c r="DA6" s="433"/>
      <c r="DB6" s="431">
        <v>96.6</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1845556</v>
      </c>
      <c r="BO7" s="395"/>
      <c r="BP7" s="395"/>
      <c r="BQ7" s="395"/>
      <c r="BR7" s="395"/>
      <c r="BS7" s="395"/>
      <c r="BT7" s="395"/>
      <c r="BU7" s="396"/>
      <c r="BV7" s="394">
        <v>1607016</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43008000</v>
      </c>
      <c r="CU7" s="395"/>
      <c r="CV7" s="395"/>
      <c r="CW7" s="395"/>
      <c r="CX7" s="395"/>
      <c r="CY7" s="395"/>
      <c r="CZ7" s="395"/>
      <c r="DA7" s="396"/>
      <c r="DB7" s="394">
        <v>42146965</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1565524</v>
      </c>
      <c r="BO8" s="395"/>
      <c r="BP8" s="395"/>
      <c r="BQ8" s="395"/>
      <c r="BR8" s="395"/>
      <c r="BS8" s="395"/>
      <c r="BT8" s="395"/>
      <c r="BU8" s="396"/>
      <c r="BV8" s="394">
        <v>1544906</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0.55000000000000004</v>
      </c>
      <c r="CU8" s="435"/>
      <c r="CV8" s="435"/>
      <c r="CW8" s="435"/>
      <c r="CX8" s="435"/>
      <c r="CY8" s="435"/>
      <c r="CZ8" s="435"/>
      <c r="DA8" s="436"/>
      <c r="DB8" s="434">
        <v>0.54</v>
      </c>
      <c r="DC8" s="435"/>
      <c r="DD8" s="435"/>
      <c r="DE8" s="435"/>
      <c r="DF8" s="435"/>
      <c r="DG8" s="435"/>
      <c r="DH8" s="435"/>
      <c r="DI8" s="436"/>
    </row>
    <row r="9" spans="1:119" ht="18.75" customHeight="1" thickBot="1" x14ac:dyDescent="0.25">
      <c r="A9" s="163"/>
      <c r="B9" s="388" t="s">
        <v>106</v>
      </c>
      <c r="C9" s="389"/>
      <c r="D9" s="389"/>
      <c r="E9" s="389"/>
      <c r="F9" s="389"/>
      <c r="G9" s="389"/>
      <c r="H9" s="389"/>
      <c r="I9" s="389"/>
      <c r="J9" s="389"/>
      <c r="K9" s="437"/>
      <c r="L9" s="438" t="s">
        <v>107</v>
      </c>
      <c r="M9" s="439"/>
      <c r="N9" s="439"/>
      <c r="O9" s="439"/>
      <c r="P9" s="439"/>
      <c r="Q9" s="440"/>
      <c r="R9" s="441">
        <v>160640</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20618</v>
      </c>
      <c r="BO9" s="395"/>
      <c r="BP9" s="395"/>
      <c r="BQ9" s="395"/>
      <c r="BR9" s="395"/>
      <c r="BS9" s="395"/>
      <c r="BT9" s="395"/>
      <c r="BU9" s="396"/>
      <c r="BV9" s="394">
        <v>23883</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9.6</v>
      </c>
      <c r="CU9" s="392"/>
      <c r="CV9" s="392"/>
      <c r="CW9" s="392"/>
      <c r="CX9" s="392"/>
      <c r="CY9" s="392"/>
      <c r="CZ9" s="392"/>
      <c r="DA9" s="393"/>
      <c r="DB9" s="391">
        <v>10.1</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112</v>
      </c>
      <c r="M10" s="424"/>
      <c r="N10" s="424"/>
      <c r="O10" s="424"/>
      <c r="P10" s="424"/>
      <c r="Q10" s="425"/>
      <c r="R10" s="445">
        <v>165029</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1274386</v>
      </c>
      <c r="BO10" s="395"/>
      <c r="BP10" s="395"/>
      <c r="BQ10" s="395"/>
      <c r="BR10" s="395"/>
      <c r="BS10" s="395"/>
      <c r="BT10" s="395"/>
      <c r="BU10" s="396"/>
      <c r="BV10" s="394">
        <v>2062485</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114</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162574</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114</v>
      </c>
      <c r="AV12" s="427"/>
      <c r="AW12" s="427"/>
      <c r="AX12" s="427"/>
      <c r="AY12" s="428" t="s">
        <v>128</v>
      </c>
      <c r="AZ12" s="429"/>
      <c r="BA12" s="429"/>
      <c r="BB12" s="429"/>
      <c r="BC12" s="429"/>
      <c r="BD12" s="429"/>
      <c r="BE12" s="429"/>
      <c r="BF12" s="429"/>
      <c r="BG12" s="429"/>
      <c r="BH12" s="429"/>
      <c r="BI12" s="429"/>
      <c r="BJ12" s="429"/>
      <c r="BK12" s="429"/>
      <c r="BL12" s="429"/>
      <c r="BM12" s="430"/>
      <c r="BN12" s="394">
        <v>619070</v>
      </c>
      <c r="BO12" s="395"/>
      <c r="BP12" s="395"/>
      <c r="BQ12" s="395"/>
      <c r="BR12" s="395"/>
      <c r="BS12" s="395"/>
      <c r="BT12" s="395"/>
      <c r="BU12" s="396"/>
      <c r="BV12" s="394">
        <v>545360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2"/>
      <c r="M13" s="485" t="s">
        <v>130</v>
      </c>
      <c r="N13" s="486"/>
      <c r="O13" s="486"/>
      <c r="P13" s="486"/>
      <c r="Q13" s="487"/>
      <c r="R13" s="478">
        <v>159904</v>
      </c>
      <c r="S13" s="479"/>
      <c r="T13" s="479"/>
      <c r="U13" s="479"/>
      <c r="V13" s="480"/>
      <c r="W13" s="410" t="s">
        <v>131</v>
      </c>
      <c r="X13" s="411"/>
      <c r="Y13" s="411"/>
      <c r="Z13" s="411"/>
      <c r="AA13" s="411"/>
      <c r="AB13" s="401"/>
      <c r="AC13" s="445">
        <v>6319</v>
      </c>
      <c r="AD13" s="446"/>
      <c r="AE13" s="446"/>
      <c r="AF13" s="446"/>
      <c r="AG13" s="488"/>
      <c r="AH13" s="445">
        <v>7366</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675934</v>
      </c>
      <c r="BO13" s="395"/>
      <c r="BP13" s="395"/>
      <c r="BQ13" s="395"/>
      <c r="BR13" s="395"/>
      <c r="BS13" s="395"/>
      <c r="BT13" s="395"/>
      <c r="BU13" s="396"/>
      <c r="BV13" s="394">
        <v>1541008</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6.1</v>
      </c>
      <c r="CU13" s="392"/>
      <c r="CV13" s="392"/>
      <c r="CW13" s="392"/>
      <c r="CX13" s="392"/>
      <c r="CY13" s="392"/>
      <c r="CZ13" s="392"/>
      <c r="DA13" s="393"/>
      <c r="DB13" s="391">
        <v>5.7</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161515</v>
      </c>
      <c r="S14" s="479"/>
      <c r="T14" s="479"/>
      <c r="U14" s="479"/>
      <c r="V14" s="480"/>
      <c r="W14" s="384"/>
      <c r="X14" s="385"/>
      <c r="Y14" s="385"/>
      <c r="Z14" s="385"/>
      <c r="AA14" s="385"/>
      <c r="AB14" s="374"/>
      <c r="AC14" s="481">
        <v>8.6</v>
      </c>
      <c r="AD14" s="482"/>
      <c r="AE14" s="482"/>
      <c r="AF14" s="482"/>
      <c r="AG14" s="483"/>
      <c r="AH14" s="481">
        <v>9.6999999999999993</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2"/>
      <c r="M15" s="485" t="s">
        <v>130</v>
      </c>
      <c r="N15" s="486"/>
      <c r="O15" s="486"/>
      <c r="P15" s="486"/>
      <c r="Q15" s="487"/>
      <c r="R15" s="478">
        <v>159296</v>
      </c>
      <c r="S15" s="479"/>
      <c r="T15" s="479"/>
      <c r="U15" s="479"/>
      <c r="V15" s="480"/>
      <c r="W15" s="410" t="s">
        <v>137</v>
      </c>
      <c r="X15" s="411"/>
      <c r="Y15" s="411"/>
      <c r="Z15" s="411"/>
      <c r="AA15" s="411"/>
      <c r="AB15" s="401"/>
      <c r="AC15" s="445">
        <v>17526</v>
      </c>
      <c r="AD15" s="446"/>
      <c r="AE15" s="446"/>
      <c r="AF15" s="446"/>
      <c r="AG15" s="488"/>
      <c r="AH15" s="445">
        <v>18753</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20271511</v>
      </c>
      <c r="BO15" s="358"/>
      <c r="BP15" s="358"/>
      <c r="BQ15" s="358"/>
      <c r="BR15" s="358"/>
      <c r="BS15" s="358"/>
      <c r="BT15" s="358"/>
      <c r="BU15" s="359"/>
      <c r="BV15" s="357">
        <v>20160020</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23.8</v>
      </c>
      <c r="AD16" s="482"/>
      <c r="AE16" s="482"/>
      <c r="AF16" s="482"/>
      <c r="AG16" s="483"/>
      <c r="AH16" s="481">
        <v>24.7</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37720221</v>
      </c>
      <c r="BO16" s="395"/>
      <c r="BP16" s="395"/>
      <c r="BQ16" s="395"/>
      <c r="BR16" s="395"/>
      <c r="BS16" s="395"/>
      <c r="BT16" s="395"/>
      <c r="BU16" s="396"/>
      <c r="BV16" s="394">
        <v>36680731</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49788</v>
      </c>
      <c r="AD17" s="446"/>
      <c r="AE17" s="446"/>
      <c r="AF17" s="446"/>
      <c r="AG17" s="488"/>
      <c r="AH17" s="445">
        <v>49858</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25465393</v>
      </c>
      <c r="BO17" s="395"/>
      <c r="BP17" s="395"/>
      <c r="BQ17" s="395"/>
      <c r="BR17" s="395"/>
      <c r="BS17" s="395"/>
      <c r="BT17" s="395"/>
      <c r="BU17" s="396"/>
      <c r="BV17" s="394">
        <v>25306263</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653.36</v>
      </c>
      <c r="M18" s="518"/>
      <c r="N18" s="518"/>
      <c r="O18" s="518"/>
      <c r="P18" s="518"/>
      <c r="Q18" s="518"/>
      <c r="R18" s="519"/>
      <c r="S18" s="519"/>
      <c r="T18" s="519"/>
      <c r="U18" s="519"/>
      <c r="V18" s="520"/>
      <c r="W18" s="412"/>
      <c r="X18" s="413"/>
      <c r="Y18" s="413"/>
      <c r="Z18" s="413"/>
      <c r="AA18" s="413"/>
      <c r="AB18" s="404"/>
      <c r="AC18" s="521">
        <v>67.599999999999994</v>
      </c>
      <c r="AD18" s="522"/>
      <c r="AE18" s="522"/>
      <c r="AF18" s="522"/>
      <c r="AG18" s="523"/>
      <c r="AH18" s="521">
        <v>65.599999999999994</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42829999</v>
      </c>
      <c r="BO18" s="395"/>
      <c r="BP18" s="395"/>
      <c r="BQ18" s="395"/>
      <c r="BR18" s="395"/>
      <c r="BS18" s="395"/>
      <c r="BT18" s="395"/>
      <c r="BU18" s="396"/>
      <c r="BV18" s="394">
        <v>41073941</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246</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73897476</v>
      </c>
      <c r="BO19" s="395"/>
      <c r="BP19" s="395"/>
      <c r="BQ19" s="395"/>
      <c r="BR19" s="395"/>
      <c r="BS19" s="395"/>
      <c r="BT19" s="395"/>
      <c r="BU19" s="396"/>
      <c r="BV19" s="394">
        <v>72524195</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71092</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63280732</v>
      </c>
      <c r="BO22" s="358"/>
      <c r="BP22" s="358"/>
      <c r="BQ22" s="358"/>
      <c r="BR22" s="358"/>
      <c r="BS22" s="358"/>
      <c r="BT22" s="358"/>
      <c r="BU22" s="359"/>
      <c r="BV22" s="357">
        <v>64977976</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27818207</v>
      </c>
      <c r="BO23" s="395"/>
      <c r="BP23" s="395"/>
      <c r="BQ23" s="395"/>
      <c r="BR23" s="395"/>
      <c r="BS23" s="395"/>
      <c r="BT23" s="395"/>
      <c r="BU23" s="396"/>
      <c r="BV23" s="394">
        <v>30043441</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9400</v>
      </c>
      <c r="R24" s="446"/>
      <c r="S24" s="446"/>
      <c r="T24" s="446"/>
      <c r="U24" s="446"/>
      <c r="V24" s="488"/>
      <c r="W24" s="540"/>
      <c r="X24" s="541"/>
      <c r="Y24" s="542"/>
      <c r="Z24" s="444" t="s">
        <v>162</v>
      </c>
      <c r="AA24" s="424"/>
      <c r="AB24" s="424"/>
      <c r="AC24" s="424"/>
      <c r="AD24" s="424"/>
      <c r="AE24" s="424"/>
      <c r="AF24" s="424"/>
      <c r="AG24" s="425"/>
      <c r="AH24" s="445">
        <v>1261</v>
      </c>
      <c r="AI24" s="446"/>
      <c r="AJ24" s="446"/>
      <c r="AK24" s="446"/>
      <c r="AL24" s="488"/>
      <c r="AM24" s="445">
        <v>4023851</v>
      </c>
      <c r="AN24" s="446"/>
      <c r="AO24" s="446"/>
      <c r="AP24" s="446"/>
      <c r="AQ24" s="446"/>
      <c r="AR24" s="488"/>
      <c r="AS24" s="445">
        <v>3191</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40823750</v>
      </c>
      <c r="BO24" s="395"/>
      <c r="BP24" s="395"/>
      <c r="BQ24" s="395"/>
      <c r="BR24" s="395"/>
      <c r="BS24" s="395"/>
      <c r="BT24" s="395"/>
      <c r="BU24" s="396"/>
      <c r="BV24" s="394">
        <v>40233658</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2</v>
      </c>
      <c r="M25" s="446"/>
      <c r="N25" s="446"/>
      <c r="O25" s="446"/>
      <c r="P25" s="488"/>
      <c r="Q25" s="445">
        <v>7150</v>
      </c>
      <c r="R25" s="446"/>
      <c r="S25" s="446"/>
      <c r="T25" s="446"/>
      <c r="U25" s="446"/>
      <c r="V25" s="488"/>
      <c r="W25" s="540"/>
      <c r="X25" s="541"/>
      <c r="Y25" s="542"/>
      <c r="Z25" s="444" t="s">
        <v>165</v>
      </c>
      <c r="AA25" s="424"/>
      <c r="AB25" s="424"/>
      <c r="AC25" s="424"/>
      <c r="AD25" s="424"/>
      <c r="AE25" s="424"/>
      <c r="AF25" s="424"/>
      <c r="AG25" s="425"/>
      <c r="AH25" s="445">
        <v>182</v>
      </c>
      <c r="AI25" s="446"/>
      <c r="AJ25" s="446"/>
      <c r="AK25" s="446"/>
      <c r="AL25" s="488"/>
      <c r="AM25" s="445">
        <v>573846</v>
      </c>
      <c r="AN25" s="446"/>
      <c r="AO25" s="446"/>
      <c r="AP25" s="446"/>
      <c r="AQ25" s="446"/>
      <c r="AR25" s="488"/>
      <c r="AS25" s="445">
        <v>3153</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13927400</v>
      </c>
      <c r="BO25" s="358"/>
      <c r="BP25" s="358"/>
      <c r="BQ25" s="358"/>
      <c r="BR25" s="358"/>
      <c r="BS25" s="358"/>
      <c r="BT25" s="358"/>
      <c r="BU25" s="359"/>
      <c r="BV25" s="357">
        <v>13982816</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6750</v>
      </c>
      <c r="R26" s="446"/>
      <c r="S26" s="446"/>
      <c r="T26" s="446"/>
      <c r="U26" s="446"/>
      <c r="V26" s="488"/>
      <c r="W26" s="540"/>
      <c r="X26" s="541"/>
      <c r="Y26" s="542"/>
      <c r="Z26" s="444" t="s">
        <v>168</v>
      </c>
      <c r="AA26" s="546"/>
      <c r="AB26" s="546"/>
      <c r="AC26" s="546"/>
      <c r="AD26" s="546"/>
      <c r="AE26" s="546"/>
      <c r="AF26" s="546"/>
      <c r="AG26" s="547"/>
      <c r="AH26" s="445">
        <v>39</v>
      </c>
      <c r="AI26" s="446"/>
      <c r="AJ26" s="446"/>
      <c r="AK26" s="446"/>
      <c r="AL26" s="488"/>
      <c r="AM26" s="445">
        <v>133458</v>
      </c>
      <c r="AN26" s="446"/>
      <c r="AO26" s="446"/>
      <c r="AP26" s="446"/>
      <c r="AQ26" s="446"/>
      <c r="AR26" s="488"/>
      <c r="AS26" s="445">
        <v>3422</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170</v>
      </c>
      <c r="F27" s="424"/>
      <c r="G27" s="424"/>
      <c r="H27" s="424"/>
      <c r="I27" s="424"/>
      <c r="J27" s="424"/>
      <c r="K27" s="425"/>
      <c r="L27" s="445">
        <v>1</v>
      </c>
      <c r="M27" s="446"/>
      <c r="N27" s="446"/>
      <c r="O27" s="446"/>
      <c r="P27" s="488"/>
      <c r="Q27" s="445">
        <v>5000</v>
      </c>
      <c r="R27" s="446"/>
      <c r="S27" s="446"/>
      <c r="T27" s="446"/>
      <c r="U27" s="446"/>
      <c r="V27" s="488"/>
      <c r="W27" s="540"/>
      <c r="X27" s="541"/>
      <c r="Y27" s="542"/>
      <c r="Z27" s="444" t="s">
        <v>171</v>
      </c>
      <c r="AA27" s="424"/>
      <c r="AB27" s="424"/>
      <c r="AC27" s="424"/>
      <c r="AD27" s="424"/>
      <c r="AE27" s="424"/>
      <c r="AF27" s="424"/>
      <c r="AG27" s="425"/>
      <c r="AH27" s="445">
        <v>15</v>
      </c>
      <c r="AI27" s="446"/>
      <c r="AJ27" s="446"/>
      <c r="AK27" s="446"/>
      <c r="AL27" s="488"/>
      <c r="AM27" s="445">
        <v>55329</v>
      </c>
      <c r="AN27" s="446"/>
      <c r="AO27" s="446"/>
      <c r="AP27" s="446"/>
      <c r="AQ27" s="446"/>
      <c r="AR27" s="488"/>
      <c r="AS27" s="445">
        <v>3689</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1741097</v>
      </c>
      <c r="BO27" s="514"/>
      <c r="BP27" s="514"/>
      <c r="BQ27" s="514"/>
      <c r="BR27" s="514"/>
      <c r="BS27" s="514"/>
      <c r="BT27" s="514"/>
      <c r="BU27" s="515"/>
      <c r="BV27" s="513">
        <v>1741097</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173</v>
      </c>
      <c r="F28" s="424"/>
      <c r="G28" s="424"/>
      <c r="H28" s="424"/>
      <c r="I28" s="424"/>
      <c r="J28" s="424"/>
      <c r="K28" s="425"/>
      <c r="L28" s="445">
        <v>1</v>
      </c>
      <c r="M28" s="446"/>
      <c r="N28" s="446"/>
      <c r="O28" s="446"/>
      <c r="P28" s="488"/>
      <c r="Q28" s="445">
        <v>4200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7376070</v>
      </c>
      <c r="BO28" s="358"/>
      <c r="BP28" s="358"/>
      <c r="BQ28" s="358"/>
      <c r="BR28" s="358"/>
      <c r="BS28" s="358"/>
      <c r="BT28" s="358"/>
      <c r="BU28" s="359"/>
      <c r="BV28" s="357">
        <v>6720754</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176</v>
      </c>
      <c r="F29" s="424"/>
      <c r="G29" s="424"/>
      <c r="H29" s="424"/>
      <c r="I29" s="424"/>
      <c r="J29" s="424"/>
      <c r="K29" s="425"/>
      <c r="L29" s="445">
        <v>27</v>
      </c>
      <c r="M29" s="446"/>
      <c r="N29" s="446"/>
      <c r="O29" s="446"/>
      <c r="P29" s="488"/>
      <c r="Q29" s="445">
        <v>4000</v>
      </c>
      <c r="R29" s="446"/>
      <c r="S29" s="446"/>
      <c r="T29" s="446"/>
      <c r="U29" s="446"/>
      <c r="V29" s="488"/>
      <c r="W29" s="543"/>
      <c r="X29" s="544"/>
      <c r="Y29" s="545"/>
      <c r="Z29" s="444" t="s">
        <v>177</v>
      </c>
      <c r="AA29" s="424"/>
      <c r="AB29" s="424"/>
      <c r="AC29" s="424"/>
      <c r="AD29" s="424"/>
      <c r="AE29" s="424"/>
      <c r="AF29" s="424"/>
      <c r="AG29" s="425"/>
      <c r="AH29" s="445">
        <v>1276</v>
      </c>
      <c r="AI29" s="446"/>
      <c r="AJ29" s="446"/>
      <c r="AK29" s="446"/>
      <c r="AL29" s="488"/>
      <c r="AM29" s="445">
        <v>4079180</v>
      </c>
      <c r="AN29" s="446"/>
      <c r="AO29" s="446"/>
      <c r="AP29" s="446"/>
      <c r="AQ29" s="446"/>
      <c r="AR29" s="488"/>
      <c r="AS29" s="445">
        <v>3197</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6284591</v>
      </c>
      <c r="BO29" s="395"/>
      <c r="BP29" s="395"/>
      <c r="BQ29" s="395"/>
      <c r="BR29" s="395"/>
      <c r="BS29" s="395"/>
      <c r="BT29" s="395"/>
      <c r="BU29" s="396"/>
      <c r="BV29" s="394">
        <v>7041500</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98.6</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40706976</v>
      </c>
      <c r="BO30" s="514"/>
      <c r="BP30" s="514"/>
      <c r="BQ30" s="514"/>
      <c r="BR30" s="514"/>
      <c r="BS30" s="514"/>
      <c r="BT30" s="514"/>
      <c r="BU30" s="515"/>
      <c r="BV30" s="513">
        <v>44863899</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2">
      <c r="A31" s="163"/>
      <c r="B31" s="185"/>
      <c r="DI31" s="186"/>
    </row>
    <row r="32" spans="1:113" ht="13.5" customHeight="1" x14ac:dyDescent="0.2">
      <c r="A32" s="163"/>
      <c r="B32" s="187"/>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6"/>
    </row>
    <row r="33" spans="1:113" ht="13.5" customHeight="1" x14ac:dyDescent="0.2">
      <c r="A33" s="163"/>
      <c r="B33" s="187"/>
      <c r="C33" s="418" t="s">
        <v>186</v>
      </c>
      <c r="D33" s="418"/>
      <c r="E33" s="383" t="s">
        <v>187</v>
      </c>
      <c r="F33" s="383"/>
      <c r="G33" s="383"/>
      <c r="H33" s="383"/>
      <c r="I33" s="383"/>
      <c r="J33" s="383"/>
      <c r="K33" s="383"/>
      <c r="L33" s="383"/>
      <c r="M33" s="383"/>
      <c r="N33" s="383"/>
      <c r="O33" s="383"/>
      <c r="P33" s="383"/>
      <c r="Q33" s="383"/>
      <c r="R33" s="383"/>
      <c r="S33" s="383"/>
      <c r="T33" s="188"/>
      <c r="U33" s="418" t="s">
        <v>186</v>
      </c>
      <c r="V33" s="418"/>
      <c r="W33" s="383" t="s">
        <v>187</v>
      </c>
      <c r="X33" s="383"/>
      <c r="Y33" s="383"/>
      <c r="Z33" s="383"/>
      <c r="AA33" s="383"/>
      <c r="AB33" s="383"/>
      <c r="AC33" s="383"/>
      <c r="AD33" s="383"/>
      <c r="AE33" s="383"/>
      <c r="AF33" s="383"/>
      <c r="AG33" s="383"/>
      <c r="AH33" s="383"/>
      <c r="AI33" s="383"/>
      <c r="AJ33" s="383"/>
      <c r="AK33" s="383"/>
      <c r="AL33" s="188"/>
      <c r="AM33" s="418" t="s">
        <v>186</v>
      </c>
      <c r="AN33" s="418"/>
      <c r="AO33" s="383" t="s">
        <v>187</v>
      </c>
      <c r="AP33" s="383"/>
      <c r="AQ33" s="383"/>
      <c r="AR33" s="383"/>
      <c r="AS33" s="383"/>
      <c r="AT33" s="383"/>
      <c r="AU33" s="383"/>
      <c r="AV33" s="383"/>
      <c r="AW33" s="383"/>
      <c r="AX33" s="383"/>
      <c r="AY33" s="383"/>
      <c r="AZ33" s="383"/>
      <c r="BA33" s="383"/>
      <c r="BB33" s="383"/>
      <c r="BC33" s="383"/>
      <c r="BD33" s="189"/>
      <c r="BE33" s="383" t="s">
        <v>188</v>
      </c>
      <c r="BF33" s="383"/>
      <c r="BG33" s="383" t="s">
        <v>189</v>
      </c>
      <c r="BH33" s="383"/>
      <c r="BI33" s="383"/>
      <c r="BJ33" s="383"/>
      <c r="BK33" s="383"/>
      <c r="BL33" s="383"/>
      <c r="BM33" s="383"/>
      <c r="BN33" s="383"/>
      <c r="BO33" s="383"/>
      <c r="BP33" s="383"/>
      <c r="BQ33" s="383"/>
      <c r="BR33" s="383"/>
      <c r="BS33" s="383"/>
      <c r="BT33" s="383"/>
      <c r="BU33" s="383"/>
      <c r="BV33" s="189"/>
      <c r="BW33" s="418" t="s">
        <v>188</v>
      </c>
      <c r="BX33" s="418"/>
      <c r="BY33" s="383" t="s">
        <v>190</v>
      </c>
      <c r="BZ33" s="383"/>
      <c r="CA33" s="383"/>
      <c r="CB33" s="383"/>
      <c r="CC33" s="383"/>
      <c r="CD33" s="383"/>
      <c r="CE33" s="383"/>
      <c r="CF33" s="383"/>
      <c r="CG33" s="383"/>
      <c r="CH33" s="383"/>
      <c r="CI33" s="383"/>
      <c r="CJ33" s="383"/>
      <c r="CK33" s="383"/>
      <c r="CL33" s="383"/>
      <c r="CM33" s="383"/>
      <c r="CN33" s="188"/>
      <c r="CO33" s="418" t="s">
        <v>186</v>
      </c>
      <c r="CP33" s="418"/>
      <c r="CQ33" s="383" t="s">
        <v>191</v>
      </c>
      <c r="CR33" s="383"/>
      <c r="CS33" s="383"/>
      <c r="CT33" s="383"/>
      <c r="CU33" s="383"/>
      <c r="CV33" s="383"/>
      <c r="CW33" s="383"/>
      <c r="CX33" s="383"/>
      <c r="CY33" s="383"/>
      <c r="CZ33" s="383"/>
      <c r="DA33" s="383"/>
      <c r="DB33" s="383"/>
      <c r="DC33" s="383"/>
      <c r="DD33" s="383"/>
      <c r="DE33" s="383"/>
      <c r="DF33" s="188"/>
      <c r="DG33" s="583" t="s">
        <v>192</v>
      </c>
      <c r="DH33" s="583"/>
      <c r="DI33" s="190"/>
    </row>
    <row r="34" spans="1:113" ht="32.25" customHeight="1" x14ac:dyDescent="0.2">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3</v>
      </c>
      <c r="V34" s="584"/>
      <c r="W34" s="585" t="str">
        <f>IF('各会計、関係団体の財政状況及び健全化判断比率'!B28="","",'各会計、関係団体の財政状況及び健全化判断比率'!B28)</f>
        <v>都城市国民健康保険特別会計（事業勘定）</v>
      </c>
      <c r="X34" s="585"/>
      <c r="Y34" s="585"/>
      <c r="Z34" s="585"/>
      <c r="AA34" s="585"/>
      <c r="AB34" s="585"/>
      <c r="AC34" s="585"/>
      <c r="AD34" s="585"/>
      <c r="AE34" s="585"/>
      <c r="AF34" s="585"/>
      <c r="AG34" s="585"/>
      <c r="AH34" s="585"/>
      <c r="AI34" s="585"/>
      <c r="AJ34" s="585"/>
      <c r="AK34" s="585"/>
      <c r="AL34" s="163"/>
      <c r="AM34" s="584">
        <f>IF(AO34="","",MAX(C34:D43,U34:V43)+1)</f>
        <v>7</v>
      </c>
      <c r="AN34" s="584"/>
      <c r="AO34" s="585" t="str">
        <f>IF('各会計、関係団体の財政状況及び健全化判断比率'!B32="","",'各会計、関係団体の財政状況及び健全化判断比率'!B32)</f>
        <v>都城市水道事業会計</v>
      </c>
      <c r="AP34" s="585"/>
      <c r="AQ34" s="585"/>
      <c r="AR34" s="585"/>
      <c r="AS34" s="585"/>
      <c r="AT34" s="585"/>
      <c r="AU34" s="585"/>
      <c r="AV34" s="585"/>
      <c r="AW34" s="585"/>
      <c r="AX34" s="585"/>
      <c r="AY34" s="585"/>
      <c r="AZ34" s="585"/>
      <c r="BA34" s="585"/>
      <c r="BB34" s="585"/>
      <c r="BC34" s="585"/>
      <c r="BD34" s="163"/>
      <c r="BE34" s="584">
        <f>IF(BG34="","",MAX(C34:D43,U34:V43,AM34:AN43)+1)</f>
        <v>12</v>
      </c>
      <c r="BF34" s="584"/>
      <c r="BG34" s="585" t="str">
        <f>IF('各会計、関係団体の財政状況及び健全化判断比率'!B37="","",'各会計、関係団体の財政状況及び健全化判断比率'!B37)</f>
        <v>都城市公設地方卸売市場事業特別会計</v>
      </c>
      <c r="BH34" s="585"/>
      <c r="BI34" s="585"/>
      <c r="BJ34" s="585"/>
      <c r="BK34" s="585"/>
      <c r="BL34" s="585"/>
      <c r="BM34" s="585"/>
      <c r="BN34" s="585"/>
      <c r="BO34" s="585"/>
      <c r="BP34" s="585"/>
      <c r="BQ34" s="585"/>
      <c r="BR34" s="585"/>
      <c r="BS34" s="585"/>
      <c r="BT34" s="585"/>
      <c r="BU34" s="585"/>
      <c r="BV34" s="163"/>
      <c r="BW34" s="584">
        <f>IF(BY34="","",MAX(C34:D43,U34:V43,AM34:AN43,BE34:BF43)+1)</f>
        <v>15</v>
      </c>
      <c r="BX34" s="584"/>
      <c r="BY34" s="585" t="str">
        <f>IF('各会計、関係団体の財政状況及び健全化判断比率'!B68="","",'各会計、関係団体の財政状況及び健全化判断比率'!B68)</f>
        <v>宮崎県市町村総合事務組合　一般会計</v>
      </c>
      <c r="BZ34" s="585"/>
      <c r="CA34" s="585"/>
      <c r="CB34" s="585"/>
      <c r="CC34" s="585"/>
      <c r="CD34" s="585"/>
      <c r="CE34" s="585"/>
      <c r="CF34" s="585"/>
      <c r="CG34" s="585"/>
      <c r="CH34" s="585"/>
      <c r="CI34" s="585"/>
      <c r="CJ34" s="585"/>
      <c r="CK34" s="585"/>
      <c r="CL34" s="585"/>
      <c r="CM34" s="585"/>
      <c r="CN34" s="163"/>
      <c r="CO34" s="584">
        <f>IF(CQ34="","",MAX(C34:D43,U34:V43,AM34:AN43,BE34:BF43,BW34:BX43)+1)</f>
        <v>20</v>
      </c>
      <c r="CP34" s="584"/>
      <c r="CQ34" s="585" t="str">
        <f>IF('各会計、関係団体の財政状況及び健全化判断比率'!BS7="","",'各会計、関係団体の財政状況及び健全化判断比率'!BS7)</f>
        <v>都城森林組合</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90"/>
    </row>
    <row r="35" spans="1:113" ht="32.25" customHeight="1" x14ac:dyDescent="0.2">
      <c r="A35" s="163"/>
      <c r="B35" s="187"/>
      <c r="C35" s="584">
        <f>IF(E35="","",C34+1)</f>
        <v>2</v>
      </c>
      <c r="D35" s="584"/>
      <c r="E35" s="585" t="str">
        <f>IF('各会計、関係団体の財政状況及び健全化判断比率'!B8="","",'各会計、関係団体の財政状況及び健全化判断比率'!B8)</f>
        <v>都城市整備墓地特別会計</v>
      </c>
      <c r="F35" s="585"/>
      <c r="G35" s="585"/>
      <c r="H35" s="585"/>
      <c r="I35" s="585"/>
      <c r="J35" s="585"/>
      <c r="K35" s="585"/>
      <c r="L35" s="585"/>
      <c r="M35" s="585"/>
      <c r="N35" s="585"/>
      <c r="O35" s="585"/>
      <c r="P35" s="585"/>
      <c r="Q35" s="585"/>
      <c r="R35" s="585"/>
      <c r="S35" s="585"/>
      <c r="T35" s="163"/>
      <c r="U35" s="584">
        <f>IF(W35="","",U34+1)</f>
        <v>4</v>
      </c>
      <c r="V35" s="584"/>
      <c r="W35" s="585" t="str">
        <f>IF('各会計、関係団体の財政状況及び健全化判断比率'!B29="","",'各会計、関係団体の財政状況及び健全化判断比率'!B29)</f>
        <v>都城市国民健康保険特別会計（診療施設勘定）</v>
      </c>
      <c r="X35" s="585"/>
      <c r="Y35" s="585"/>
      <c r="Z35" s="585"/>
      <c r="AA35" s="585"/>
      <c r="AB35" s="585"/>
      <c r="AC35" s="585"/>
      <c r="AD35" s="585"/>
      <c r="AE35" s="585"/>
      <c r="AF35" s="585"/>
      <c r="AG35" s="585"/>
      <c r="AH35" s="585"/>
      <c r="AI35" s="585"/>
      <c r="AJ35" s="585"/>
      <c r="AK35" s="585"/>
      <c r="AL35" s="163"/>
      <c r="AM35" s="584">
        <f t="shared" ref="AM35:AM43" si="0">IF(AO35="","",AM34+1)</f>
        <v>8</v>
      </c>
      <c r="AN35" s="584"/>
      <c r="AO35" s="585" t="str">
        <f>IF('各会計、関係団体の財政状況及び健全化判断比率'!B33="","",'各会計、関係団体の財政状況及び健全化判断比率'!B33)</f>
        <v>都城市公共下水道事業会計</v>
      </c>
      <c r="AP35" s="585"/>
      <c r="AQ35" s="585"/>
      <c r="AR35" s="585"/>
      <c r="AS35" s="585"/>
      <c r="AT35" s="585"/>
      <c r="AU35" s="585"/>
      <c r="AV35" s="585"/>
      <c r="AW35" s="585"/>
      <c r="AX35" s="585"/>
      <c r="AY35" s="585"/>
      <c r="AZ35" s="585"/>
      <c r="BA35" s="585"/>
      <c r="BB35" s="585"/>
      <c r="BC35" s="585"/>
      <c r="BD35" s="163"/>
      <c r="BE35" s="584">
        <f t="shared" ref="BE35:BE43" si="1">IF(BG35="","",BE34+1)</f>
        <v>13</v>
      </c>
      <c r="BF35" s="584"/>
      <c r="BG35" s="585" t="str">
        <f>IF('各会計、関係団体の財政状況及び健全化判断比率'!B38="","",'各会計、関係団体の財政状況及び健全化判断比率'!B38)</f>
        <v>都城市電気事業特別会計</v>
      </c>
      <c r="BH35" s="585"/>
      <c r="BI35" s="585"/>
      <c r="BJ35" s="585"/>
      <c r="BK35" s="585"/>
      <c r="BL35" s="585"/>
      <c r="BM35" s="585"/>
      <c r="BN35" s="585"/>
      <c r="BO35" s="585"/>
      <c r="BP35" s="585"/>
      <c r="BQ35" s="585"/>
      <c r="BR35" s="585"/>
      <c r="BS35" s="585"/>
      <c r="BT35" s="585"/>
      <c r="BU35" s="585"/>
      <c r="BV35" s="163"/>
      <c r="BW35" s="584">
        <f t="shared" ref="BW35:BW43" si="2">IF(BY35="","",BW34+1)</f>
        <v>16</v>
      </c>
      <c r="BX35" s="584"/>
      <c r="BY35" s="585" t="str">
        <f>IF('各会計、関係団体の財政状況及び健全化判断比率'!B69="","",'各会計、関係団体の財政状況及び健全化判断比率'!B69)</f>
        <v>宮崎県市町村総合事務組合　市町村交通災害共済事業特別会計</v>
      </c>
      <c r="BZ35" s="585"/>
      <c r="CA35" s="585"/>
      <c r="CB35" s="585"/>
      <c r="CC35" s="585"/>
      <c r="CD35" s="585"/>
      <c r="CE35" s="585"/>
      <c r="CF35" s="585"/>
      <c r="CG35" s="585"/>
      <c r="CH35" s="585"/>
      <c r="CI35" s="585"/>
      <c r="CJ35" s="585"/>
      <c r="CK35" s="585"/>
      <c r="CL35" s="585"/>
      <c r="CM35" s="585"/>
      <c r="CN35" s="163"/>
      <c r="CO35" s="584">
        <f t="shared" ref="CO35:CO43" si="3">IF(CQ35="","",CO34+1)</f>
        <v>21</v>
      </c>
      <c r="CP35" s="584"/>
      <c r="CQ35" s="585" t="str">
        <f>IF('各会計、関係団体の財政状況及び健全化判断比率'!BS8="","",'各会計、関係団体の財政状況及び健全化判断比率'!BS8)</f>
        <v>都城市土地開発公社</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x14ac:dyDescent="0.2">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5</v>
      </c>
      <c r="V36" s="584"/>
      <c r="W36" s="585" t="str">
        <f>IF('各会計、関係団体の財政状況及び健全化判断比率'!B30="","",'各会計、関係団体の財政状況及び健全化判断比率'!B30)</f>
        <v>都城市後期高齢者医療特別会計</v>
      </c>
      <c r="X36" s="585"/>
      <c r="Y36" s="585"/>
      <c r="Z36" s="585"/>
      <c r="AA36" s="585"/>
      <c r="AB36" s="585"/>
      <c r="AC36" s="585"/>
      <c r="AD36" s="585"/>
      <c r="AE36" s="585"/>
      <c r="AF36" s="585"/>
      <c r="AG36" s="585"/>
      <c r="AH36" s="585"/>
      <c r="AI36" s="585"/>
      <c r="AJ36" s="585"/>
      <c r="AK36" s="585"/>
      <c r="AL36" s="163"/>
      <c r="AM36" s="584">
        <f t="shared" si="0"/>
        <v>9</v>
      </c>
      <c r="AN36" s="584"/>
      <c r="AO36" s="585" t="str">
        <f>IF('各会計、関係団体の財政状況及び健全化判断比率'!B34="","",'各会計、関係団体の財政状況及び健全化判断比率'!B34)</f>
        <v>都城市農業集落排水事業会計</v>
      </c>
      <c r="AP36" s="585"/>
      <c r="AQ36" s="585"/>
      <c r="AR36" s="585"/>
      <c r="AS36" s="585"/>
      <c r="AT36" s="585"/>
      <c r="AU36" s="585"/>
      <c r="AV36" s="585"/>
      <c r="AW36" s="585"/>
      <c r="AX36" s="585"/>
      <c r="AY36" s="585"/>
      <c r="AZ36" s="585"/>
      <c r="BA36" s="585"/>
      <c r="BB36" s="585"/>
      <c r="BC36" s="585"/>
      <c r="BD36" s="163"/>
      <c r="BE36" s="584">
        <f t="shared" si="1"/>
        <v>14</v>
      </c>
      <c r="BF36" s="584"/>
      <c r="BG36" s="585" t="str">
        <f>IF('各会計、関係団体の財政状況及び健全化判断比率'!B39="","",'各会計、関係団体の財政状況及び健全化判断比率'!B39)</f>
        <v>都城市工業用地造成事業特別会計</v>
      </c>
      <c r="BH36" s="585"/>
      <c r="BI36" s="585"/>
      <c r="BJ36" s="585"/>
      <c r="BK36" s="585"/>
      <c r="BL36" s="585"/>
      <c r="BM36" s="585"/>
      <c r="BN36" s="585"/>
      <c r="BO36" s="585"/>
      <c r="BP36" s="585"/>
      <c r="BQ36" s="585"/>
      <c r="BR36" s="585"/>
      <c r="BS36" s="585"/>
      <c r="BT36" s="585"/>
      <c r="BU36" s="585"/>
      <c r="BV36" s="163"/>
      <c r="BW36" s="584">
        <f t="shared" si="2"/>
        <v>17</v>
      </c>
      <c r="BX36" s="584"/>
      <c r="BY36" s="585" t="str">
        <f>IF('各会計、関係団体の財政状況及び健全化判断比率'!B70="","",'各会計、関係団体の財政状況及び健全化判断比率'!B70)</f>
        <v>宮崎県市町村総合事務組合　自治会館管理運営特別会計</v>
      </c>
      <c r="BZ36" s="585"/>
      <c r="CA36" s="585"/>
      <c r="CB36" s="585"/>
      <c r="CC36" s="585"/>
      <c r="CD36" s="585"/>
      <c r="CE36" s="585"/>
      <c r="CF36" s="585"/>
      <c r="CG36" s="585"/>
      <c r="CH36" s="585"/>
      <c r="CI36" s="585"/>
      <c r="CJ36" s="585"/>
      <c r="CK36" s="585"/>
      <c r="CL36" s="585"/>
      <c r="CM36" s="585"/>
      <c r="CN36" s="163"/>
      <c r="CO36" s="584">
        <f t="shared" si="3"/>
        <v>22</v>
      </c>
      <c r="CP36" s="584"/>
      <c r="CQ36" s="585" t="str">
        <f>IF('各会計、関係団体の財政状況及び健全化判断比率'!BS9="","",'各会計、関係団体の財政状況及び健全化判断比率'!BS9)</f>
        <v>公益財団法人都城市文化振興財団</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x14ac:dyDescent="0.2">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f t="shared" si="4"/>
        <v>6</v>
      </c>
      <c r="V37" s="584"/>
      <c r="W37" s="585" t="str">
        <f>IF('各会計、関係団体の財政状況及び健全化判断比率'!B31="","",'各会計、関係団体の財政状況及び健全化判断比率'!B31)</f>
        <v>都城市介護保険特別会計</v>
      </c>
      <c r="X37" s="585"/>
      <c r="Y37" s="585"/>
      <c r="Z37" s="585"/>
      <c r="AA37" s="585"/>
      <c r="AB37" s="585"/>
      <c r="AC37" s="585"/>
      <c r="AD37" s="585"/>
      <c r="AE37" s="585"/>
      <c r="AF37" s="585"/>
      <c r="AG37" s="585"/>
      <c r="AH37" s="585"/>
      <c r="AI37" s="585"/>
      <c r="AJ37" s="585"/>
      <c r="AK37" s="585"/>
      <c r="AL37" s="163"/>
      <c r="AM37" s="584">
        <f t="shared" si="0"/>
        <v>10</v>
      </c>
      <c r="AN37" s="584"/>
      <c r="AO37" s="585" t="str">
        <f>IF('各会計、関係団体の財政状況及び健全化判断比率'!B35="","",'各会計、関係団体の財政状況及び健全化判断比率'!B35)</f>
        <v>都城市御池簡易水道事業会計</v>
      </c>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18</v>
      </c>
      <c r="BX37" s="584"/>
      <c r="BY37" s="585" t="str">
        <f>IF('各会計、関係団体の財政状況及び健全化判断比率'!B71="","",'各会計、関係団体の財政状況及び健全化判断比率'!B71)</f>
        <v>宮崎県後期高齢者医療広域連合　一般会計</v>
      </c>
      <c r="BZ37" s="585"/>
      <c r="CA37" s="585"/>
      <c r="CB37" s="585"/>
      <c r="CC37" s="585"/>
      <c r="CD37" s="585"/>
      <c r="CE37" s="585"/>
      <c r="CF37" s="585"/>
      <c r="CG37" s="585"/>
      <c r="CH37" s="585"/>
      <c r="CI37" s="585"/>
      <c r="CJ37" s="585"/>
      <c r="CK37" s="585"/>
      <c r="CL37" s="585"/>
      <c r="CM37" s="585"/>
      <c r="CN37" s="163"/>
      <c r="CO37" s="584">
        <f t="shared" si="3"/>
        <v>23</v>
      </c>
      <c r="CP37" s="584"/>
      <c r="CQ37" s="585" t="str">
        <f>IF('各会計、関係団体の財政状況及び健全化判断比率'!BS10="","",'各会計、関係団体の財政状況及び健全化判断比率'!BS10)</f>
        <v>都城まちづくり株式会社</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x14ac:dyDescent="0.2">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f t="shared" si="0"/>
        <v>11</v>
      </c>
      <c r="AN38" s="584"/>
      <c r="AO38" s="585" t="str">
        <f>IF('各会計、関係団体の財政状況及び健全化判断比率'!B36="","",'各会計、関係団体の財政状況及び健全化判断比率'!B36)</f>
        <v>都城市簡易水道事業会計</v>
      </c>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19</v>
      </c>
      <c r="BX38" s="584"/>
      <c r="BY38" s="585" t="str">
        <f>IF('各会計、関係団体の財政状況及び健全化判断比率'!B72="","",'各会計、関係団体の財政状況及び健全化判断比率'!B72)</f>
        <v>宮崎県後期高齢者医療広域連合　後期高齢者医療特別会計</v>
      </c>
      <c r="BZ38" s="585"/>
      <c r="CA38" s="585"/>
      <c r="CB38" s="585"/>
      <c r="CC38" s="585"/>
      <c r="CD38" s="585"/>
      <c r="CE38" s="585"/>
      <c r="CF38" s="585"/>
      <c r="CG38" s="585"/>
      <c r="CH38" s="585"/>
      <c r="CI38" s="585"/>
      <c r="CJ38" s="585"/>
      <c r="CK38" s="585"/>
      <c r="CL38" s="585"/>
      <c r="CM38" s="585"/>
      <c r="CN38" s="163"/>
      <c r="CO38" s="584">
        <f t="shared" si="3"/>
        <v>24</v>
      </c>
      <c r="CP38" s="584"/>
      <c r="CQ38" s="585" t="str">
        <f>IF('各会計、関係団体の財政状況及び健全化判断比率'!BS11="","",'各会計、関係団体の財政状況及び健全化判断比率'!BS11)</f>
        <v>道の駅山之口株式会社</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x14ac:dyDescent="0.2">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t="str">
        <f t="shared" si="2"/>
        <v/>
      </c>
      <c r="BX39" s="584"/>
      <c r="BY39" s="585" t="str">
        <f>IF('各会計、関係団体の財政状況及び健全化判断比率'!B73="","",'各会計、関係団体の財政状況及び健全化判断比率'!B73)</f>
        <v/>
      </c>
      <c r="BZ39" s="585"/>
      <c r="CA39" s="585"/>
      <c r="CB39" s="585"/>
      <c r="CC39" s="585"/>
      <c r="CD39" s="585"/>
      <c r="CE39" s="585"/>
      <c r="CF39" s="585"/>
      <c r="CG39" s="585"/>
      <c r="CH39" s="585"/>
      <c r="CI39" s="585"/>
      <c r="CJ39" s="585"/>
      <c r="CK39" s="585"/>
      <c r="CL39" s="585"/>
      <c r="CM39" s="585"/>
      <c r="CN39" s="163"/>
      <c r="CO39" s="584">
        <f t="shared" si="3"/>
        <v>25</v>
      </c>
      <c r="CP39" s="584"/>
      <c r="CQ39" s="585" t="str">
        <f>IF('各会計、関係団体の財政状況及び健全化判断比率'!BS12="","",'各会計、関係団体の財政状況及び健全化判断比率'!BS12)</f>
        <v>都城ぼんち地域振興株式会社</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x14ac:dyDescent="0.2">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63"/>
      <c r="CO40" s="584">
        <f t="shared" si="3"/>
        <v>26</v>
      </c>
      <c r="CP40" s="584"/>
      <c r="CQ40" s="585" t="str">
        <f>IF('各会計、関係団体の財政状況及び健全化判断比率'!BS13="","",'各会計、関係団体の財政状況及び健全化判断比率'!BS13)</f>
        <v>一般財団法人都城市スポーツ協会</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x14ac:dyDescent="0.2">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f t="shared" si="3"/>
        <v>27</v>
      </c>
      <c r="CP41" s="584"/>
      <c r="CQ41" s="585" t="str">
        <f>IF('各会計、関係団体の財政状況及び健全化判断比率'!BS14="","",'各会計、関係団体の財政状況及び健全化判断比率'!BS14)</f>
        <v>株式会社ココニクル都城</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x14ac:dyDescent="0.2">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f t="shared" si="3"/>
        <v>28</v>
      </c>
      <c r="CP42" s="584"/>
      <c r="CQ42" s="585" t="str">
        <f>IF('各会計、関係団体の財政状況及び健全化判断比率'!BS15="","",'各会計、関係団体の財政状況及び健全化判断比率'!BS15)</f>
        <v>一般社団法人都城スポーツコミッション</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x14ac:dyDescent="0.2">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EuV2Cf+UA5ViKJ+LLN0UfceKq9yO5A7N06Nh/1Gsd8ty5x3+ChkQroIh1iEONxo4xcODsbTBtV31l6bJKz8RFw==" saltValue="mI4lU781J7TLcvBUf9IQv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9"/>
  <sheetViews>
    <sheetView showGridLines="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533</v>
      </c>
      <c r="G33" s="29" t="s">
        <v>534</v>
      </c>
      <c r="H33" s="29" t="s">
        <v>535</v>
      </c>
      <c r="I33" s="29" t="s">
        <v>536</v>
      </c>
      <c r="J33" s="30" t="s">
        <v>537</v>
      </c>
      <c r="K33" s="22"/>
      <c r="L33" s="22"/>
      <c r="M33" s="22"/>
      <c r="N33" s="22"/>
      <c r="O33" s="22"/>
      <c r="P33" s="22"/>
    </row>
    <row r="34" spans="1:16" ht="39" customHeight="1" x14ac:dyDescent="0.2">
      <c r="A34" s="22"/>
      <c r="B34" s="31"/>
      <c r="C34" s="1137" t="s">
        <v>538</v>
      </c>
      <c r="D34" s="1137"/>
      <c r="E34" s="1138"/>
      <c r="F34" s="32">
        <v>7.85</v>
      </c>
      <c r="G34" s="33">
        <v>7.45</v>
      </c>
      <c r="H34" s="33">
        <v>7.64</v>
      </c>
      <c r="I34" s="33">
        <v>7.24</v>
      </c>
      <c r="J34" s="34">
        <v>6.82</v>
      </c>
      <c r="K34" s="22"/>
      <c r="L34" s="22"/>
      <c r="M34" s="22"/>
      <c r="N34" s="22"/>
      <c r="O34" s="22"/>
      <c r="P34" s="22"/>
    </row>
    <row r="35" spans="1:16" ht="39" customHeight="1" x14ac:dyDescent="0.2">
      <c r="A35" s="22"/>
      <c r="B35" s="35"/>
      <c r="C35" s="1133" t="s">
        <v>539</v>
      </c>
      <c r="D35" s="1133"/>
      <c r="E35" s="1134"/>
      <c r="F35" s="36">
        <v>3.54</v>
      </c>
      <c r="G35" s="37">
        <v>3.52</v>
      </c>
      <c r="H35" s="37">
        <v>3.65</v>
      </c>
      <c r="I35" s="37">
        <v>3.66</v>
      </c>
      <c r="J35" s="38">
        <v>3.63</v>
      </c>
      <c r="K35" s="22"/>
      <c r="L35" s="22"/>
      <c r="M35" s="22"/>
      <c r="N35" s="22"/>
      <c r="O35" s="22"/>
      <c r="P35" s="22"/>
    </row>
    <row r="36" spans="1:16" ht="39" customHeight="1" x14ac:dyDescent="0.2">
      <c r="A36" s="22"/>
      <c r="B36" s="35"/>
      <c r="C36" s="1133" t="s">
        <v>540</v>
      </c>
      <c r="D36" s="1133"/>
      <c r="E36" s="1134"/>
      <c r="F36" s="36">
        <v>0.64</v>
      </c>
      <c r="G36" s="37">
        <v>0.88</v>
      </c>
      <c r="H36" s="37">
        <v>1.2</v>
      </c>
      <c r="I36" s="37">
        <v>1.62</v>
      </c>
      <c r="J36" s="38">
        <v>1.89</v>
      </c>
      <c r="K36" s="22"/>
      <c r="L36" s="22"/>
      <c r="M36" s="22"/>
      <c r="N36" s="22"/>
      <c r="O36" s="22"/>
      <c r="P36" s="22"/>
    </row>
    <row r="37" spans="1:16" ht="39" customHeight="1" x14ac:dyDescent="0.2">
      <c r="A37" s="22"/>
      <c r="B37" s="35"/>
      <c r="C37" s="1133" t="s">
        <v>541</v>
      </c>
      <c r="D37" s="1133"/>
      <c r="E37" s="1134"/>
      <c r="F37" s="36">
        <v>0.59</v>
      </c>
      <c r="G37" s="37">
        <v>0.8</v>
      </c>
      <c r="H37" s="37">
        <v>0.96</v>
      </c>
      <c r="I37" s="37">
        <v>1.29</v>
      </c>
      <c r="J37" s="38">
        <v>1.4</v>
      </c>
      <c r="K37" s="22"/>
      <c r="L37" s="22"/>
      <c r="M37" s="22"/>
      <c r="N37" s="22"/>
      <c r="O37" s="22"/>
      <c r="P37" s="22"/>
    </row>
    <row r="38" spans="1:16" ht="39" customHeight="1" x14ac:dyDescent="0.2">
      <c r="A38" s="22"/>
      <c r="B38" s="35"/>
      <c r="C38" s="1133" t="s">
        <v>542</v>
      </c>
      <c r="D38" s="1133"/>
      <c r="E38" s="1134"/>
      <c r="F38" s="36">
        <v>0.9</v>
      </c>
      <c r="G38" s="37">
        <v>1.29</v>
      </c>
      <c r="H38" s="37">
        <v>2.13</v>
      </c>
      <c r="I38" s="37">
        <v>1.26</v>
      </c>
      <c r="J38" s="38">
        <v>1.02</v>
      </c>
      <c r="K38" s="22"/>
      <c r="L38" s="22"/>
      <c r="M38" s="22"/>
      <c r="N38" s="22"/>
      <c r="O38" s="22"/>
      <c r="P38" s="22"/>
    </row>
    <row r="39" spans="1:16" ht="39" customHeight="1" x14ac:dyDescent="0.2">
      <c r="A39" s="22"/>
      <c r="B39" s="35"/>
      <c r="C39" s="1133" t="s">
        <v>543</v>
      </c>
      <c r="D39" s="1133"/>
      <c r="E39" s="1134"/>
      <c r="F39" s="36">
        <v>7.0000000000000007E-2</v>
      </c>
      <c r="G39" s="37">
        <v>0.14000000000000001</v>
      </c>
      <c r="H39" s="37">
        <v>0.17</v>
      </c>
      <c r="I39" s="37">
        <v>0.21</v>
      </c>
      <c r="J39" s="38">
        <v>0.23</v>
      </c>
      <c r="K39" s="22"/>
      <c r="L39" s="22"/>
      <c r="M39" s="22"/>
      <c r="N39" s="22"/>
      <c r="O39" s="22"/>
      <c r="P39" s="22"/>
    </row>
    <row r="40" spans="1:16" ht="39" customHeight="1" x14ac:dyDescent="0.2">
      <c r="A40" s="22"/>
      <c r="B40" s="35"/>
      <c r="C40" s="1133" t="s">
        <v>544</v>
      </c>
      <c r="D40" s="1133"/>
      <c r="E40" s="1134"/>
      <c r="F40" s="36">
        <v>0.06</v>
      </c>
      <c r="G40" s="37">
        <v>0.05</v>
      </c>
      <c r="H40" s="37">
        <v>0.06</v>
      </c>
      <c r="I40" s="37">
        <v>0.06</v>
      </c>
      <c r="J40" s="38">
        <v>0.11</v>
      </c>
      <c r="K40" s="22"/>
      <c r="L40" s="22"/>
      <c r="M40" s="22"/>
      <c r="N40" s="22"/>
      <c r="O40" s="22"/>
      <c r="P40" s="22"/>
    </row>
    <row r="41" spans="1:16" ht="39" customHeight="1" x14ac:dyDescent="0.2">
      <c r="A41" s="22"/>
      <c r="B41" s="35"/>
      <c r="C41" s="1133" t="s">
        <v>545</v>
      </c>
      <c r="D41" s="1133"/>
      <c r="E41" s="1134"/>
      <c r="F41" s="36">
        <v>0.01</v>
      </c>
      <c r="G41" s="37">
        <v>0.01</v>
      </c>
      <c r="H41" s="37">
        <v>0.01</v>
      </c>
      <c r="I41" s="37">
        <v>0.01</v>
      </c>
      <c r="J41" s="38">
        <v>0.03</v>
      </c>
      <c r="K41" s="22"/>
      <c r="L41" s="22"/>
      <c r="M41" s="22"/>
      <c r="N41" s="22"/>
      <c r="O41" s="22"/>
      <c r="P41" s="22"/>
    </row>
    <row r="42" spans="1:16" ht="39" customHeight="1" x14ac:dyDescent="0.2">
      <c r="A42" s="22"/>
      <c r="B42" s="39"/>
      <c r="C42" s="1133" t="s">
        <v>546</v>
      </c>
      <c r="D42" s="1133"/>
      <c r="E42" s="1134"/>
      <c r="F42" s="36" t="s">
        <v>495</v>
      </c>
      <c r="G42" s="37" t="s">
        <v>495</v>
      </c>
      <c r="H42" s="37" t="s">
        <v>495</v>
      </c>
      <c r="I42" s="37" t="s">
        <v>495</v>
      </c>
      <c r="J42" s="38" t="s">
        <v>495</v>
      </c>
      <c r="K42" s="22"/>
      <c r="L42" s="22"/>
      <c r="M42" s="22"/>
      <c r="N42" s="22"/>
      <c r="O42" s="22"/>
      <c r="P42" s="22"/>
    </row>
    <row r="43" spans="1:16" ht="39" customHeight="1" thickBot="1" x14ac:dyDescent="0.25">
      <c r="A43" s="22"/>
      <c r="B43" s="40"/>
      <c r="C43" s="1135" t="s">
        <v>547</v>
      </c>
      <c r="D43" s="1135"/>
      <c r="E43" s="1136"/>
      <c r="F43" s="41">
        <v>0.33</v>
      </c>
      <c r="G43" s="42">
        <v>0.97</v>
      </c>
      <c r="H43" s="42">
        <v>0.49</v>
      </c>
      <c r="I43" s="42">
        <v>0.01</v>
      </c>
      <c r="J43" s="43">
        <v>0.02</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row r="49" s="23" customFormat="1" ht="13.5" hidden="1" customHeight="1" x14ac:dyDescent="0.2"/>
  </sheetData>
  <sheetProtection algorithmName="SHA-512" hashValue="HENxOr2QQQTO3mTQCnRTyYhXdNg8+sO73n4YkIy8WT5ZvZgtoYx/rL1DPcynYPgXs0EF/6gVGeYlt3xjFgQqcQ==" saltValue="zq8t4UI/9EUMU1nnq6NF8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2"/>
  <cols>
    <col min="1" max="1" width="6.6640625" style="47" customWidth="1"/>
    <col min="2" max="3" width="10.88671875" style="47" customWidth="1"/>
    <col min="4" max="4" width="10" style="47" customWidth="1"/>
    <col min="5" max="10" width="11" style="47" customWidth="1"/>
    <col min="11" max="15" width="13.109375" style="47" customWidth="1"/>
    <col min="16" max="21" width="11.441406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5">
      <c r="A44" s="46"/>
      <c r="B44" s="49" t="s">
        <v>8</v>
      </c>
      <c r="C44" s="50"/>
      <c r="D44" s="50"/>
      <c r="E44" s="51"/>
      <c r="F44" s="51"/>
      <c r="G44" s="51"/>
      <c r="H44" s="51"/>
      <c r="I44" s="51"/>
      <c r="J44" s="52" t="s">
        <v>2</v>
      </c>
      <c r="K44" s="53" t="s">
        <v>533</v>
      </c>
      <c r="L44" s="54" t="s">
        <v>534</v>
      </c>
      <c r="M44" s="54" t="s">
        <v>535</v>
      </c>
      <c r="N44" s="54" t="s">
        <v>536</v>
      </c>
      <c r="O44" s="55" t="s">
        <v>537</v>
      </c>
      <c r="P44" s="46"/>
      <c r="Q44" s="46"/>
      <c r="R44" s="46"/>
      <c r="S44" s="46"/>
      <c r="T44" s="46"/>
      <c r="U44" s="46"/>
    </row>
    <row r="45" spans="1:21" ht="30.75" customHeight="1" x14ac:dyDescent="0.2">
      <c r="A45" s="46"/>
      <c r="B45" s="1139" t="s">
        <v>9</v>
      </c>
      <c r="C45" s="1140"/>
      <c r="D45" s="56"/>
      <c r="E45" s="1145" t="s">
        <v>10</v>
      </c>
      <c r="F45" s="1145"/>
      <c r="G45" s="1145"/>
      <c r="H45" s="1145"/>
      <c r="I45" s="1145"/>
      <c r="J45" s="1146"/>
      <c r="K45" s="57">
        <v>7372</v>
      </c>
      <c r="L45" s="58">
        <v>7324</v>
      </c>
      <c r="M45" s="58">
        <v>7285</v>
      </c>
      <c r="N45" s="58">
        <v>7393</v>
      </c>
      <c r="O45" s="59">
        <v>7116</v>
      </c>
      <c r="P45" s="46"/>
      <c r="Q45" s="46"/>
      <c r="R45" s="46"/>
      <c r="S45" s="46"/>
      <c r="T45" s="46"/>
      <c r="U45" s="46"/>
    </row>
    <row r="46" spans="1:21" ht="30.75" customHeight="1" x14ac:dyDescent="0.2">
      <c r="A46" s="46"/>
      <c r="B46" s="1141"/>
      <c r="C46" s="1142"/>
      <c r="D46" s="60"/>
      <c r="E46" s="1147" t="s">
        <v>11</v>
      </c>
      <c r="F46" s="1147"/>
      <c r="G46" s="1147"/>
      <c r="H46" s="1147"/>
      <c r="I46" s="1147"/>
      <c r="J46" s="1148"/>
      <c r="K46" s="61" t="s">
        <v>495</v>
      </c>
      <c r="L46" s="62" t="s">
        <v>495</v>
      </c>
      <c r="M46" s="62" t="s">
        <v>495</v>
      </c>
      <c r="N46" s="62" t="s">
        <v>495</v>
      </c>
      <c r="O46" s="63" t="s">
        <v>495</v>
      </c>
      <c r="P46" s="46"/>
      <c r="Q46" s="46"/>
      <c r="R46" s="46"/>
      <c r="S46" s="46"/>
      <c r="T46" s="46"/>
      <c r="U46" s="46"/>
    </row>
    <row r="47" spans="1:21" ht="30.75" customHeight="1" x14ac:dyDescent="0.2">
      <c r="A47" s="46"/>
      <c r="B47" s="1141"/>
      <c r="C47" s="1142"/>
      <c r="D47" s="60"/>
      <c r="E47" s="1147" t="s">
        <v>12</v>
      </c>
      <c r="F47" s="1147"/>
      <c r="G47" s="1147"/>
      <c r="H47" s="1147"/>
      <c r="I47" s="1147"/>
      <c r="J47" s="1148"/>
      <c r="K47" s="61" t="s">
        <v>495</v>
      </c>
      <c r="L47" s="62" t="s">
        <v>495</v>
      </c>
      <c r="M47" s="62" t="s">
        <v>495</v>
      </c>
      <c r="N47" s="62" t="s">
        <v>495</v>
      </c>
      <c r="O47" s="63" t="s">
        <v>495</v>
      </c>
      <c r="P47" s="46"/>
      <c r="Q47" s="46"/>
      <c r="R47" s="46"/>
      <c r="S47" s="46"/>
      <c r="T47" s="46"/>
      <c r="U47" s="46"/>
    </row>
    <row r="48" spans="1:21" ht="30.75" customHeight="1" x14ac:dyDescent="0.2">
      <c r="A48" s="46"/>
      <c r="B48" s="1141"/>
      <c r="C48" s="1142"/>
      <c r="D48" s="60"/>
      <c r="E48" s="1147" t="s">
        <v>13</v>
      </c>
      <c r="F48" s="1147"/>
      <c r="G48" s="1147"/>
      <c r="H48" s="1147"/>
      <c r="I48" s="1147"/>
      <c r="J48" s="1148"/>
      <c r="K48" s="61">
        <v>1136</v>
      </c>
      <c r="L48" s="62">
        <v>1138</v>
      </c>
      <c r="M48" s="62">
        <v>1152</v>
      </c>
      <c r="N48" s="62">
        <v>1157</v>
      </c>
      <c r="O48" s="63">
        <v>1161</v>
      </c>
      <c r="P48" s="46"/>
      <c r="Q48" s="46"/>
      <c r="R48" s="46"/>
      <c r="S48" s="46"/>
      <c r="T48" s="46"/>
      <c r="U48" s="46"/>
    </row>
    <row r="49" spans="1:21" ht="30.75" customHeight="1" x14ac:dyDescent="0.2">
      <c r="A49" s="46"/>
      <c r="B49" s="1141"/>
      <c r="C49" s="1142"/>
      <c r="D49" s="60"/>
      <c r="E49" s="1147" t="s">
        <v>14</v>
      </c>
      <c r="F49" s="1147"/>
      <c r="G49" s="1147"/>
      <c r="H49" s="1147"/>
      <c r="I49" s="1147"/>
      <c r="J49" s="1148"/>
      <c r="K49" s="61" t="s">
        <v>495</v>
      </c>
      <c r="L49" s="62" t="s">
        <v>495</v>
      </c>
      <c r="M49" s="62" t="s">
        <v>495</v>
      </c>
      <c r="N49" s="62" t="s">
        <v>495</v>
      </c>
      <c r="O49" s="63" t="s">
        <v>495</v>
      </c>
      <c r="P49" s="46"/>
      <c r="Q49" s="46"/>
      <c r="R49" s="46"/>
      <c r="S49" s="46"/>
      <c r="T49" s="46"/>
      <c r="U49" s="46"/>
    </row>
    <row r="50" spans="1:21" ht="30.75" customHeight="1" x14ac:dyDescent="0.2">
      <c r="A50" s="46"/>
      <c r="B50" s="1141"/>
      <c r="C50" s="1142"/>
      <c r="D50" s="60"/>
      <c r="E50" s="1147" t="s">
        <v>15</v>
      </c>
      <c r="F50" s="1147"/>
      <c r="G50" s="1147"/>
      <c r="H50" s="1147"/>
      <c r="I50" s="1147"/>
      <c r="J50" s="1148"/>
      <c r="K50" s="61" t="s">
        <v>495</v>
      </c>
      <c r="L50" s="62" t="s">
        <v>495</v>
      </c>
      <c r="M50" s="62" t="s">
        <v>495</v>
      </c>
      <c r="N50" s="62" t="s">
        <v>495</v>
      </c>
      <c r="O50" s="63" t="s">
        <v>495</v>
      </c>
      <c r="P50" s="46"/>
      <c r="Q50" s="46"/>
      <c r="R50" s="46"/>
      <c r="S50" s="46"/>
      <c r="T50" s="46"/>
      <c r="U50" s="46"/>
    </row>
    <row r="51" spans="1:21" ht="30.75" customHeight="1" x14ac:dyDescent="0.2">
      <c r="A51" s="46"/>
      <c r="B51" s="1143"/>
      <c r="C51" s="1144"/>
      <c r="D51" s="64"/>
      <c r="E51" s="1147" t="s">
        <v>16</v>
      </c>
      <c r="F51" s="1147"/>
      <c r="G51" s="1147"/>
      <c r="H51" s="1147"/>
      <c r="I51" s="1147"/>
      <c r="J51" s="1148"/>
      <c r="K51" s="61" t="s">
        <v>495</v>
      </c>
      <c r="L51" s="62" t="s">
        <v>495</v>
      </c>
      <c r="M51" s="62" t="s">
        <v>495</v>
      </c>
      <c r="N51" s="62" t="s">
        <v>495</v>
      </c>
      <c r="O51" s="63" t="s">
        <v>495</v>
      </c>
      <c r="P51" s="46"/>
      <c r="Q51" s="46"/>
      <c r="R51" s="46"/>
      <c r="S51" s="46"/>
      <c r="T51" s="46"/>
      <c r="U51" s="46"/>
    </row>
    <row r="52" spans="1:21" ht="30.75" customHeight="1" x14ac:dyDescent="0.2">
      <c r="A52" s="46"/>
      <c r="B52" s="1149" t="s">
        <v>17</v>
      </c>
      <c r="C52" s="1150"/>
      <c r="D52" s="64"/>
      <c r="E52" s="1147" t="s">
        <v>18</v>
      </c>
      <c r="F52" s="1147"/>
      <c r="G52" s="1147"/>
      <c r="H52" s="1147"/>
      <c r="I52" s="1147"/>
      <c r="J52" s="1148"/>
      <c r="K52" s="61">
        <v>7001</v>
      </c>
      <c r="L52" s="62">
        <v>6656</v>
      </c>
      <c r="M52" s="62">
        <v>6386</v>
      </c>
      <c r="N52" s="62">
        <v>6129</v>
      </c>
      <c r="O52" s="63">
        <v>5948</v>
      </c>
      <c r="P52" s="46"/>
      <c r="Q52" s="46"/>
      <c r="R52" s="46"/>
      <c r="S52" s="46"/>
      <c r="T52" s="46"/>
      <c r="U52" s="46"/>
    </row>
    <row r="53" spans="1:21" ht="30.75" customHeight="1" thickBot="1" x14ac:dyDescent="0.25">
      <c r="A53" s="46"/>
      <c r="B53" s="1151" t="s">
        <v>19</v>
      </c>
      <c r="C53" s="1152"/>
      <c r="D53" s="65"/>
      <c r="E53" s="1153" t="s">
        <v>20</v>
      </c>
      <c r="F53" s="1153"/>
      <c r="G53" s="1153"/>
      <c r="H53" s="1153"/>
      <c r="I53" s="1153"/>
      <c r="J53" s="1154"/>
      <c r="K53" s="66">
        <v>1507</v>
      </c>
      <c r="L53" s="67">
        <v>1806</v>
      </c>
      <c r="M53" s="67">
        <v>2051</v>
      </c>
      <c r="N53" s="67">
        <v>2421</v>
      </c>
      <c r="O53" s="68">
        <v>2329</v>
      </c>
      <c r="P53" s="46"/>
      <c r="Q53" s="46"/>
      <c r="R53" s="46"/>
      <c r="S53" s="46"/>
      <c r="T53" s="46"/>
      <c r="U53" s="46"/>
    </row>
    <row r="54" spans="1:21" ht="24" customHeight="1" x14ac:dyDescent="0.2">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5">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5">
      <c r="A57" s="46"/>
      <c r="B57" s="74"/>
      <c r="C57" s="75"/>
      <c r="D57" s="75"/>
      <c r="E57" s="76"/>
      <c r="F57" s="76"/>
      <c r="G57" s="76"/>
      <c r="H57" s="76"/>
      <c r="I57" s="76"/>
      <c r="J57" s="77" t="s">
        <v>2</v>
      </c>
      <c r="K57" s="78" t="s">
        <v>548</v>
      </c>
      <c r="L57" s="79" t="s">
        <v>549</v>
      </c>
      <c r="M57" s="79" t="s">
        <v>550</v>
      </c>
      <c r="N57" s="79" t="s">
        <v>551</v>
      </c>
      <c r="O57" s="80" t="s">
        <v>552</v>
      </c>
      <c r="P57" s="46"/>
      <c r="Q57" s="46"/>
      <c r="R57" s="46"/>
      <c r="S57" s="46"/>
      <c r="T57" s="46"/>
      <c r="U57" s="46"/>
    </row>
    <row r="58" spans="1:21" ht="31.5" customHeight="1" x14ac:dyDescent="0.2">
      <c r="B58" s="1155" t="s">
        <v>24</v>
      </c>
      <c r="C58" s="1156"/>
      <c r="D58" s="1161" t="s">
        <v>25</v>
      </c>
      <c r="E58" s="1162"/>
      <c r="F58" s="1162"/>
      <c r="G58" s="1162"/>
      <c r="H58" s="1162"/>
      <c r="I58" s="1162"/>
      <c r="J58" s="1163"/>
      <c r="K58" s="81" t="s">
        <v>553</v>
      </c>
      <c r="L58" s="82" t="s">
        <v>553</v>
      </c>
      <c r="M58" s="82" t="s">
        <v>553</v>
      </c>
      <c r="N58" s="82" t="s">
        <v>553</v>
      </c>
      <c r="O58" s="83" t="s">
        <v>553</v>
      </c>
    </row>
    <row r="59" spans="1:21" ht="31.5" customHeight="1" x14ac:dyDescent="0.2">
      <c r="B59" s="1157"/>
      <c r="C59" s="1158"/>
      <c r="D59" s="1164" t="s">
        <v>26</v>
      </c>
      <c r="E59" s="1165"/>
      <c r="F59" s="1165"/>
      <c r="G59" s="1165"/>
      <c r="H59" s="1165"/>
      <c r="I59" s="1165"/>
      <c r="J59" s="1166"/>
      <c r="K59" s="84" t="s">
        <v>553</v>
      </c>
      <c r="L59" s="85" t="s">
        <v>553</v>
      </c>
      <c r="M59" s="85" t="s">
        <v>553</v>
      </c>
      <c r="N59" s="85" t="s">
        <v>553</v>
      </c>
      <c r="O59" s="86" t="s">
        <v>553</v>
      </c>
    </row>
    <row r="60" spans="1:21" ht="31.5" customHeight="1" thickBot="1" x14ac:dyDescent="0.25">
      <c r="B60" s="1159"/>
      <c r="C60" s="1160"/>
      <c r="D60" s="1167" t="s">
        <v>27</v>
      </c>
      <c r="E60" s="1168"/>
      <c r="F60" s="1168"/>
      <c r="G60" s="1168"/>
      <c r="H60" s="1168"/>
      <c r="I60" s="1168"/>
      <c r="J60" s="1169"/>
      <c r="K60" s="87" t="s">
        <v>553</v>
      </c>
      <c r="L60" s="88" t="s">
        <v>553</v>
      </c>
      <c r="M60" s="88" t="s">
        <v>553</v>
      </c>
      <c r="N60" s="88" t="s">
        <v>553</v>
      </c>
      <c r="O60" s="89" t="s">
        <v>553</v>
      </c>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NyY4IVreOBxtRmEolyAa69CnEUs54adcRLYCCa2QI9zGPkWJ4ocQOuPxbGnZ/otwEgmuwh/N9BejjwLrAdBa5A==" saltValue="+uHnEqlMhpkaH2dhv1GrN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640625" style="94" customWidth="1"/>
    <col min="2" max="3" width="12.6640625" style="94" customWidth="1"/>
    <col min="4" max="4" width="11.6640625" style="94" customWidth="1"/>
    <col min="5" max="8" width="10.33203125" style="94" customWidth="1"/>
    <col min="9" max="13" width="16.33203125" style="94" customWidth="1"/>
    <col min="14" max="19" width="12.66406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s="94" customFormat="1" ht="15" customHeight="1" x14ac:dyDescent="0.2"/>
    <row r="23" s="94" customFormat="1" ht="15" customHeight="1" x14ac:dyDescent="0.2"/>
    <row r="24" s="94" customFormat="1" ht="15" customHeight="1" x14ac:dyDescent="0.2"/>
    <row r="25" s="94" customFormat="1" ht="15" customHeight="1" x14ac:dyDescent="0.2"/>
    <row r="26" s="94" customFormat="1" ht="15" customHeight="1" x14ac:dyDescent="0.2"/>
    <row r="27" s="94" customFormat="1" ht="15" customHeight="1" x14ac:dyDescent="0.2"/>
    <row r="28" s="94" customFormat="1" ht="15" customHeight="1" x14ac:dyDescent="0.2"/>
    <row r="29" s="94" customFormat="1" ht="15" customHeight="1" x14ac:dyDescent="0.2"/>
    <row r="30" s="94" customFormat="1" ht="15" customHeight="1" x14ac:dyDescent="0.2"/>
    <row r="31" s="94" customFormat="1" ht="15" customHeight="1" x14ac:dyDescent="0.2"/>
    <row r="32" s="94" customFormat="1"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25">
      <c r="B40" s="96" t="s">
        <v>8</v>
      </c>
      <c r="C40" s="97"/>
      <c r="D40" s="97"/>
      <c r="E40" s="98"/>
      <c r="F40" s="98"/>
      <c r="G40" s="98"/>
      <c r="H40" s="99" t="s">
        <v>2</v>
      </c>
      <c r="I40" s="100" t="s">
        <v>533</v>
      </c>
      <c r="J40" s="101" t="s">
        <v>534</v>
      </c>
      <c r="K40" s="101" t="s">
        <v>535</v>
      </c>
      <c r="L40" s="101" t="s">
        <v>536</v>
      </c>
      <c r="M40" s="102" t="s">
        <v>537</v>
      </c>
    </row>
    <row r="41" spans="2:13" ht="27.75" customHeight="1" x14ac:dyDescent="0.2">
      <c r="B41" s="1170" t="s">
        <v>30</v>
      </c>
      <c r="C41" s="1171"/>
      <c r="D41" s="103"/>
      <c r="E41" s="1176" t="s">
        <v>31</v>
      </c>
      <c r="F41" s="1176"/>
      <c r="G41" s="1176"/>
      <c r="H41" s="1177"/>
      <c r="I41" s="330">
        <v>70501</v>
      </c>
      <c r="J41" s="331">
        <v>69348</v>
      </c>
      <c r="K41" s="331">
        <v>68279</v>
      </c>
      <c r="L41" s="331">
        <v>64978</v>
      </c>
      <c r="M41" s="332">
        <v>63281</v>
      </c>
    </row>
    <row r="42" spans="2:13" ht="27.75" customHeight="1" x14ac:dyDescent="0.2">
      <c r="B42" s="1172"/>
      <c r="C42" s="1173"/>
      <c r="D42" s="104"/>
      <c r="E42" s="1178" t="s">
        <v>32</v>
      </c>
      <c r="F42" s="1178"/>
      <c r="G42" s="1178"/>
      <c r="H42" s="1179"/>
      <c r="I42" s="333" t="s">
        <v>495</v>
      </c>
      <c r="J42" s="334" t="s">
        <v>495</v>
      </c>
      <c r="K42" s="334" t="s">
        <v>495</v>
      </c>
      <c r="L42" s="334" t="s">
        <v>495</v>
      </c>
      <c r="M42" s="335" t="s">
        <v>495</v>
      </c>
    </row>
    <row r="43" spans="2:13" ht="27.75" customHeight="1" x14ac:dyDescent="0.2">
      <c r="B43" s="1172"/>
      <c r="C43" s="1173"/>
      <c r="D43" s="104"/>
      <c r="E43" s="1178" t="s">
        <v>33</v>
      </c>
      <c r="F43" s="1178"/>
      <c r="G43" s="1178"/>
      <c r="H43" s="1179"/>
      <c r="I43" s="333">
        <v>14285</v>
      </c>
      <c r="J43" s="334">
        <v>15551</v>
      </c>
      <c r="K43" s="334">
        <v>14555</v>
      </c>
      <c r="L43" s="334">
        <v>15005</v>
      </c>
      <c r="M43" s="335">
        <v>15862</v>
      </c>
    </row>
    <row r="44" spans="2:13" ht="27.75" customHeight="1" x14ac:dyDescent="0.2">
      <c r="B44" s="1172"/>
      <c r="C44" s="1173"/>
      <c r="D44" s="104"/>
      <c r="E44" s="1178" t="s">
        <v>34</v>
      </c>
      <c r="F44" s="1178"/>
      <c r="G44" s="1178"/>
      <c r="H44" s="1179"/>
      <c r="I44" s="333" t="s">
        <v>495</v>
      </c>
      <c r="J44" s="334" t="s">
        <v>495</v>
      </c>
      <c r="K44" s="334" t="s">
        <v>495</v>
      </c>
      <c r="L44" s="334" t="s">
        <v>495</v>
      </c>
      <c r="M44" s="335" t="s">
        <v>495</v>
      </c>
    </row>
    <row r="45" spans="2:13" ht="27.75" customHeight="1" x14ac:dyDescent="0.2">
      <c r="B45" s="1172"/>
      <c r="C45" s="1173"/>
      <c r="D45" s="104"/>
      <c r="E45" s="1178" t="s">
        <v>35</v>
      </c>
      <c r="F45" s="1178"/>
      <c r="G45" s="1178"/>
      <c r="H45" s="1179"/>
      <c r="I45" s="333">
        <v>10328</v>
      </c>
      <c r="J45" s="334">
        <v>10021</v>
      </c>
      <c r="K45" s="334">
        <v>9737</v>
      </c>
      <c r="L45" s="334">
        <v>10223</v>
      </c>
      <c r="M45" s="335">
        <v>9987</v>
      </c>
    </row>
    <row r="46" spans="2:13" ht="27.75" customHeight="1" x14ac:dyDescent="0.2">
      <c r="B46" s="1172"/>
      <c r="C46" s="1173"/>
      <c r="D46" s="105"/>
      <c r="E46" s="1178" t="s">
        <v>36</v>
      </c>
      <c r="F46" s="1178"/>
      <c r="G46" s="1178"/>
      <c r="H46" s="1179"/>
      <c r="I46" s="333" t="s">
        <v>495</v>
      </c>
      <c r="J46" s="334" t="s">
        <v>495</v>
      </c>
      <c r="K46" s="334" t="s">
        <v>495</v>
      </c>
      <c r="L46" s="334" t="s">
        <v>495</v>
      </c>
      <c r="M46" s="335" t="s">
        <v>495</v>
      </c>
    </row>
    <row r="47" spans="2:13" ht="27.75" customHeight="1" x14ac:dyDescent="0.2">
      <c r="B47" s="1172"/>
      <c r="C47" s="1173"/>
      <c r="D47" s="106"/>
      <c r="E47" s="1180" t="s">
        <v>37</v>
      </c>
      <c r="F47" s="1181"/>
      <c r="G47" s="1181"/>
      <c r="H47" s="1182"/>
      <c r="I47" s="333" t="s">
        <v>495</v>
      </c>
      <c r="J47" s="334" t="s">
        <v>495</v>
      </c>
      <c r="K47" s="334" t="s">
        <v>495</v>
      </c>
      <c r="L47" s="334" t="s">
        <v>495</v>
      </c>
      <c r="M47" s="335" t="s">
        <v>495</v>
      </c>
    </row>
    <row r="48" spans="2:13" ht="27.75" customHeight="1" x14ac:dyDescent="0.2">
      <c r="B48" s="1172"/>
      <c r="C48" s="1173"/>
      <c r="D48" s="104"/>
      <c r="E48" s="1178" t="s">
        <v>38</v>
      </c>
      <c r="F48" s="1178"/>
      <c r="G48" s="1178"/>
      <c r="H48" s="1179"/>
      <c r="I48" s="333" t="s">
        <v>495</v>
      </c>
      <c r="J48" s="334" t="s">
        <v>495</v>
      </c>
      <c r="K48" s="334" t="s">
        <v>495</v>
      </c>
      <c r="L48" s="334" t="s">
        <v>495</v>
      </c>
      <c r="M48" s="335" t="s">
        <v>495</v>
      </c>
    </row>
    <row r="49" spans="2:13" ht="27.75" customHeight="1" x14ac:dyDescent="0.2">
      <c r="B49" s="1174"/>
      <c r="C49" s="1175"/>
      <c r="D49" s="104"/>
      <c r="E49" s="1178" t="s">
        <v>39</v>
      </c>
      <c r="F49" s="1178"/>
      <c r="G49" s="1178"/>
      <c r="H49" s="1179"/>
      <c r="I49" s="333" t="s">
        <v>495</v>
      </c>
      <c r="J49" s="334" t="s">
        <v>495</v>
      </c>
      <c r="K49" s="334" t="s">
        <v>495</v>
      </c>
      <c r="L49" s="334" t="s">
        <v>495</v>
      </c>
      <c r="M49" s="335" t="s">
        <v>495</v>
      </c>
    </row>
    <row r="50" spans="2:13" ht="27.75" customHeight="1" x14ac:dyDescent="0.2">
      <c r="B50" s="1183" t="s">
        <v>40</v>
      </c>
      <c r="C50" s="1184"/>
      <c r="D50" s="107"/>
      <c r="E50" s="1178" t="s">
        <v>41</v>
      </c>
      <c r="F50" s="1178"/>
      <c r="G50" s="1178"/>
      <c r="H50" s="1179"/>
      <c r="I50" s="333">
        <v>44380</v>
      </c>
      <c r="J50" s="334">
        <v>52554</v>
      </c>
      <c r="K50" s="334">
        <v>58265</v>
      </c>
      <c r="L50" s="334">
        <v>65484</v>
      </c>
      <c r="M50" s="335">
        <v>57218</v>
      </c>
    </row>
    <row r="51" spans="2:13" ht="27.75" customHeight="1" x14ac:dyDescent="0.2">
      <c r="B51" s="1172"/>
      <c r="C51" s="1173"/>
      <c r="D51" s="104"/>
      <c r="E51" s="1178" t="s">
        <v>42</v>
      </c>
      <c r="F51" s="1178"/>
      <c r="G51" s="1178"/>
      <c r="H51" s="1179"/>
      <c r="I51" s="333">
        <v>7308</v>
      </c>
      <c r="J51" s="334">
        <v>7605</v>
      </c>
      <c r="K51" s="334">
        <v>8162</v>
      </c>
      <c r="L51" s="334">
        <v>8445</v>
      </c>
      <c r="M51" s="335">
        <v>4845</v>
      </c>
    </row>
    <row r="52" spans="2:13" ht="27.75" customHeight="1" x14ac:dyDescent="0.2">
      <c r="B52" s="1174"/>
      <c r="C52" s="1175"/>
      <c r="D52" s="104"/>
      <c r="E52" s="1178" t="s">
        <v>43</v>
      </c>
      <c r="F52" s="1178"/>
      <c r="G52" s="1178"/>
      <c r="H52" s="1179"/>
      <c r="I52" s="333">
        <v>64878</v>
      </c>
      <c r="J52" s="334">
        <v>62500</v>
      </c>
      <c r="K52" s="334">
        <v>59365</v>
      </c>
      <c r="L52" s="334">
        <v>56144</v>
      </c>
      <c r="M52" s="335">
        <v>53072</v>
      </c>
    </row>
    <row r="53" spans="2:13" ht="27.75" customHeight="1" thickBot="1" x14ac:dyDescent="0.25">
      <c r="B53" s="1185" t="s">
        <v>19</v>
      </c>
      <c r="C53" s="1186"/>
      <c r="D53" s="108"/>
      <c r="E53" s="1187" t="s">
        <v>44</v>
      </c>
      <c r="F53" s="1187"/>
      <c r="G53" s="1187"/>
      <c r="H53" s="1188"/>
      <c r="I53" s="336">
        <v>-21451</v>
      </c>
      <c r="J53" s="337">
        <v>-27739</v>
      </c>
      <c r="K53" s="337">
        <v>-33220</v>
      </c>
      <c r="L53" s="337">
        <v>-39866</v>
      </c>
      <c r="M53" s="338">
        <v>-26005</v>
      </c>
    </row>
    <row r="54" spans="2:13" ht="27.75" customHeight="1" x14ac:dyDescent="0.2">
      <c r="B54" s="109"/>
      <c r="C54" s="110"/>
      <c r="D54" s="110"/>
      <c r="E54" s="111"/>
      <c r="F54" s="111"/>
      <c r="G54" s="111"/>
      <c r="H54" s="111"/>
      <c r="I54" s="112"/>
      <c r="J54" s="112"/>
      <c r="K54" s="112"/>
      <c r="L54" s="112"/>
      <c r="M54" s="112"/>
    </row>
    <row r="55" spans="2:13" ht="13.2" x14ac:dyDescent="0.2"/>
  </sheetData>
  <sheetProtection algorithmName="SHA-512" hashValue="d6acbUBpL5BvO7ZfSmxQTP/9KJRv4zN3BzTfeqaF3Jc88df5emXkINkhjBzasXAdCBUZ15n7BZDOhGDtxosKIw==" saltValue="7EXeZz8wE3sC0OVlO4bL/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59"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76"/>
  <sheetViews>
    <sheetView showGridLines="0" zoomScale="70" zoomScaleNormal="7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s="1" customFormat="1" ht="16.5" customHeight="1" x14ac:dyDescent="0.2"/>
    <row r="2" s="1" customFormat="1" ht="16.5" customHeight="1" x14ac:dyDescent="0.2"/>
    <row r="3" s="1" customFormat="1" ht="16.5" customHeight="1" x14ac:dyDescent="0.2"/>
    <row r="4" s="1" customFormat="1" ht="16.5" customHeight="1" x14ac:dyDescent="0.2"/>
    <row r="5" s="1" customFormat="1" ht="16.5" customHeight="1" x14ac:dyDescent="0.2"/>
    <row r="6" s="1" customFormat="1" ht="16.5" customHeight="1" x14ac:dyDescent="0.2"/>
    <row r="7" s="1" customFormat="1" ht="16.5" customHeight="1" x14ac:dyDescent="0.2"/>
    <row r="8" s="1" customFormat="1" ht="16.5" customHeight="1" x14ac:dyDescent="0.2"/>
    <row r="9" s="1" customFormat="1" ht="16.5" customHeight="1" x14ac:dyDescent="0.2"/>
    <row r="10" s="1" customFormat="1" ht="16.5" customHeight="1" x14ac:dyDescent="0.2"/>
    <row r="11" s="1" customFormat="1" ht="16.5" customHeight="1" x14ac:dyDescent="0.2"/>
    <row r="12" s="1" customFormat="1" ht="16.5" customHeight="1" x14ac:dyDescent="0.2"/>
    <row r="13" s="1" customFormat="1"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1" customFormat="1" ht="16.5" customHeight="1" x14ac:dyDescent="0.2"/>
    <row r="34" s="1" customFormat="1" ht="16.5" customHeight="1" x14ac:dyDescent="0.2"/>
    <row r="35" s="1" customFormat="1" ht="16.5" customHeight="1" x14ac:dyDescent="0.2"/>
    <row r="36" s="1" customFormat="1" ht="16.5" customHeight="1" x14ac:dyDescent="0.2"/>
    <row r="37" s="1" customFormat="1" ht="16.5" customHeight="1" x14ac:dyDescent="0.2"/>
    <row r="38" s="1" customFormat="1" ht="16.5" customHeight="1" x14ac:dyDescent="0.2"/>
    <row r="39" s="1" customFormat="1" ht="16.5" customHeight="1" x14ac:dyDescent="0.2"/>
    <row r="40" s="1" customFormat="1" ht="16.5" customHeight="1" x14ac:dyDescent="0.2"/>
    <row r="41" s="1" customFormat="1" ht="16.5" customHeight="1" x14ac:dyDescent="0.2"/>
    <row r="42" s="1" customFormat="1" ht="16.5" customHeight="1" x14ac:dyDescent="0.2"/>
    <row r="43" s="1" customFormat="1" ht="16.5" customHeight="1" x14ac:dyDescent="0.2"/>
    <row r="44" s="1" customFormat="1" ht="16.5" customHeight="1" x14ac:dyDescent="0.2"/>
    <row r="45" s="1" customFormat="1" ht="16.5" customHeight="1" x14ac:dyDescent="0.2"/>
    <row r="46" s="1" customFormat="1" ht="16.5" customHeight="1" x14ac:dyDescent="0.2"/>
    <row r="47" s="1" customFormat="1" ht="16.5" customHeight="1" x14ac:dyDescent="0.2"/>
    <row r="48" s="1" customFormat="1"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3" t="s">
        <v>45</v>
      </c>
    </row>
    <row r="54" spans="2:8" ht="29.25" customHeight="1" thickBot="1" x14ac:dyDescent="0.3">
      <c r="B54" s="114" t="s">
        <v>1</v>
      </c>
      <c r="C54" s="115"/>
      <c r="D54" s="115"/>
      <c r="E54" s="116" t="s">
        <v>2</v>
      </c>
      <c r="F54" s="117" t="s">
        <v>535</v>
      </c>
      <c r="G54" s="117" t="s">
        <v>536</v>
      </c>
      <c r="H54" s="118" t="s">
        <v>537</v>
      </c>
    </row>
    <row r="55" spans="2:8" ht="52.5" customHeight="1" x14ac:dyDescent="0.2">
      <c r="B55" s="119"/>
      <c r="C55" s="1197" t="s">
        <v>46</v>
      </c>
      <c r="D55" s="1197"/>
      <c r="E55" s="1198"/>
      <c r="F55" s="339">
        <v>5204</v>
      </c>
      <c r="G55" s="339">
        <v>6721</v>
      </c>
      <c r="H55" s="340">
        <v>7376</v>
      </c>
    </row>
    <row r="56" spans="2:8" ht="52.5" customHeight="1" x14ac:dyDescent="0.2">
      <c r="B56" s="120"/>
      <c r="C56" s="1199" t="s">
        <v>47</v>
      </c>
      <c r="D56" s="1199"/>
      <c r="E56" s="1200"/>
      <c r="F56" s="341">
        <v>6857</v>
      </c>
      <c r="G56" s="341">
        <v>7042</v>
      </c>
      <c r="H56" s="342">
        <v>6285</v>
      </c>
    </row>
    <row r="57" spans="2:8" ht="53.25" customHeight="1" x14ac:dyDescent="0.2">
      <c r="B57" s="120"/>
      <c r="C57" s="1201" t="s">
        <v>48</v>
      </c>
      <c r="D57" s="1201"/>
      <c r="E57" s="1202"/>
      <c r="F57" s="343">
        <v>44125</v>
      </c>
      <c r="G57" s="343">
        <v>44864</v>
      </c>
      <c r="H57" s="344">
        <v>40707</v>
      </c>
    </row>
    <row r="58" spans="2:8" ht="45.75" customHeight="1" x14ac:dyDescent="0.2">
      <c r="B58" s="121"/>
      <c r="C58" s="1189" t="s">
        <v>566</v>
      </c>
      <c r="D58" s="1190"/>
      <c r="E58" s="1191"/>
      <c r="F58" s="345">
        <v>19579</v>
      </c>
      <c r="G58" s="345">
        <v>19382</v>
      </c>
      <c r="H58" s="346">
        <v>17640</v>
      </c>
    </row>
    <row r="59" spans="2:8" ht="45.75" customHeight="1" x14ac:dyDescent="0.2">
      <c r="B59" s="121"/>
      <c r="C59" s="1189" t="s">
        <v>567</v>
      </c>
      <c r="D59" s="1190"/>
      <c r="E59" s="1191"/>
      <c r="F59" s="345">
        <v>8600</v>
      </c>
      <c r="G59" s="345">
        <v>9101</v>
      </c>
      <c r="H59" s="346">
        <v>8190</v>
      </c>
    </row>
    <row r="60" spans="2:8" ht="45.75" customHeight="1" x14ac:dyDescent="0.2">
      <c r="B60" s="121"/>
      <c r="C60" s="1189" t="s">
        <v>568</v>
      </c>
      <c r="D60" s="1190"/>
      <c r="E60" s="1191"/>
      <c r="F60" s="345">
        <v>6722</v>
      </c>
      <c r="G60" s="345">
        <v>7287</v>
      </c>
      <c r="H60" s="346">
        <v>6200</v>
      </c>
    </row>
    <row r="61" spans="2:8" ht="45.75" customHeight="1" x14ac:dyDescent="0.2">
      <c r="B61" s="121"/>
      <c r="C61" s="1189" t="s">
        <v>569</v>
      </c>
      <c r="D61" s="1190"/>
      <c r="E61" s="1191"/>
      <c r="F61" s="345">
        <v>4155</v>
      </c>
      <c r="G61" s="345">
        <v>4101</v>
      </c>
      <c r="H61" s="346">
        <v>4205</v>
      </c>
    </row>
    <row r="62" spans="2:8" ht="45.75" customHeight="1" thickBot="1" x14ac:dyDescent="0.25">
      <c r="B62" s="122"/>
      <c r="C62" s="1192" t="s">
        <v>570</v>
      </c>
      <c r="D62" s="1193"/>
      <c r="E62" s="1194"/>
      <c r="F62" s="347">
        <v>1542</v>
      </c>
      <c r="G62" s="347">
        <v>1543</v>
      </c>
      <c r="H62" s="348">
        <v>1544</v>
      </c>
    </row>
    <row r="63" spans="2:8" ht="52.5" customHeight="1" thickBot="1" x14ac:dyDescent="0.25">
      <c r="B63" s="123"/>
      <c r="C63" s="1195" t="s">
        <v>49</v>
      </c>
      <c r="D63" s="1195"/>
      <c r="E63" s="1196"/>
      <c r="F63" s="349">
        <v>56186</v>
      </c>
      <c r="G63" s="349">
        <v>58626</v>
      </c>
      <c r="H63" s="350">
        <v>54368</v>
      </c>
    </row>
    <row r="64" spans="2:8" ht="13.2" x14ac:dyDescent="0.2"/>
    <row r="65" s="1" customFormat="1" ht="13.5" hidden="1" customHeight="1" x14ac:dyDescent="0.2"/>
    <row r="66" s="1" customFormat="1" ht="13.5" hidden="1" customHeight="1" x14ac:dyDescent="0.2"/>
    <row r="67" s="1" customFormat="1" ht="13.5" hidden="1" customHeight="1" x14ac:dyDescent="0.2"/>
    <row r="68" s="1" customFormat="1" ht="13.5" hidden="1" customHeight="1" x14ac:dyDescent="0.2"/>
    <row r="69" s="1" customFormat="1" ht="13.5" hidden="1" customHeight="1" x14ac:dyDescent="0.2"/>
    <row r="70" s="1" customFormat="1" ht="13.5" hidden="1" customHeight="1" x14ac:dyDescent="0.2"/>
    <row r="71" s="1" customFormat="1" ht="13.5" hidden="1" customHeight="1" x14ac:dyDescent="0.2"/>
    <row r="72" s="1" customFormat="1" ht="13.5" hidden="1" customHeight="1" x14ac:dyDescent="0.2"/>
    <row r="73" s="1" customFormat="1" ht="13.5" hidden="1" customHeight="1" x14ac:dyDescent="0.2"/>
    <row r="74" s="1" customFormat="1" ht="13.5" hidden="1" customHeight="1" x14ac:dyDescent="0.2"/>
    <row r="75" s="1" customFormat="1" ht="13.5" hidden="1" customHeight="1" x14ac:dyDescent="0.2"/>
    <row r="76" s="1" customFormat="1" ht="13.5" hidden="1" customHeight="1" x14ac:dyDescent="0.2"/>
  </sheetData>
  <sheetProtection algorithmName="SHA-512" hashValue="8QFrwT9oOGrVIFyItsiC13J6GigcQ7jVMTf4Qh8hLHJdZCwE3q4Sl3c3rAWS7s5Zsh4M1DKDcIo7DHefin1uUw==" saltValue="A1VBOjQljrtpAEfcGaTar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0" customWidth="1"/>
    <col min="2" max="8" width="13.33203125" style="130" customWidth="1"/>
    <col min="9" max="16384" width="11.109375" style="130"/>
  </cols>
  <sheetData>
    <row r="1" spans="1:8" x14ac:dyDescent="0.2">
      <c r="A1" s="124"/>
      <c r="B1" s="125"/>
      <c r="C1" s="126"/>
      <c r="D1" s="127"/>
      <c r="E1" s="128"/>
      <c r="F1" s="128"/>
      <c r="G1" s="128"/>
      <c r="H1" s="129"/>
    </row>
    <row r="2" spans="1:8" x14ac:dyDescent="0.2">
      <c r="A2" s="131"/>
      <c r="B2" s="132"/>
      <c r="C2" s="133"/>
      <c r="D2" s="134" t="s">
        <v>50</v>
      </c>
      <c r="E2" s="135"/>
      <c r="F2" s="136" t="s">
        <v>532</v>
      </c>
      <c r="G2" s="137"/>
      <c r="H2" s="138"/>
    </row>
    <row r="3" spans="1:8" x14ac:dyDescent="0.2">
      <c r="A3" s="134" t="s">
        <v>525</v>
      </c>
      <c r="B3" s="139"/>
      <c r="C3" s="140"/>
      <c r="D3" s="141">
        <v>74622</v>
      </c>
      <c r="E3" s="142"/>
      <c r="F3" s="143">
        <v>42898</v>
      </c>
      <c r="G3" s="144"/>
      <c r="H3" s="145"/>
    </row>
    <row r="4" spans="1:8" x14ac:dyDescent="0.2">
      <c r="A4" s="146"/>
      <c r="B4" s="147"/>
      <c r="C4" s="148"/>
      <c r="D4" s="149">
        <v>29668</v>
      </c>
      <c r="E4" s="150"/>
      <c r="F4" s="151">
        <v>21022</v>
      </c>
      <c r="G4" s="152"/>
      <c r="H4" s="153"/>
    </row>
    <row r="5" spans="1:8" x14ac:dyDescent="0.2">
      <c r="A5" s="134" t="s">
        <v>527</v>
      </c>
      <c r="B5" s="139"/>
      <c r="C5" s="140"/>
      <c r="D5" s="141">
        <v>76444</v>
      </c>
      <c r="E5" s="142"/>
      <c r="F5" s="143">
        <v>57604</v>
      </c>
      <c r="G5" s="144"/>
      <c r="H5" s="145"/>
    </row>
    <row r="6" spans="1:8" x14ac:dyDescent="0.2">
      <c r="A6" s="146"/>
      <c r="B6" s="147"/>
      <c r="C6" s="148"/>
      <c r="D6" s="149">
        <v>30373</v>
      </c>
      <c r="E6" s="150"/>
      <c r="F6" s="151">
        <v>25635</v>
      </c>
      <c r="G6" s="152"/>
      <c r="H6" s="153"/>
    </row>
    <row r="7" spans="1:8" x14ac:dyDescent="0.2">
      <c r="A7" s="134" t="s">
        <v>528</v>
      </c>
      <c r="B7" s="139"/>
      <c r="C7" s="140"/>
      <c r="D7" s="141">
        <v>99137</v>
      </c>
      <c r="E7" s="142"/>
      <c r="F7" s="143">
        <v>58103</v>
      </c>
      <c r="G7" s="144"/>
      <c r="H7" s="145"/>
    </row>
    <row r="8" spans="1:8" x14ac:dyDescent="0.2">
      <c r="A8" s="146"/>
      <c r="B8" s="147"/>
      <c r="C8" s="148"/>
      <c r="D8" s="149">
        <v>36431</v>
      </c>
      <c r="E8" s="150"/>
      <c r="F8" s="151">
        <v>25241</v>
      </c>
      <c r="G8" s="152"/>
      <c r="H8" s="153"/>
    </row>
    <row r="9" spans="1:8" x14ac:dyDescent="0.2">
      <c r="A9" s="134" t="s">
        <v>529</v>
      </c>
      <c r="B9" s="139"/>
      <c r="C9" s="140"/>
      <c r="D9" s="141">
        <v>85397</v>
      </c>
      <c r="E9" s="142"/>
      <c r="F9" s="143">
        <v>56415</v>
      </c>
      <c r="G9" s="144"/>
      <c r="H9" s="145"/>
    </row>
    <row r="10" spans="1:8" x14ac:dyDescent="0.2">
      <c r="A10" s="146"/>
      <c r="B10" s="147"/>
      <c r="C10" s="148"/>
      <c r="D10" s="149">
        <v>27304</v>
      </c>
      <c r="E10" s="150"/>
      <c r="F10" s="151">
        <v>22190</v>
      </c>
      <c r="G10" s="152"/>
      <c r="H10" s="153"/>
    </row>
    <row r="11" spans="1:8" x14ac:dyDescent="0.2">
      <c r="A11" s="134" t="s">
        <v>530</v>
      </c>
      <c r="B11" s="139"/>
      <c r="C11" s="140"/>
      <c r="D11" s="141">
        <v>110063</v>
      </c>
      <c r="E11" s="142"/>
      <c r="F11" s="143">
        <v>75407</v>
      </c>
      <c r="G11" s="144"/>
      <c r="H11" s="145"/>
    </row>
    <row r="12" spans="1:8" x14ac:dyDescent="0.2">
      <c r="A12" s="146"/>
      <c r="B12" s="147"/>
      <c r="C12" s="154"/>
      <c r="D12" s="149">
        <v>37818</v>
      </c>
      <c r="E12" s="150"/>
      <c r="F12" s="151">
        <v>32364</v>
      </c>
      <c r="G12" s="152"/>
      <c r="H12" s="153"/>
    </row>
    <row r="13" spans="1:8" x14ac:dyDescent="0.2">
      <c r="A13" s="134"/>
      <c r="B13" s="139"/>
      <c r="C13" s="140"/>
      <c r="D13" s="141">
        <v>89133</v>
      </c>
      <c r="E13" s="142"/>
      <c r="F13" s="143">
        <v>58085</v>
      </c>
      <c r="G13" s="155"/>
      <c r="H13" s="145"/>
    </row>
    <row r="14" spans="1:8" x14ac:dyDescent="0.2">
      <c r="A14" s="146"/>
      <c r="B14" s="147"/>
      <c r="C14" s="148"/>
      <c r="D14" s="149">
        <v>32319</v>
      </c>
      <c r="E14" s="150"/>
      <c r="F14" s="151">
        <v>25290</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3.55</v>
      </c>
      <c r="C19" s="156">
        <f>ROUND(VALUE(SUBSTITUTE(実質収支比率等に係る経年分析!G$48,"▲","-")),2)</f>
        <v>3.53</v>
      </c>
      <c r="D19" s="156">
        <f>ROUND(VALUE(SUBSTITUTE(実質収支比率等に係る経年分析!H$48,"▲","-")),2)</f>
        <v>3.66</v>
      </c>
      <c r="E19" s="156">
        <f>ROUND(VALUE(SUBSTITUTE(実質収支比率等に係る経年分析!I$48,"▲","-")),2)</f>
        <v>3.67</v>
      </c>
      <c r="F19" s="156">
        <f>ROUND(VALUE(SUBSTITUTE(実質収支比率等に係る経年分析!J$48,"▲","-")),2)</f>
        <v>3.64</v>
      </c>
    </row>
    <row r="20" spans="1:11" x14ac:dyDescent="0.2">
      <c r="A20" s="156" t="s">
        <v>53</v>
      </c>
      <c r="B20" s="156">
        <f>ROUND(VALUE(SUBSTITUTE(実質収支比率等に係る経年分析!F$47,"▲","-")),2)</f>
        <v>9.14</v>
      </c>
      <c r="C20" s="156">
        <f>ROUND(VALUE(SUBSTITUTE(実質収支比率等に係る経年分析!G$47,"▲","-")),2)</f>
        <v>10.38</v>
      </c>
      <c r="D20" s="156">
        <f>ROUND(VALUE(SUBSTITUTE(実質収支比率等に係る経年分析!H$47,"▲","-")),2)</f>
        <v>12.51</v>
      </c>
      <c r="E20" s="156">
        <f>ROUND(VALUE(SUBSTITUTE(実質収支比率等に係る経年分析!I$47,"▲","-")),2)</f>
        <v>15.95</v>
      </c>
      <c r="F20" s="156">
        <f>ROUND(VALUE(SUBSTITUTE(実質収支比率等に係る経年分析!J$47,"▲","-")),2)</f>
        <v>17.149999999999999</v>
      </c>
    </row>
    <row r="21" spans="1:11" x14ac:dyDescent="0.2">
      <c r="A21" s="156" t="s">
        <v>54</v>
      </c>
      <c r="B21" s="156">
        <f>IF(ISNUMBER(VALUE(SUBSTITUTE(実質収支比率等に係る経年分析!F$49,"▲","-"))),ROUND(VALUE(SUBSTITUTE(実質収支比率等に係る経年分析!F$49,"▲","-")),2),NA())</f>
        <v>0.09</v>
      </c>
      <c r="C21" s="156">
        <f>IF(ISNUMBER(VALUE(SUBSTITUTE(実質収支比率等に係る経年分析!G$49,"▲","-"))),ROUND(VALUE(SUBSTITUTE(実質収支比率等に係る経年分析!G$49,"▲","-")),2),NA())</f>
        <v>1.52</v>
      </c>
      <c r="D21" s="156">
        <f>IF(ISNUMBER(VALUE(SUBSTITUTE(実質収支比率等に係る経年分析!H$49,"▲","-"))),ROUND(VALUE(SUBSTITUTE(実質収支比率等に係る経年分析!H$49,"▲","-")),2),NA())</f>
        <v>2</v>
      </c>
      <c r="E21" s="156">
        <f>IF(ISNUMBER(VALUE(SUBSTITUTE(実質収支比率等に係る経年分析!I$49,"▲","-"))),ROUND(VALUE(SUBSTITUTE(実質収支比率等に係る経年分析!I$49,"▲","-")),2),NA())</f>
        <v>3.66</v>
      </c>
      <c r="F21" s="156">
        <f>IF(ISNUMBER(VALUE(SUBSTITUTE(実質収支比率等に係る経年分析!J$49,"▲","-"))),ROUND(VALUE(SUBSTITUTE(実質収支比率等に係る経年分析!J$49,"▲","-")),2),NA())</f>
        <v>1.57</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0.33</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0.97</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0.49</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0.01</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0.02</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str">
        <f>IF(連結実質赤字比率に係る赤字・黒字の構成分析!C$41="",NA(),連結実質赤字比率に係る赤字・黒字の構成分析!C$41)</f>
        <v>都城市後期高齢者医療特別会計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0.01</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0.01</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0.01</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0.01</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0.03</v>
      </c>
    </row>
    <row r="30" spans="1:11" x14ac:dyDescent="0.2">
      <c r="A30" s="157" t="str">
        <f>IF(連結実質赤字比率に係る赤字・黒字の構成分析!C$40="",NA(),連結実質赤字比率に係る赤字・黒字の構成分析!C$40)</f>
        <v>都城市御池簡易水道事業会計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0.06</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0.05</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0.06</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0.06</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0.11</v>
      </c>
    </row>
    <row r="31" spans="1:11" x14ac:dyDescent="0.2">
      <c r="A31" s="157" t="str">
        <f>IF(連結実質赤字比率に係る赤字・黒字の構成分析!C$39="",NA(),連結実質赤字比率に係る赤字・黒字の構成分析!C$39)</f>
        <v>都城市農業集落排水事業会計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7.0000000000000007E-2</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0.14000000000000001</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0.17</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0.21</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0.23</v>
      </c>
    </row>
    <row r="32" spans="1:11" x14ac:dyDescent="0.2">
      <c r="A32" s="157" t="str">
        <f>IF(連結実質赤字比率に係る赤字・黒字の構成分析!C$38="",NA(),連結実質赤字比率に係る赤字・黒字の構成分析!C$38)</f>
        <v>都城市介護保険特別会計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0.9</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1.29</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2.13</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1.26</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1.02</v>
      </c>
    </row>
    <row r="33" spans="1:16" x14ac:dyDescent="0.2">
      <c r="A33" s="157" t="str">
        <f>IF(連結実質赤字比率に係る赤字・黒字の構成分析!C$37="",NA(),連結実質赤字比率に係る赤字・黒字の構成分析!C$37)</f>
        <v>都城市公共下水道事業会計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0.59</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0.8</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0.96</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1.29</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1.4</v>
      </c>
    </row>
    <row r="34" spans="1:16" x14ac:dyDescent="0.2">
      <c r="A34" s="157" t="str">
        <f>IF(連結実質赤字比率に係る赤字・黒字の構成分析!C$36="",NA(),連結実質赤字比率に係る赤字・黒字の構成分析!C$36)</f>
        <v>都城市簡易水道事業会計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0.64</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0.88</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1.2</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1.62</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1.89</v>
      </c>
    </row>
    <row r="35" spans="1:16" x14ac:dyDescent="0.2">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3.54</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3.52</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3.65</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3.66</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3.63</v>
      </c>
    </row>
    <row r="36" spans="1:16" x14ac:dyDescent="0.2">
      <c r="A36" s="157" t="str">
        <f>IF(連結実質赤字比率に係る赤字・黒字の構成分析!C$34="",NA(),連結実質赤字比率に係る赤字・黒字の構成分析!C$34)</f>
        <v>都城市水道事業会計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7.85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7.45</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7.64</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7.24</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6.82</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7001</v>
      </c>
      <c r="E42" s="158"/>
      <c r="F42" s="158"/>
      <c r="G42" s="158">
        <f>'実質公債費比率（分子）の構造'!L$52</f>
        <v>6656</v>
      </c>
      <c r="H42" s="158"/>
      <c r="I42" s="158"/>
      <c r="J42" s="158">
        <f>'実質公債費比率（分子）の構造'!M$52</f>
        <v>6386</v>
      </c>
      <c r="K42" s="158"/>
      <c r="L42" s="158"/>
      <c r="M42" s="158">
        <f>'実質公債費比率（分子）の構造'!N$52</f>
        <v>6129</v>
      </c>
      <c r="N42" s="158"/>
      <c r="O42" s="158"/>
      <c r="P42" s="158">
        <f>'実質公債費比率（分子）の構造'!O$52</f>
        <v>5948</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2">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2">
      <c r="A46" s="158" t="s">
        <v>64</v>
      </c>
      <c r="B46" s="158">
        <f>'実質公債費比率（分子）の構造'!K$48</f>
        <v>1136</v>
      </c>
      <c r="C46" s="158"/>
      <c r="D46" s="158"/>
      <c r="E46" s="158">
        <f>'実質公債費比率（分子）の構造'!L$48</f>
        <v>1138</v>
      </c>
      <c r="F46" s="158"/>
      <c r="G46" s="158"/>
      <c r="H46" s="158">
        <f>'実質公債費比率（分子）の構造'!M$48</f>
        <v>1152</v>
      </c>
      <c r="I46" s="158"/>
      <c r="J46" s="158"/>
      <c r="K46" s="158">
        <f>'実質公債費比率（分子）の構造'!N$48</f>
        <v>1157</v>
      </c>
      <c r="L46" s="158"/>
      <c r="M46" s="158"/>
      <c r="N46" s="158">
        <f>'実質公債費比率（分子）の構造'!O$48</f>
        <v>1161</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7372</v>
      </c>
      <c r="C49" s="158"/>
      <c r="D49" s="158"/>
      <c r="E49" s="158">
        <f>'実質公債費比率（分子）の構造'!L$45</f>
        <v>7324</v>
      </c>
      <c r="F49" s="158"/>
      <c r="G49" s="158"/>
      <c r="H49" s="158">
        <f>'実質公債費比率（分子）の構造'!M$45</f>
        <v>7285</v>
      </c>
      <c r="I49" s="158"/>
      <c r="J49" s="158"/>
      <c r="K49" s="158">
        <f>'実質公債費比率（分子）の構造'!N$45</f>
        <v>7393</v>
      </c>
      <c r="L49" s="158"/>
      <c r="M49" s="158"/>
      <c r="N49" s="158">
        <f>'実質公債費比率（分子）の構造'!O$45</f>
        <v>7116</v>
      </c>
      <c r="O49" s="158"/>
      <c r="P49" s="158"/>
    </row>
    <row r="50" spans="1:16" x14ac:dyDescent="0.2">
      <c r="A50" s="158" t="s">
        <v>67</v>
      </c>
      <c r="B50" s="158" t="e">
        <f>NA()</f>
        <v>#N/A</v>
      </c>
      <c r="C50" s="158">
        <f>IF(ISNUMBER('実質公債費比率（分子）の構造'!K$53),'実質公債費比率（分子）の構造'!K$53,NA())</f>
        <v>1507</v>
      </c>
      <c r="D50" s="158" t="e">
        <f>NA()</f>
        <v>#N/A</v>
      </c>
      <c r="E50" s="158" t="e">
        <f>NA()</f>
        <v>#N/A</v>
      </c>
      <c r="F50" s="158">
        <f>IF(ISNUMBER('実質公債費比率（分子）の構造'!L$53),'実質公債費比率（分子）の構造'!L$53,NA())</f>
        <v>1806</v>
      </c>
      <c r="G50" s="158" t="e">
        <f>NA()</f>
        <v>#N/A</v>
      </c>
      <c r="H50" s="158" t="e">
        <f>NA()</f>
        <v>#N/A</v>
      </c>
      <c r="I50" s="158">
        <f>IF(ISNUMBER('実質公債費比率（分子）の構造'!M$53),'実質公債費比率（分子）の構造'!M$53,NA())</f>
        <v>2051</v>
      </c>
      <c r="J50" s="158" t="e">
        <f>NA()</f>
        <v>#N/A</v>
      </c>
      <c r="K50" s="158" t="e">
        <f>NA()</f>
        <v>#N/A</v>
      </c>
      <c r="L50" s="158">
        <f>IF(ISNUMBER('実質公債費比率（分子）の構造'!N$53),'実質公債費比率（分子）の構造'!N$53,NA())</f>
        <v>2421</v>
      </c>
      <c r="M50" s="158" t="e">
        <f>NA()</f>
        <v>#N/A</v>
      </c>
      <c r="N50" s="158" t="e">
        <f>NA()</f>
        <v>#N/A</v>
      </c>
      <c r="O50" s="158">
        <f>IF(ISNUMBER('実質公債費比率（分子）の構造'!O$53),'実質公債費比率（分子）の構造'!O$53,NA())</f>
        <v>2329</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64878</v>
      </c>
      <c r="E56" s="157"/>
      <c r="F56" s="157"/>
      <c r="G56" s="157">
        <f>'将来負担比率（分子）の構造'!J$52</f>
        <v>62500</v>
      </c>
      <c r="H56" s="157"/>
      <c r="I56" s="157"/>
      <c r="J56" s="157">
        <f>'将来負担比率（分子）の構造'!K$52</f>
        <v>59365</v>
      </c>
      <c r="K56" s="157"/>
      <c r="L56" s="157"/>
      <c r="M56" s="157">
        <f>'将来負担比率（分子）の構造'!L$52</f>
        <v>56144</v>
      </c>
      <c r="N56" s="157"/>
      <c r="O56" s="157"/>
      <c r="P56" s="157">
        <f>'将来負担比率（分子）の構造'!M$52</f>
        <v>53072</v>
      </c>
    </row>
    <row r="57" spans="1:16" x14ac:dyDescent="0.2">
      <c r="A57" s="157" t="s">
        <v>42</v>
      </c>
      <c r="B57" s="157"/>
      <c r="C57" s="157"/>
      <c r="D57" s="157">
        <f>'将来負担比率（分子）の構造'!I$51</f>
        <v>7308</v>
      </c>
      <c r="E57" s="157"/>
      <c r="F57" s="157"/>
      <c r="G57" s="157">
        <f>'将来負担比率（分子）の構造'!J$51</f>
        <v>7605</v>
      </c>
      <c r="H57" s="157"/>
      <c r="I57" s="157"/>
      <c r="J57" s="157">
        <f>'将来負担比率（分子）の構造'!K$51</f>
        <v>8162</v>
      </c>
      <c r="K57" s="157"/>
      <c r="L57" s="157"/>
      <c r="M57" s="157">
        <f>'将来負担比率（分子）の構造'!L$51</f>
        <v>8445</v>
      </c>
      <c r="N57" s="157"/>
      <c r="O57" s="157"/>
      <c r="P57" s="157">
        <f>'将来負担比率（分子）の構造'!M$51</f>
        <v>4845</v>
      </c>
    </row>
    <row r="58" spans="1:16" x14ac:dyDescent="0.2">
      <c r="A58" s="157" t="s">
        <v>41</v>
      </c>
      <c r="B58" s="157"/>
      <c r="C58" s="157"/>
      <c r="D58" s="157">
        <f>'将来負担比率（分子）の構造'!I$50</f>
        <v>44380</v>
      </c>
      <c r="E58" s="157"/>
      <c r="F58" s="157"/>
      <c r="G58" s="157">
        <f>'将来負担比率（分子）の構造'!J$50</f>
        <v>52554</v>
      </c>
      <c r="H58" s="157"/>
      <c r="I58" s="157"/>
      <c r="J58" s="157">
        <f>'将来負担比率（分子）の構造'!K$50</f>
        <v>58265</v>
      </c>
      <c r="K58" s="157"/>
      <c r="L58" s="157"/>
      <c r="M58" s="157">
        <f>'将来負担比率（分子）の構造'!L$50</f>
        <v>65484</v>
      </c>
      <c r="N58" s="157"/>
      <c r="O58" s="157"/>
      <c r="P58" s="157">
        <f>'将来負担比率（分子）の構造'!M$50</f>
        <v>57218</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10328</v>
      </c>
      <c r="C62" s="157"/>
      <c r="D62" s="157"/>
      <c r="E62" s="157">
        <f>'将来負担比率（分子）の構造'!J$45</f>
        <v>10021</v>
      </c>
      <c r="F62" s="157"/>
      <c r="G62" s="157"/>
      <c r="H62" s="157">
        <f>'将来負担比率（分子）の構造'!K$45</f>
        <v>9737</v>
      </c>
      <c r="I62" s="157"/>
      <c r="J62" s="157"/>
      <c r="K62" s="157">
        <f>'将来負担比率（分子）の構造'!L$45</f>
        <v>10223</v>
      </c>
      <c r="L62" s="157"/>
      <c r="M62" s="157"/>
      <c r="N62" s="157">
        <f>'将来負担比率（分子）の構造'!M$45</f>
        <v>9987</v>
      </c>
      <c r="O62" s="157"/>
      <c r="P62" s="157"/>
    </row>
    <row r="63" spans="1:16" x14ac:dyDescent="0.2">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2">
      <c r="A64" s="157" t="s">
        <v>33</v>
      </c>
      <c r="B64" s="157">
        <f>'将来負担比率（分子）の構造'!I$43</f>
        <v>14285</v>
      </c>
      <c r="C64" s="157"/>
      <c r="D64" s="157"/>
      <c r="E64" s="157">
        <f>'将来負担比率（分子）の構造'!J$43</f>
        <v>15551</v>
      </c>
      <c r="F64" s="157"/>
      <c r="G64" s="157"/>
      <c r="H64" s="157">
        <f>'将来負担比率（分子）の構造'!K$43</f>
        <v>14555</v>
      </c>
      <c r="I64" s="157"/>
      <c r="J64" s="157"/>
      <c r="K64" s="157">
        <f>'将来負担比率（分子）の構造'!L$43</f>
        <v>15005</v>
      </c>
      <c r="L64" s="157"/>
      <c r="M64" s="157"/>
      <c r="N64" s="157">
        <f>'将来負担比率（分子）の構造'!M$43</f>
        <v>15862</v>
      </c>
      <c r="O64" s="157"/>
      <c r="P64" s="157"/>
    </row>
    <row r="65" spans="1:16" x14ac:dyDescent="0.2">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2">
      <c r="A66" s="157" t="s">
        <v>31</v>
      </c>
      <c r="B66" s="157">
        <f>'将来負担比率（分子）の構造'!I$41</f>
        <v>70501</v>
      </c>
      <c r="C66" s="157"/>
      <c r="D66" s="157"/>
      <c r="E66" s="157">
        <f>'将来負担比率（分子）の構造'!J$41</f>
        <v>69348</v>
      </c>
      <c r="F66" s="157"/>
      <c r="G66" s="157"/>
      <c r="H66" s="157">
        <f>'将来負担比率（分子）の構造'!K$41</f>
        <v>68279</v>
      </c>
      <c r="I66" s="157"/>
      <c r="J66" s="157"/>
      <c r="K66" s="157">
        <f>'将来負担比率（分子）の構造'!L$41</f>
        <v>64978</v>
      </c>
      <c r="L66" s="157"/>
      <c r="M66" s="157"/>
      <c r="N66" s="157">
        <f>'将来負担比率（分子）の構造'!M$41</f>
        <v>63281</v>
      </c>
      <c r="O66" s="157"/>
      <c r="P66" s="157"/>
    </row>
    <row r="67" spans="1:16" x14ac:dyDescent="0.2">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5204</v>
      </c>
      <c r="C72" s="161">
        <f>基金残高に係る経年分析!G55</f>
        <v>6721</v>
      </c>
      <c r="D72" s="161">
        <f>基金残高に係る経年分析!H55</f>
        <v>7376</v>
      </c>
    </row>
    <row r="73" spans="1:16" x14ac:dyDescent="0.2">
      <c r="A73" s="160" t="s">
        <v>74</v>
      </c>
      <c r="B73" s="161">
        <f>基金残高に係る経年分析!F56</f>
        <v>6857</v>
      </c>
      <c r="C73" s="161">
        <f>基金残高に係る経年分析!G56</f>
        <v>7042</v>
      </c>
      <c r="D73" s="161">
        <f>基金残高に係る経年分析!H56</f>
        <v>6285</v>
      </c>
    </row>
    <row r="74" spans="1:16" x14ac:dyDescent="0.2">
      <c r="A74" s="160" t="s">
        <v>75</v>
      </c>
      <c r="B74" s="161">
        <f>基金残高に係る経年分析!F57</f>
        <v>44125</v>
      </c>
      <c r="C74" s="161">
        <f>基金残高に係る経年分析!G57</f>
        <v>44864</v>
      </c>
      <c r="D74" s="161">
        <f>基金残高に係る経年分析!H57</f>
        <v>40707</v>
      </c>
    </row>
  </sheetData>
  <sheetProtection algorithmName="SHA-512" hashValue="XqY9D6NoVql0fjWOq2+9Mhut389rhvhAv/bZNjSnb/6JiwWS+gjRO2Vi0NrxBCTFB63uPCOvKTjOVYehxz4Yow==" saltValue="sieKzbsLiK7Z1bV49X5sK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196" customWidth="1"/>
    <col min="2" max="2" width="2.33203125" style="196" customWidth="1"/>
    <col min="3" max="16" width="2.6640625" style="196" customWidth="1"/>
    <col min="17" max="17" width="2.33203125" style="196" customWidth="1"/>
    <col min="18" max="95" width="1.6640625" style="196" customWidth="1"/>
    <col min="96" max="133" width="1.6640625" style="208" customWidth="1"/>
    <col min="134" max="143" width="1.66406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215</v>
      </c>
      <c r="C5" s="597"/>
      <c r="D5" s="597"/>
      <c r="E5" s="597"/>
      <c r="F5" s="597"/>
      <c r="G5" s="597"/>
      <c r="H5" s="597"/>
      <c r="I5" s="597"/>
      <c r="J5" s="597"/>
      <c r="K5" s="597"/>
      <c r="L5" s="597"/>
      <c r="M5" s="597"/>
      <c r="N5" s="597"/>
      <c r="O5" s="597"/>
      <c r="P5" s="597"/>
      <c r="Q5" s="598"/>
      <c r="R5" s="599">
        <v>20306878</v>
      </c>
      <c r="S5" s="600"/>
      <c r="T5" s="600"/>
      <c r="U5" s="600"/>
      <c r="V5" s="600"/>
      <c r="W5" s="600"/>
      <c r="X5" s="600"/>
      <c r="Y5" s="601"/>
      <c r="Z5" s="602">
        <v>14.7</v>
      </c>
      <c r="AA5" s="602"/>
      <c r="AB5" s="602"/>
      <c r="AC5" s="602"/>
      <c r="AD5" s="603">
        <v>19349976</v>
      </c>
      <c r="AE5" s="603"/>
      <c r="AF5" s="603"/>
      <c r="AG5" s="603"/>
      <c r="AH5" s="603"/>
      <c r="AI5" s="603"/>
      <c r="AJ5" s="603"/>
      <c r="AK5" s="603"/>
      <c r="AL5" s="604">
        <v>44.1</v>
      </c>
      <c r="AM5" s="605"/>
      <c r="AN5" s="605"/>
      <c r="AO5" s="606"/>
      <c r="AP5" s="596" t="s">
        <v>216</v>
      </c>
      <c r="AQ5" s="597"/>
      <c r="AR5" s="597"/>
      <c r="AS5" s="597"/>
      <c r="AT5" s="597"/>
      <c r="AU5" s="597"/>
      <c r="AV5" s="597"/>
      <c r="AW5" s="597"/>
      <c r="AX5" s="597"/>
      <c r="AY5" s="597"/>
      <c r="AZ5" s="597"/>
      <c r="BA5" s="597"/>
      <c r="BB5" s="597"/>
      <c r="BC5" s="597"/>
      <c r="BD5" s="597"/>
      <c r="BE5" s="597"/>
      <c r="BF5" s="598"/>
      <c r="BG5" s="610">
        <v>19349976</v>
      </c>
      <c r="BH5" s="611"/>
      <c r="BI5" s="611"/>
      <c r="BJ5" s="611"/>
      <c r="BK5" s="611"/>
      <c r="BL5" s="611"/>
      <c r="BM5" s="611"/>
      <c r="BN5" s="612"/>
      <c r="BO5" s="613">
        <v>95.3</v>
      </c>
      <c r="BP5" s="613"/>
      <c r="BQ5" s="613"/>
      <c r="BR5" s="613"/>
      <c r="BS5" s="614">
        <v>276518</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2">
      <c r="B6" s="607" t="s">
        <v>220</v>
      </c>
      <c r="C6" s="608"/>
      <c r="D6" s="608"/>
      <c r="E6" s="608"/>
      <c r="F6" s="608"/>
      <c r="G6" s="608"/>
      <c r="H6" s="608"/>
      <c r="I6" s="608"/>
      <c r="J6" s="608"/>
      <c r="K6" s="608"/>
      <c r="L6" s="608"/>
      <c r="M6" s="608"/>
      <c r="N6" s="608"/>
      <c r="O6" s="608"/>
      <c r="P6" s="608"/>
      <c r="Q6" s="609"/>
      <c r="R6" s="610">
        <v>1060824</v>
      </c>
      <c r="S6" s="611"/>
      <c r="T6" s="611"/>
      <c r="U6" s="611"/>
      <c r="V6" s="611"/>
      <c r="W6" s="611"/>
      <c r="X6" s="611"/>
      <c r="Y6" s="612"/>
      <c r="Z6" s="613">
        <v>0.8</v>
      </c>
      <c r="AA6" s="613"/>
      <c r="AB6" s="613"/>
      <c r="AC6" s="613"/>
      <c r="AD6" s="614">
        <v>1060824</v>
      </c>
      <c r="AE6" s="614"/>
      <c r="AF6" s="614"/>
      <c r="AG6" s="614"/>
      <c r="AH6" s="614"/>
      <c r="AI6" s="614"/>
      <c r="AJ6" s="614"/>
      <c r="AK6" s="614"/>
      <c r="AL6" s="615">
        <v>2.4</v>
      </c>
      <c r="AM6" s="616"/>
      <c r="AN6" s="616"/>
      <c r="AO6" s="617"/>
      <c r="AP6" s="607" t="s">
        <v>221</v>
      </c>
      <c r="AQ6" s="608"/>
      <c r="AR6" s="608"/>
      <c r="AS6" s="608"/>
      <c r="AT6" s="608"/>
      <c r="AU6" s="608"/>
      <c r="AV6" s="608"/>
      <c r="AW6" s="608"/>
      <c r="AX6" s="608"/>
      <c r="AY6" s="608"/>
      <c r="AZ6" s="608"/>
      <c r="BA6" s="608"/>
      <c r="BB6" s="608"/>
      <c r="BC6" s="608"/>
      <c r="BD6" s="608"/>
      <c r="BE6" s="608"/>
      <c r="BF6" s="609"/>
      <c r="BG6" s="610">
        <v>19349976</v>
      </c>
      <c r="BH6" s="611"/>
      <c r="BI6" s="611"/>
      <c r="BJ6" s="611"/>
      <c r="BK6" s="611"/>
      <c r="BL6" s="611"/>
      <c r="BM6" s="611"/>
      <c r="BN6" s="612"/>
      <c r="BO6" s="613">
        <v>95.3</v>
      </c>
      <c r="BP6" s="613"/>
      <c r="BQ6" s="613"/>
      <c r="BR6" s="613"/>
      <c r="BS6" s="614">
        <v>276518</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333243</v>
      </c>
      <c r="CS6" s="611"/>
      <c r="CT6" s="611"/>
      <c r="CU6" s="611"/>
      <c r="CV6" s="611"/>
      <c r="CW6" s="611"/>
      <c r="CX6" s="611"/>
      <c r="CY6" s="612"/>
      <c r="CZ6" s="604">
        <v>0.2</v>
      </c>
      <c r="DA6" s="605"/>
      <c r="DB6" s="605"/>
      <c r="DC6" s="621"/>
      <c r="DD6" s="619" t="s">
        <v>122</v>
      </c>
      <c r="DE6" s="611"/>
      <c r="DF6" s="611"/>
      <c r="DG6" s="611"/>
      <c r="DH6" s="611"/>
      <c r="DI6" s="611"/>
      <c r="DJ6" s="611"/>
      <c r="DK6" s="611"/>
      <c r="DL6" s="611"/>
      <c r="DM6" s="611"/>
      <c r="DN6" s="611"/>
      <c r="DO6" s="611"/>
      <c r="DP6" s="612"/>
      <c r="DQ6" s="619">
        <v>333243</v>
      </c>
      <c r="DR6" s="611"/>
      <c r="DS6" s="611"/>
      <c r="DT6" s="611"/>
      <c r="DU6" s="611"/>
      <c r="DV6" s="611"/>
      <c r="DW6" s="611"/>
      <c r="DX6" s="611"/>
      <c r="DY6" s="611"/>
      <c r="DZ6" s="611"/>
      <c r="EA6" s="611"/>
      <c r="EB6" s="611"/>
      <c r="EC6" s="620"/>
    </row>
    <row r="7" spans="2:143" ht="11.25" customHeight="1" x14ac:dyDescent="0.2">
      <c r="B7" s="607" t="s">
        <v>223</v>
      </c>
      <c r="C7" s="608"/>
      <c r="D7" s="608"/>
      <c r="E7" s="608"/>
      <c r="F7" s="608"/>
      <c r="G7" s="608"/>
      <c r="H7" s="608"/>
      <c r="I7" s="608"/>
      <c r="J7" s="608"/>
      <c r="K7" s="608"/>
      <c r="L7" s="608"/>
      <c r="M7" s="608"/>
      <c r="N7" s="608"/>
      <c r="O7" s="608"/>
      <c r="P7" s="608"/>
      <c r="Q7" s="609"/>
      <c r="R7" s="610">
        <v>4615</v>
      </c>
      <c r="S7" s="611"/>
      <c r="T7" s="611"/>
      <c r="U7" s="611"/>
      <c r="V7" s="611"/>
      <c r="W7" s="611"/>
      <c r="X7" s="611"/>
      <c r="Y7" s="612"/>
      <c r="Z7" s="613">
        <v>0</v>
      </c>
      <c r="AA7" s="613"/>
      <c r="AB7" s="613"/>
      <c r="AC7" s="613"/>
      <c r="AD7" s="614">
        <v>4615</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7657580</v>
      </c>
      <c r="BH7" s="611"/>
      <c r="BI7" s="611"/>
      <c r="BJ7" s="611"/>
      <c r="BK7" s="611"/>
      <c r="BL7" s="611"/>
      <c r="BM7" s="611"/>
      <c r="BN7" s="612"/>
      <c r="BO7" s="613">
        <v>37.700000000000003</v>
      </c>
      <c r="BP7" s="613"/>
      <c r="BQ7" s="613"/>
      <c r="BR7" s="613"/>
      <c r="BS7" s="614">
        <v>276518</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43868286</v>
      </c>
      <c r="CS7" s="611"/>
      <c r="CT7" s="611"/>
      <c r="CU7" s="611"/>
      <c r="CV7" s="611"/>
      <c r="CW7" s="611"/>
      <c r="CX7" s="611"/>
      <c r="CY7" s="612"/>
      <c r="CZ7" s="613">
        <v>32.6</v>
      </c>
      <c r="DA7" s="613"/>
      <c r="DB7" s="613"/>
      <c r="DC7" s="613"/>
      <c r="DD7" s="619">
        <v>969770</v>
      </c>
      <c r="DE7" s="611"/>
      <c r="DF7" s="611"/>
      <c r="DG7" s="611"/>
      <c r="DH7" s="611"/>
      <c r="DI7" s="611"/>
      <c r="DJ7" s="611"/>
      <c r="DK7" s="611"/>
      <c r="DL7" s="611"/>
      <c r="DM7" s="611"/>
      <c r="DN7" s="611"/>
      <c r="DO7" s="611"/>
      <c r="DP7" s="612"/>
      <c r="DQ7" s="619">
        <v>21208897</v>
      </c>
      <c r="DR7" s="611"/>
      <c r="DS7" s="611"/>
      <c r="DT7" s="611"/>
      <c r="DU7" s="611"/>
      <c r="DV7" s="611"/>
      <c r="DW7" s="611"/>
      <c r="DX7" s="611"/>
      <c r="DY7" s="611"/>
      <c r="DZ7" s="611"/>
      <c r="EA7" s="611"/>
      <c r="EB7" s="611"/>
      <c r="EC7" s="620"/>
    </row>
    <row r="8" spans="2:143" ht="11.25" customHeight="1" x14ac:dyDescent="0.2">
      <c r="B8" s="607" t="s">
        <v>226</v>
      </c>
      <c r="C8" s="608"/>
      <c r="D8" s="608"/>
      <c r="E8" s="608"/>
      <c r="F8" s="608"/>
      <c r="G8" s="608"/>
      <c r="H8" s="608"/>
      <c r="I8" s="608"/>
      <c r="J8" s="608"/>
      <c r="K8" s="608"/>
      <c r="L8" s="608"/>
      <c r="M8" s="608"/>
      <c r="N8" s="608"/>
      <c r="O8" s="608"/>
      <c r="P8" s="608"/>
      <c r="Q8" s="609"/>
      <c r="R8" s="610">
        <v>101018</v>
      </c>
      <c r="S8" s="611"/>
      <c r="T8" s="611"/>
      <c r="U8" s="611"/>
      <c r="V8" s="611"/>
      <c r="W8" s="611"/>
      <c r="X8" s="611"/>
      <c r="Y8" s="612"/>
      <c r="Z8" s="613">
        <v>0.1</v>
      </c>
      <c r="AA8" s="613"/>
      <c r="AB8" s="613"/>
      <c r="AC8" s="613"/>
      <c r="AD8" s="614">
        <v>101018</v>
      </c>
      <c r="AE8" s="614"/>
      <c r="AF8" s="614"/>
      <c r="AG8" s="614"/>
      <c r="AH8" s="614"/>
      <c r="AI8" s="614"/>
      <c r="AJ8" s="614"/>
      <c r="AK8" s="614"/>
      <c r="AL8" s="615">
        <v>0.2</v>
      </c>
      <c r="AM8" s="616"/>
      <c r="AN8" s="616"/>
      <c r="AO8" s="617"/>
      <c r="AP8" s="607" t="s">
        <v>227</v>
      </c>
      <c r="AQ8" s="608"/>
      <c r="AR8" s="608"/>
      <c r="AS8" s="608"/>
      <c r="AT8" s="608"/>
      <c r="AU8" s="608"/>
      <c r="AV8" s="608"/>
      <c r="AW8" s="608"/>
      <c r="AX8" s="608"/>
      <c r="AY8" s="608"/>
      <c r="AZ8" s="608"/>
      <c r="BA8" s="608"/>
      <c r="BB8" s="608"/>
      <c r="BC8" s="608"/>
      <c r="BD8" s="608"/>
      <c r="BE8" s="608"/>
      <c r="BF8" s="609"/>
      <c r="BG8" s="610">
        <v>238560</v>
      </c>
      <c r="BH8" s="611"/>
      <c r="BI8" s="611"/>
      <c r="BJ8" s="611"/>
      <c r="BK8" s="611"/>
      <c r="BL8" s="611"/>
      <c r="BM8" s="611"/>
      <c r="BN8" s="612"/>
      <c r="BO8" s="613">
        <v>1.2</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40310971</v>
      </c>
      <c r="CS8" s="611"/>
      <c r="CT8" s="611"/>
      <c r="CU8" s="611"/>
      <c r="CV8" s="611"/>
      <c r="CW8" s="611"/>
      <c r="CX8" s="611"/>
      <c r="CY8" s="612"/>
      <c r="CZ8" s="613">
        <v>29.9</v>
      </c>
      <c r="DA8" s="613"/>
      <c r="DB8" s="613"/>
      <c r="DC8" s="613"/>
      <c r="DD8" s="619">
        <v>407568</v>
      </c>
      <c r="DE8" s="611"/>
      <c r="DF8" s="611"/>
      <c r="DG8" s="611"/>
      <c r="DH8" s="611"/>
      <c r="DI8" s="611"/>
      <c r="DJ8" s="611"/>
      <c r="DK8" s="611"/>
      <c r="DL8" s="611"/>
      <c r="DM8" s="611"/>
      <c r="DN8" s="611"/>
      <c r="DO8" s="611"/>
      <c r="DP8" s="612"/>
      <c r="DQ8" s="619">
        <v>18860261</v>
      </c>
      <c r="DR8" s="611"/>
      <c r="DS8" s="611"/>
      <c r="DT8" s="611"/>
      <c r="DU8" s="611"/>
      <c r="DV8" s="611"/>
      <c r="DW8" s="611"/>
      <c r="DX8" s="611"/>
      <c r="DY8" s="611"/>
      <c r="DZ8" s="611"/>
      <c r="EA8" s="611"/>
      <c r="EB8" s="611"/>
      <c r="EC8" s="620"/>
    </row>
    <row r="9" spans="2:143" ht="11.25" customHeight="1" x14ac:dyDescent="0.2">
      <c r="B9" s="607" t="s">
        <v>229</v>
      </c>
      <c r="C9" s="608"/>
      <c r="D9" s="608"/>
      <c r="E9" s="608"/>
      <c r="F9" s="608"/>
      <c r="G9" s="608"/>
      <c r="H9" s="608"/>
      <c r="I9" s="608"/>
      <c r="J9" s="608"/>
      <c r="K9" s="608"/>
      <c r="L9" s="608"/>
      <c r="M9" s="608"/>
      <c r="N9" s="608"/>
      <c r="O9" s="608"/>
      <c r="P9" s="608"/>
      <c r="Q9" s="609"/>
      <c r="R9" s="610">
        <v>99283</v>
      </c>
      <c r="S9" s="611"/>
      <c r="T9" s="611"/>
      <c r="U9" s="611"/>
      <c r="V9" s="611"/>
      <c r="W9" s="611"/>
      <c r="X9" s="611"/>
      <c r="Y9" s="612"/>
      <c r="Z9" s="613">
        <v>0.1</v>
      </c>
      <c r="AA9" s="613"/>
      <c r="AB9" s="613"/>
      <c r="AC9" s="613"/>
      <c r="AD9" s="614">
        <v>99283</v>
      </c>
      <c r="AE9" s="614"/>
      <c r="AF9" s="614"/>
      <c r="AG9" s="614"/>
      <c r="AH9" s="614"/>
      <c r="AI9" s="614"/>
      <c r="AJ9" s="614"/>
      <c r="AK9" s="614"/>
      <c r="AL9" s="615">
        <v>0.2</v>
      </c>
      <c r="AM9" s="616"/>
      <c r="AN9" s="616"/>
      <c r="AO9" s="617"/>
      <c r="AP9" s="607" t="s">
        <v>230</v>
      </c>
      <c r="AQ9" s="608"/>
      <c r="AR9" s="608"/>
      <c r="AS9" s="608"/>
      <c r="AT9" s="608"/>
      <c r="AU9" s="608"/>
      <c r="AV9" s="608"/>
      <c r="AW9" s="608"/>
      <c r="AX9" s="608"/>
      <c r="AY9" s="608"/>
      <c r="AZ9" s="608"/>
      <c r="BA9" s="608"/>
      <c r="BB9" s="608"/>
      <c r="BC9" s="608"/>
      <c r="BD9" s="608"/>
      <c r="BE9" s="608"/>
      <c r="BF9" s="609"/>
      <c r="BG9" s="610">
        <v>6023131</v>
      </c>
      <c r="BH9" s="611"/>
      <c r="BI9" s="611"/>
      <c r="BJ9" s="611"/>
      <c r="BK9" s="611"/>
      <c r="BL9" s="611"/>
      <c r="BM9" s="611"/>
      <c r="BN9" s="612"/>
      <c r="BO9" s="613">
        <v>29.7</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5843512</v>
      </c>
      <c r="CS9" s="611"/>
      <c r="CT9" s="611"/>
      <c r="CU9" s="611"/>
      <c r="CV9" s="611"/>
      <c r="CW9" s="611"/>
      <c r="CX9" s="611"/>
      <c r="CY9" s="612"/>
      <c r="CZ9" s="613">
        <v>4.3</v>
      </c>
      <c r="DA9" s="613"/>
      <c r="DB9" s="613"/>
      <c r="DC9" s="613"/>
      <c r="DD9" s="619">
        <v>845637</v>
      </c>
      <c r="DE9" s="611"/>
      <c r="DF9" s="611"/>
      <c r="DG9" s="611"/>
      <c r="DH9" s="611"/>
      <c r="DI9" s="611"/>
      <c r="DJ9" s="611"/>
      <c r="DK9" s="611"/>
      <c r="DL9" s="611"/>
      <c r="DM9" s="611"/>
      <c r="DN9" s="611"/>
      <c r="DO9" s="611"/>
      <c r="DP9" s="612"/>
      <c r="DQ9" s="619">
        <v>4145872</v>
      </c>
      <c r="DR9" s="611"/>
      <c r="DS9" s="611"/>
      <c r="DT9" s="611"/>
      <c r="DU9" s="611"/>
      <c r="DV9" s="611"/>
      <c r="DW9" s="611"/>
      <c r="DX9" s="611"/>
      <c r="DY9" s="611"/>
      <c r="DZ9" s="611"/>
      <c r="EA9" s="611"/>
      <c r="EB9" s="611"/>
      <c r="EC9" s="620"/>
    </row>
    <row r="10" spans="2:143" ht="11.25" customHeight="1" x14ac:dyDescent="0.2">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427379</v>
      </c>
      <c r="BH10" s="611"/>
      <c r="BI10" s="611"/>
      <c r="BJ10" s="611"/>
      <c r="BK10" s="611"/>
      <c r="BL10" s="611"/>
      <c r="BM10" s="611"/>
      <c r="BN10" s="612"/>
      <c r="BO10" s="613">
        <v>2.1</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8213</v>
      </c>
      <c r="CS10" s="611"/>
      <c r="CT10" s="611"/>
      <c r="CU10" s="611"/>
      <c r="CV10" s="611"/>
      <c r="CW10" s="611"/>
      <c r="CX10" s="611"/>
      <c r="CY10" s="612"/>
      <c r="CZ10" s="613">
        <v>0</v>
      </c>
      <c r="DA10" s="613"/>
      <c r="DB10" s="613"/>
      <c r="DC10" s="613"/>
      <c r="DD10" s="619" t="s">
        <v>122</v>
      </c>
      <c r="DE10" s="611"/>
      <c r="DF10" s="611"/>
      <c r="DG10" s="611"/>
      <c r="DH10" s="611"/>
      <c r="DI10" s="611"/>
      <c r="DJ10" s="611"/>
      <c r="DK10" s="611"/>
      <c r="DL10" s="611"/>
      <c r="DM10" s="611"/>
      <c r="DN10" s="611"/>
      <c r="DO10" s="611"/>
      <c r="DP10" s="612"/>
      <c r="DQ10" s="619">
        <v>6496</v>
      </c>
      <c r="DR10" s="611"/>
      <c r="DS10" s="611"/>
      <c r="DT10" s="611"/>
      <c r="DU10" s="611"/>
      <c r="DV10" s="611"/>
      <c r="DW10" s="611"/>
      <c r="DX10" s="611"/>
      <c r="DY10" s="611"/>
      <c r="DZ10" s="611"/>
      <c r="EA10" s="611"/>
      <c r="EB10" s="611"/>
      <c r="EC10" s="620"/>
    </row>
    <row r="11" spans="2:143" ht="11.25" customHeight="1" x14ac:dyDescent="0.2">
      <c r="B11" s="607" t="s">
        <v>235</v>
      </c>
      <c r="C11" s="608"/>
      <c r="D11" s="608"/>
      <c r="E11" s="608"/>
      <c r="F11" s="608"/>
      <c r="G11" s="608"/>
      <c r="H11" s="608"/>
      <c r="I11" s="608"/>
      <c r="J11" s="608"/>
      <c r="K11" s="608"/>
      <c r="L11" s="608"/>
      <c r="M11" s="608"/>
      <c r="N11" s="608"/>
      <c r="O11" s="608"/>
      <c r="P11" s="608"/>
      <c r="Q11" s="609"/>
      <c r="R11" s="610">
        <v>4296198</v>
      </c>
      <c r="S11" s="611"/>
      <c r="T11" s="611"/>
      <c r="U11" s="611"/>
      <c r="V11" s="611"/>
      <c r="W11" s="611"/>
      <c r="X11" s="611"/>
      <c r="Y11" s="612"/>
      <c r="Z11" s="615">
        <v>3.1</v>
      </c>
      <c r="AA11" s="616"/>
      <c r="AB11" s="616"/>
      <c r="AC11" s="622"/>
      <c r="AD11" s="619">
        <v>4296198</v>
      </c>
      <c r="AE11" s="611"/>
      <c r="AF11" s="611"/>
      <c r="AG11" s="611"/>
      <c r="AH11" s="611"/>
      <c r="AI11" s="611"/>
      <c r="AJ11" s="611"/>
      <c r="AK11" s="612"/>
      <c r="AL11" s="615">
        <v>9.8000000000000007</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968510</v>
      </c>
      <c r="BH11" s="611"/>
      <c r="BI11" s="611"/>
      <c r="BJ11" s="611"/>
      <c r="BK11" s="611"/>
      <c r="BL11" s="611"/>
      <c r="BM11" s="611"/>
      <c r="BN11" s="612"/>
      <c r="BO11" s="613">
        <v>4.8</v>
      </c>
      <c r="BP11" s="613"/>
      <c r="BQ11" s="613"/>
      <c r="BR11" s="613"/>
      <c r="BS11" s="614">
        <v>276518</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4057286</v>
      </c>
      <c r="CS11" s="611"/>
      <c r="CT11" s="611"/>
      <c r="CU11" s="611"/>
      <c r="CV11" s="611"/>
      <c r="CW11" s="611"/>
      <c r="CX11" s="611"/>
      <c r="CY11" s="612"/>
      <c r="CZ11" s="613">
        <v>3</v>
      </c>
      <c r="DA11" s="613"/>
      <c r="DB11" s="613"/>
      <c r="DC11" s="613"/>
      <c r="DD11" s="619">
        <v>1373855</v>
      </c>
      <c r="DE11" s="611"/>
      <c r="DF11" s="611"/>
      <c r="DG11" s="611"/>
      <c r="DH11" s="611"/>
      <c r="DI11" s="611"/>
      <c r="DJ11" s="611"/>
      <c r="DK11" s="611"/>
      <c r="DL11" s="611"/>
      <c r="DM11" s="611"/>
      <c r="DN11" s="611"/>
      <c r="DO11" s="611"/>
      <c r="DP11" s="612"/>
      <c r="DQ11" s="619">
        <v>2373651</v>
      </c>
      <c r="DR11" s="611"/>
      <c r="DS11" s="611"/>
      <c r="DT11" s="611"/>
      <c r="DU11" s="611"/>
      <c r="DV11" s="611"/>
      <c r="DW11" s="611"/>
      <c r="DX11" s="611"/>
      <c r="DY11" s="611"/>
      <c r="DZ11" s="611"/>
      <c r="EA11" s="611"/>
      <c r="EB11" s="611"/>
      <c r="EC11" s="620"/>
    </row>
    <row r="12" spans="2:143" ht="11.25" customHeight="1" x14ac:dyDescent="0.2">
      <c r="B12" s="607" t="s">
        <v>238</v>
      </c>
      <c r="C12" s="608"/>
      <c r="D12" s="608"/>
      <c r="E12" s="608"/>
      <c r="F12" s="608"/>
      <c r="G12" s="608"/>
      <c r="H12" s="608"/>
      <c r="I12" s="608"/>
      <c r="J12" s="608"/>
      <c r="K12" s="608"/>
      <c r="L12" s="608"/>
      <c r="M12" s="608"/>
      <c r="N12" s="608"/>
      <c r="O12" s="608"/>
      <c r="P12" s="608"/>
      <c r="Q12" s="609"/>
      <c r="R12" s="610">
        <v>22448</v>
      </c>
      <c r="S12" s="611"/>
      <c r="T12" s="611"/>
      <c r="U12" s="611"/>
      <c r="V12" s="611"/>
      <c r="W12" s="611"/>
      <c r="X12" s="611"/>
      <c r="Y12" s="612"/>
      <c r="Z12" s="613">
        <v>0</v>
      </c>
      <c r="AA12" s="613"/>
      <c r="AB12" s="613"/>
      <c r="AC12" s="613"/>
      <c r="AD12" s="614">
        <v>22448</v>
      </c>
      <c r="AE12" s="614"/>
      <c r="AF12" s="614"/>
      <c r="AG12" s="614"/>
      <c r="AH12" s="614"/>
      <c r="AI12" s="614"/>
      <c r="AJ12" s="614"/>
      <c r="AK12" s="614"/>
      <c r="AL12" s="615">
        <v>0.1</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9559269</v>
      </c>
      <c r="BH12" s="611"/>
      <c r="BI12" s="611"/>
      <c r="BJ12" s="611"/>
      <c r="BK12" s="611"/>
      <c r="BL12" s="611"/>
      <c r="BM12" s="611"/>
      <c r="BN12" s="612"/>
      <c r="BO12" s="613">
        <v>47.1</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6174994</v>
      </c>
      <c r="CS12" s="611"/>
      <c r="CT12" s="611"/>
      <c r="CU12" s="611"/>
      <c r="CV12" s="611"/>
      <c r="CW12" s="611"/>
      <c r="CX12" s="611"/>
      <c r="CY12" s="612"/>
      <c r="CZ12" s="613">
        <v>4.5999999999999996</v>
      </c>
      <c r="DA12" s="613"/>
      <c r="DB12" s="613"/>
      <c r="DC12" s="613"/>
      <c r="DD12" s="619">
        <v>1122494</v>
      </c>
      <c r="DE12" s="611"/>
      <c r="DF12" s="611"/>
      <c r="DG12" s="611"/>
      <c r="DH12" s="611"/>
      <c r="DI12" s="611"/>
      <c r="DJ12" s="611"/>
      <c r="DK12" s="611"/>
      <c r="DL12" s="611"/>
      <c r="DM12" s="611"/>
      <c r="DN12" s="611"/>
      <c r="DO12" s="611"/>
      <c r="DP12" s="612"/>
      <c r="DQ12" s="619">
        <v>4055693</v>
      </c>
      <c r="DR12" s="611"/>
      <c r="DS12" s="611"/>
      <c r="DT12" s="611"/>
      <c r="DU12" s="611"/>
      <c r="DV12" s="611"/>
      <c r="DW12" s="611"/>
      <c r="DX12" s="611"/>
      <c r="DY12" s="611"/>
      <c r="DZ12" s="611"/>
      <c r="EA12" s="611"/>
      <c r="EB12" s="611"/>
      <c r="EC12" s="620"/>
    </row>
    <row r="13" spans="2:143" ht="11.25" customHeight="1" x14ac:dyDescent="0.2">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9491160</v>
      </c>
      <c r="BH13" s="611"/>
      <c r="BI13" s="611"/>
      <c r="BJ13" s="611"/>
      <c r="BK13" s="611"/>
      <c r="BL13" s="611"/>
      <c r="BM13" s="611"/>
      <c r="BN13" s="612"/>
      <c r="BO13" s="613">
        <v>46.7</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13177626</v>
      </c>
      <c r="CS13" s="611"/>
      <c r="CT13" s="611"/>
      <c r="CU13" s="611"/>
      <c r="CV13" s="611"/>
      <c r="CW13" s="611"/>
      <c r="CX13" s="611"/>
      <c r="CY13" s="612"/>
      <c r="CZ13" s="613">
        <v>9.8000000000000007</v>
      </c>
      <c r="DA13" s="613"/>
      <c r="DB13" s="613"/>
      <c r="DC13" s="613"/>
      <c r="DD13" s="619">
        <v>10068802</v>
      </c>
      <c r="DE13" s="611"/>
      <c r="DF13" s="611"/>
      <c r="DG13" s="611"/>
      <c r="DH13" s="611"/>
      <c r="DI13" s="611"/>
      <c r="DJ13" s="611"/>
      <c r="DK13" s="611"/>
      <c r="DL13" s="611"/>
      <c r="DM13" s="611"/>
      <c r="DN13" s="611"/>
      <c r="DO13" s="611"/>
      <c r="DP13" s="612"/>
      <c r="DQ13" s="619">
        <v>3703199</v>
      </c>
      <c r="DR13" s="611"/>
      <c r="DS13" s="611"/>
      <c r="DT13" s="611"/>
      <c r="DU13" s="611"/>
      <c r="DV13" s="611"/>
      <c r="DW13" s="611"/>
      <c r="DX13" s="611"/>
      <c r="DY13" s="611"/>
      <c r="DZ13" s="611"/>
      <c r="EA13" s="611"/>
      <c r="EB13" s="611"/>
      <c r="EC13" s="620"/>
    </row>
    <row r="14" spans="2:143" ht="11.25" customHeight="1" x14ac:dyDescent="0.2">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711466</v>
      </c>
      <c r="BH14" s="611"/>
      <c r="BI14" s="611"/>
      <c r="BJ14" s="611"/>
      <c r="BK14" s="611"/>
      <c r="BL14" s="611"/>
      <c r="BM14" s="611"/>
      <c r="BN14" s="612"/>
      <c r="BO14" s="613">
        <v>3.5</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2187375</v>
      </c>
      <c r="CS14" s="611"/>
      <c r="CT14" s="611"/>
      <c r="CU14" s="611"/>
      <c r="CV14" s="611"/>
      <c r="CW14" s="611"/>
      <c r="CX14" s="611"/>
      <c r="CY14" s="612"/>
      <c r="CZ14" s="613">
        <v>1.6</v>
      </c>
      <c r="DA14" s="613"/>
      <c r="DB14" s="613"/>
      <c r="DC14" s="613"/>
      <c r="DD14" s="619">
        <v>193904</v>
      </c>
      <c r="DE14" s="611"/>
      <c r="DF14" s="611"/>
      <c r="DG14" s="611"/>
      <c r="DH14" s="611"/>
      <c r="DI14" s="611"/>
      <c r="DJ14" s="611"/>
      <c r="DK14" s="611"/>
      <c r="DL14" s="611"/>
      <c r="DM14" s="611"/>
      <c r="DN14" s="611"/>
      <c r="DO14" s="611"/>
      <c r="DP14" s="612"/>
      <c r="DQ14" s="619">
        <v>1688375</v>
      </c>
      <c r="DR14" s="611"/>
      <c r="DS14" s="611"/>
      <c r="DT14" s="611"/>
      <c r="DU14" s="611"/>
      <c r="DV14" s="611"/>
      <c r="DW14" s="611"/>
      <c r="DX14" s="611"/>
      <c r="DY14" s="611"/>
      <c r="DZ14" s="611"/>
      <c r="EA14" s="611"/>
      <c r="EB14" s="611"/>
      <c r="EC14" s="620"/>
    </row>
    <row r="15" spans="2:143" ht="11.25" customHeight="1" x14ac:dyDescent="0.2">
      <c r="B15" s="607" t="s">
        <v>247</v>
      </c>
      <c r="C15" s="608"/>
      <c r="D15" s="608"/>
      <c r="E15" s="608"/>
      <c r="F15" s="608"/>
      <c r="G15" s="608"/>
      <c r="H15" s="608"/>
      <c r="I15" s="608"/>
      <c r="J15" s="608"/>
      <c r="K15" s="608"/>
      <c r="L15" s="608"/>
      <c r="M15" s="608"/>
      <c r="N15" s="608"/>
      <c r="O15" s="608"/>
      <c r="P15" s="608"/>
      <c r="Q15" s="609"/>
      <c r="R15" s="610">
        <v>78582</v>
      </c>
      <c r="S15" s="611"/>
      <c r="T15" s="611"/>
      <c r="U15" s="611"/>
      <c r="V15" s="611"/>
      <c r="W15" s="611"/>
      <c r="X15" s="611"/>
      <c r="Y15" s="612"/>
      <c r="Z15" s="613">
        <v>0.1</v>
      </c>
      <c r="AA15" s="613"/>
      <c r="AB15" s="613"/>
      <c r="AC15" s="613"/>
      <c r="AD15" s="614">
        <v>78582</v>
      </c>
      <c r="AE15" s="614"/>
      <c r="AF15" s="614"/>
      <c r="AG15" s="614"/>
      <c r="AH15" s="614"/>
      <c r="AI15" s="614"/>
      <c r="AJ15" s="614"/>
      <c r="AK15" s="614"/>
      <c r="AL15" s="615">
        <v>0.2</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1421661</v>
      </c>
      <c r="BH15" s="611"/>
      <c r="BI15" s="611"/>
      <c r="BJ15" s="611"/>
      <c r="BK15" s="611"/>
      <c r="BL15" s="611"/>
      <c r="BM15" s="611"/>
      <c r="BN15" s="612"/>
      <c r="BO15" s="613">
        <v>7</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11029725</v>
      </c>
      <c r="CS15" s="611"/>
      <c r="CT15" s="611"/>
      <c r="CU15" s="611"/>
      <c r="CV15" s="611"/>
      <c r="CW15" s="611"/>
      <c r="CX15" s="611"/>
      <c r="CY15" s="612"/>
      <c r="CZ15" s="613">
        <v>8.1999999999999993</v>
      </c>
      <c r="DA15" s="613"/>
      <c r="DB15" s="613"/>
      <c r="DC15" s="613"/>
      <c r="DD15" s="619">
        <v>2911317</v>
      </c>
      <c r="DE15" s="611"/>
      <c r="DF15" s="611"/>
      <c r="DG15" s="611"/>
      <c r="DH15" s="611"/>
      <c r="DI15" s="611"/>
      <c r="DJ15" s="611"/>
      <c r="DK15" s="611"/>
      <c r="DL15" s="611"/>
      <c r="DM15" s="611"/>
      <c r="DN15" s="611"/>
      <c r="DO15" s="611"/>
      <c r="DP15" s="612"/>
      <c r="DQ15" s="619">
        <v>6860724</v>
      </c>
      <c r="DR15" s="611"/>
      <c r="DS15" s="611"/>
      <c r="DT15" s="611"/>
      <c r="DU15" s="611"/>
      <c r="DV15" s="611"/>
      <c r="DW15" s="611"/>
      <c r="DX15" s="611"/>
      <c r="DY15" s="611"/>
      <c r="DZ15" s="611"/>
      <c r="EA15" s="611"/>
      <c r="EB15" s="611"/>
      <c r="EC15" s="620"/>
    </row>
    <row r="16" spans="2:143" ht="11.25" customHeight="1" x14ac:dyDescent="0.2">
      <c r="B16" s="607" t="s">
        <v>250</v>
      </c>
      <c r="C16" s="608"/>
      <c r="D16" s="608"/>
      <c r="E16" s="608"/>
      <c r="F16" s="608"/>
      <c r="G16" s="608"/>
      <c r="H16" s="608"/>
      <c r="I16" s="608"/>
      <c r="J16" s="608"/>
      <c r="K16" s="608"/>
      <c r="L16" s="608"/>
      <c r="M16" s="608"/>
      <c r="N16" s="608"/>
      <c r="O16" s="608"/>
      <c r="P16" s="608"/>
      <c r="Q16" s="609"/>
      <c r="R16" s="610">
        <v>334697</v>
      </c>
      <c r="S16" s="611"/>
      <c r="T16" s="611"/>
      <c r="U16" s="611"/>
      <c r="V16" s="611"/>
      <c r="W16" s="611"/>
      <c r="X16" s="611"/>
      <c r="Y16" s="612"/>
      <c r="Z16" s="613">
        <v>0.2</v>
      </c>
      <c r="AA16" s="613"/>
      <c r="AB16" s="613"/>
      <c r="AC16" s="613"/>
      <c r="AD16" s="614">
        <v>334697</v>
      </c>
      <c r="AE16" s="614"/>
      <c r="AF16" s="614"/>
      <c r="AG16" s="614"/>
      <c r="AH16" s="614"/>
      <c r="AI16" s="614"/>
      <c r="AJ16" s="614"/>
      <c r="AK16" s="614"/>
      <c r="AL16" s="615">
        <v>0.8</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598052</v>
      </c>
      <c r="CS16" s="611"/>
      <c r="CT16" s="611"/>
      <c r="CU16" s="611"/>
      <c r="CV16" s="611"/>
      <c r="CW16" s="611"/>
      <c r="CX16" s="611"/>
      <c r="CY16" s="612"/>
      <c r="CZ16" s="613">
        <v>0.4</v>
      </c>
      <c r="DA16" s="613"/>
      <c r="DB16" s="613"/>
      <c r="DC16" s="613"/>
      <c r="DD16" s="619" t="s">
        <v>122</v>
      </c>
      <c r="DE16" s="611"/>
      <c r="DF16" s="611"/>
      <c r="DG16" s="611"/>
      <c r="DH16" s="611"/>
      <c r="DI16" s="611"/>
      <c r="DJ16" s="611"/>
      <c r="DK16" s="611"/>
      <c r="DL16" s="611"/>
      <c r="DM16" s="611"/>
      <c r="DN16" s="611"/>
      <c r="DO16" s="611"/>
      <c r="DP16" s="612"/>
      <c r="DQ16" s="619">
        <v>187998</v>
      </c>
      <c r="DR16" s="611"/>
      <c r="DS16" s="611"/>
      <c r="DT16" s="611"/>
      <c r="DU16" s="611"/>
      <c r="DV16" s="611"/>
      <c r="DW16" s="611"/>
      <c r="DX16" s="611"/>
      <c r="DY16" s="611"/>
      <c r="DZ16" s="611"/>
      <c r="EA16" s="611"/>
      <c r="EB16" s="611"/>
      <c r="EC16" s="620"/>
    </row>
    <row r="17" spans="2:133" ht="11.25" customHeight="1" x14ac:dyDescent="0.2">
      <c r="B17" s="607" t="s">
        <v>253</v>
      </c>
      <c r="C17" s="608"/>
      <c r="D17" s="608"/>
      <c r="E17" s="608"/>
      <c r="F17" s="608"/>
      <c r="G17" s="608"/>
      <c r="H17" s="608"/>
      <c r="I17" s="608"/>
      <c r="J17" s="608"/>
      <c r="K17" s="608"/>
      <c r="L17" s="608"/>
      <c r="M17" s="608"/>
      <c r="N17" s="608"/>
      <c r="O17" s="608"/>
      <c r="P17" s="608"/>
      <c r="Q17" s="609"/>
      <c r="R17" s="610">
        <v>813792</v>
      </c>
      <c r="S17" s="611"/>
      <c r="T17" s="611"/>
      <c r="U17" s="611"/>
      <c r="V17" s="611"/>
      <c r="W17" s="611"/>
      <c r="X17" s="611"/>
      <c r="Y17" s="612"/>
      <c r="Z17" s="613">
        <v>0.6</v>
      </c>
      <c r="AA17" s="613"/>
      <c r="AB17" s="613"/>
      <c r="AC17" s="613"/>
      <c r="AD17" s="614">
        <v>813792</v>
      </c>
      <c r="AE17" s="614"/>
      <c r="AF17" s="614"/>
      <c r="AG17" s="614"/>
      <c r="AH17" s="614"/>
      <c r="AI17" s="614"/>
      <c r="AJ17" s="614"/>
      <c r="AK17" s="614"/>
      <c r="AL17" s="615">
        <v>1.9</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7116299</v>
      </c>
      <c r="CS17" s="611"/>
      <c r="CT17" s="611"/>
      <c r="CU17" s="611"/>
      <c r="CV17" s="611"/>
      <c r="CW17" s="611"/>
      <c r="CX17" s="611"/>
      <c r="CY17" s="612"/>
      <c r="CZ17" s="613">
        <v>5.3</v>
      </c>
      <c r="DA17" s="613"/>
      <c r="DB17" s="613"/>
      <c r="DC17" s="613"/>
      <c r="DD17" s="619" t="s">
        <v>122</v>
      </c>
      <c r="DE17" s="611"/>
      <c r="DF17" s="611"/>
      <c r="DG17" s="611"/>
      <c r="DH17" s="611"/>
      <c r="DI17" s="611"/>
      <c r="DJ17" s="611"/>
      <c r="DK17" s="611"/>
      <c r="DL17" s="611"/>
      <c r="DM17" s="611"/>
      <c r="DN17" s="611"/>
      <c r="DO17" s="611"/>
      <c r="DP17" s="612"/>
      <c r="DQ17" s="619">
        <v>7061987</v>
      </c>
      <c r="DR17" s="611"/>
      <c r="DS17" s="611"/>
      <c r="DT17" s="611"/>
      <c r="DU17" s="611"/>
      <c r="DV17" s="611"/>
      <c r="DW17" s="611"/>
      <c r="DX17" s="611"/>
      <c r="DY17" s="611"/>
      <c r="DZ17" s="611"/>
      <c r="EA17" s="611"/>
      <c r="EB17" s="611"/>
      <c r="EC17" s="620"/>
    </row>
    <row r="18" spans="2:133" ht="11.25" customHeight="1" x14ac:dyDescent="0.2">
      <c r="B18" s="607" t="s">
        <v>256</v>
      </c>
      <c r="C18" s="608"/>
      <c r="D18" s="608"/>
      <c r="E18" s="608"/>
      <c r="F18" s="608"/>
      <c r="G18" s="608"/>
      <c r="H18" s="608"/>
      <c r="I18" s="608"/>
      <c r="J18" s="608"/>
      <c r="K18" s="608"/>
      <c r="L18" s="608"/>
      <c r="M18" s="608"/>
      <c r="N18" s="608"/>
      <c r="O18" s="608"/>
      <c r="P18" s="608"/>
      <c r="Q18" s="609"/>
      <c r="R18" s="610">
        <v>157587</v>
      </c>
      <c r="S18" s="611"/>
      <c r="T18" s="611"/>
      <c r="U18" s="611"/>
      <c r="V18" s="611"/>
      <c r="W18" s="611"/>
      <c r="X18" s="611"/>
      <c r="Y18" s="612"/>
      <c r="Z18" s="613">
        <v>0.1</v>
      </c>
      <c r="AA18" s="613"/>
      <c r="AB18" s="613"/>
      <c r="AC18" s="613"/>
      <c r="AD18" s="614">
        <v>157587</v>
      </c>
      <c r="AE18" s="614"/>
      <c r="AF18" s="614"/>
      <c r="AG18" s="614"/>
      <c r="AH18" s="614"/>
      <c r="AI18" s="614"/>
      <c r="AJ18" s="614"/>
      <c r="AK18" s="614"/>
      <c r="AL18" s="615">
        <v>0.4</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259</v>
      </c>
      <c r="C19" s="608"/>
      <c r="D19" s="608"/>
      <c r="E19" s="608"/>
      <c r="F19" s="608"/>
      <c r="G19" s="608"/>
      <c r="H19" s="608"/>
      <c r="I19" s="608"/>
      <c r="J19" s="608"/>
      <c r="K19" s="608"/>
      <c r="L19" s="608"/>
      <c r="M19" s="608"/>
      <c r="N19" s="608"/>
      <c r="O19" s="608"/>
      <c r="P19" s="608"/>
      <c r="Q19" s="609"/>
      <c r="R19" s="610">
        <v>638584</v>
      </c>
      <c r="S19" s="611"/>
      <c r="T19" s="611"/>
      <c r="U19" s="611"/>
      <c r="V19" s="611"/>
      <c r="W19" s="611"/>
      <c r="X19" s="611"/>
      <c r="Y19" s="612"/>
      <c r="Z19" s="613">
        <v>0.5</v>
      </c>
      <c r="AA19" s="613"/>
      <c r="AB19" s="613"/>
      <c r="AC19" s="613"/>
      <c r="AD19" s="614">
        <v>638584</v>
      </c>
      <c r="AE19" s="614"/>
      <c r="AF19" s="614"/>
      <c r="AG19" s="614"/>
      <c r="AH19" s="614"/>
      <c r="AI19" s="614"/>
      <c r="AJ19" s="614"/>
      <c r="AK19" s="614"/>
      <c r="AL19" s="615">
        <v>1.5</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956902</v>
      </c>
      <c r="BH19" s="611"/>
      <c r="BI19" s="611"/>
      <c r="BJ19" s="611"/>
      <c r="BK19" s="611"/>
      <c r="BL19" s="611"/>
      <c r="BM19" s="611"/>
      <c r="BN19" s="612"/>
      <c r="BO19" s="613">
        <v>4.7</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262</v>
      </c>
      <c r="C20" s="624"/>
      <c r="D20" s="624"/>
      <c r="E20" s="624"/>
      <c r="F20" s="624"/>
      <c r="G20" s="624"/>
      <c r="H20" s="624"/>
      <c r="I20" s="624"/>
      <c r="J20" s="624"/>
      <c r="K20" s="624"/>
      <c r="L20" s="624"/>
      <c r="M20" s="624"/>
      <c r="N20" s="624"/>
      <c r="O20" s="624"/>
      <c r="P20" s="624"/>
      <c r="Q20" s="625"/>
      <c r="R20" s="610">
        <v>17621</v>
      </c>
      <c r="S20" s="611"/>
      <c r="T20" s="611"/>
      <c r="U20" s="611"/>
      <c r="V20" s="611"/>
      <c r="W20" s="611"/>
      <c r="X20" s="611"/>
      <c r="Y20" s="612"/>
      <c r="Z20" s="613">
        <v>0</v>
      </c>
      <c r="AA20" s="613"/>
      <c r="AB20" s="613"/>
      <c r="AC20" s="613"/>
      <c r="AD20" s="614">
        <v>17621</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956902</v>
      </c>
      <c r="BH20" s="611"/>
      <c r="BI20" s="611"/>
      <c r="BJ20" s="611"/>
      <c r="BK20" s="611"/>
      <c r="BL20" s="611"/>
      <c r="BM20" s="611"/>
      <c r="BN20" s="612"/>
      <c r="BO20" s="613">
        <v>4.7</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134705582</v>
      </c>
      <c r="CS20" s="611"/>
      <c r="CT20" s="611"/>
      <c r="CU20" s="611"/>
      <c r="CV20" s="611"/>
      <c r="CW20" s="611"/>
      <c r="CX20" s="611"/>
      <c r="CY20" s="612"/>
      <c r="CZ20" s="613">
        <v>100</v>
      </c>
      <c r="DA20" s="613"/>
      <c r="DB20" s="613"/>
      <c r="DC20" s="613"/>
      <c r="DD20" s="619">
        <v>17893347</v>
      </c>
      <c r="DE20" s="611"/>
      <c r="DF20" s="611"/>
      <c r="DG20" s="611"/>
      <c r="DH20" s="611"/>
      <c r="DI20" s="611"/>
      <c r="DJ20" s="611"/>
      <c r="DK20" s="611"/>
      <c r="DL20" s="611"/>
      <c r="DM20" s="611"/>
      <c r="DN20" s="611"/>
      <c r="DO20" s="611"/>
      <c r="DP20" s="612"/>
      <c r="DQ20" s="619">
        <v>70486396</v>
      </c>
      <c r="DR20" s="611"/>
      <c r="DS20" s="611"/>
      <c r="DT20" s="611"/>
      <c r="DU20" s="611"/>
      <c r="DV20" s="611"/>
      <c r="DW20" s="611"/>
      <c r="DX20" s="611"/>
      <c r="DY20" s="611"/>
      <c r="DZ20" s="611"/>
      <c r="EA20" s="611"/>
      <c r="EB20" s="611"/>
      <c r="EC20" s="620"/>
    </row>
    <row r="21" spans="2:133" ht="11.25" customHeight="1" x14ac:dyDescent="0.2">
      <c r="B21" s="607" t="s">
        <v>265</v>
      </c>
      <c r="C21" s="608"/>
      <c r="D21" s="608"/>
      <c r="E21" s="608"/>
      <c r="F21" s="608"/>
      <c r="G21" s="608"/>
      <c r="H21" s="608"/>
      <c r="I21" s="608"/>
      <c r="J21" s="608"/>
      <c r="K21" s="608"/>
      <c r="L21" s="608"/>
      <c r="M21" s="608"/>
      <c r="N21" s="608"/>
      <c r="O21" s="608"/>
      <c r="P21" s="608"/>
      <c r="Q21" s="609"/>
      <c r="R21" s="610">
        <v>18752236</v>
      </c>
      <c r="S21" s="611"/>
      <c r="T21" s="611"/>
      <c r="U21" s="611"/>
      <c r="V21" s="611"/>
      <c r="W21" s="611"/>
      <c r="X21" s="611"/>
      <c r="Y21" s="612"/>
      <c r="Z21" s="613">
        <v>13.6</v>
      </c>
      <c r="AA21" s="613"/>
      <c r="AB21" s="613"/>
      <c r="AC21" s="613"/>
      <c r="AD21" s="614">
        <v>17388148</v>
      </c>
      <c r="AE21" s="614"/>
      <c r="AF21" s="614"/>
      <c r="AG21" s="614"/>
      <c r="AH21" s="614"/>
      <c r="AI21" s="614"/>
      <c r="AJ21" s="614"/>
      <c r="AK21" s="614"/>
      <c r="AL21" s="615">
        <v>39.6</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267</v>
      </c>
      <c r="C22" s="608"/>
      <c r="D22" s="608"/>
      <c r="E22" s="608"/>
      <c r="F22" s="608"/>
      <c r="G22" s="608"/>
      <c r="H22" s="608"/>
      <c r="I22" s="608"/>
      <c r="J22" s="608"/>
      <c r="K22" s="608"/>
      <c r="L22" s="608"/>
      <c r="M22" s="608"/>
      <c r="N22" s="608"/>
      <c r="O22" s="608"/>
      <c r="P22" s="608"/>
      <c r="Q22" s="609"/>
      <c r="R22" s="610">
        <v>17388148</v>
      </c>
      <c r="S22" s="611"/>
      <c r="T22" s="611"/>
      <c r="U22" s="611"/>
      <c r="V22" s="611"/>
      <c r="W22" s="611"/>
      <c r="X22" s="611"/>
      <c r="Y22" s="612"/>
      <c r="Z22" s="613">
        <v>12.6</v>
      </c>
      <c r="AA22" s="613"/>
      <c r="AB22" s="613"/>
      <c r="AC22" s="613"/>
      <c r="AD22" s="614">
        <v>17388148</v>
      </c>
      <c r="AE22" s="614"/>
      <c r="AF22" s="614"/>
      <c r="AG22" s="614"/>
      <c r="AH22" s="614"/>
      <c r="AI22" s="614"/>
      <c r="AJ22" s="614"/>
      <c r="AK22" s="614"/>
      <c r="AL22" s="615">
        <v>39.6</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270</v>
      </c>
      <c r="C23" s="608"/>
      <c r="D23" s="608"/>
      <c r="E23" s="608"/>
      <c r="F23" s="608"/>
      <c r="G23" s="608"/>
      <c r="H23" s="608"/>
      <c r="I23" s="608"/>
      <c r="J23" s="608"/>
      <c r="K23" s="608"/>
      <c r="L23" s="608"/>
      <c r="M23" s="608"/>
      <c r="N23" s="608"/>
      <c r="O23" s="608"/>
      <c r="P23" s="608"/>
      <c r="Q23" s="609"/>
      <c r="R23" s="610">
        <v>1364088</v>
      </c>
      <c r="S23" s="611"/>
      <c r="T23" s="611"/>
      <c r="U23" s="611"/>
      <c r="V23" s="611"/>
      <c r="W23" s="611"/>
      <c r="X23" s="611"/>
      <c r="Y23" s="612"/>
      <c r="Z23" s="613">
        <v>1</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v>956902</v>
      </c>
      <c r="BH23" s="611"/>
      <c r="BI23" s="611"/>
      <c r="BJ23" s="611"/>
      <c r="BK23" s="611"/>
      <c r="BL23" s="611"/>
      <c r="BM23" s="611"/>
      <c r="BN23" s="612"/>
      <c r="BO23" s="613">
        <v>4.7</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2">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51665487</v>
      </c>
      <c r="CS24" s="600"/>
      <c r="CT24" s="600"/>
      <c r="CU24" s="600"/>
      <c r="CV24" s="600"/>
      <c r="CW24" s="600"/>
      <c r="CX24" s="600"/>
      <c r="CY24" s="601"/>
      <c r="CZ24" s="604">
        <v>38.4</v>
      </c>
      <c r="DA24" s="605"/>
      <c r="DB24" s="605"/>
      <c r="DC24" s="621"/>
      <c r="DD24" s="645">
        <v>30057262</v>
      </c>
      <c r="DE24" s="600"/>
      <c r="DF24" s="600"/>
      <c r="DG24" s="600"/>
      <c r="DH24" s="600"/>
      <c r="DI24" s="600"/>
      <c r="DJ24" s="600"/>
      <c r="DK24" s="601"/>
      <c r="DL24" s="645">
        <v>26520866</v>
      </c>
      <c r="DM24" s="600"/>
      <c r="DN24" s="600"/>
      <c r="DO24" s="600"/>
      <c r="DP24" s="600"/>
      <c r="DQ24" s="600"/>
      <c r="DR24" s="600"/>
      <c r="DS24" s="600"/>
      <c r="DT24" s="600"/>
      <c r="DU24" s="600"/>
      <c r="DV24" s="601"/>
      <c r="DW24" s="604">
        <v>60.2</v>
      </c>
      <c r="DX24" s="605"/>
      <c r="DY24" s="605"/>
      <c r="DZ24" s="605"/>
      <c r="EA24" s="605"/>
      <c r="EB24" s="605"/>
      <c r="EC24" s="606"/>
    </row>
    <row r="25" spans="2:133" ht="11.25" customHeight="1" x14ac:dyDescent="0.2">
      <c r="B25" s="607" t="s">
        <v>280</v>
      </c>
      <c r="C25" s="608"/>
      <c r="D25" s="608"/>
      <c r="E25" s="608"/>
      <c r="F25" s="608"/>
      <c r="G25" s="608"/>
      <c r="H25" s="608"/>
      <c r="I25" s="608"/>
      <c r="J25" s="608"/>
      <c r="K25" s="608"/>
      <c r="L25" s="608"/>
      <c r="M25" s="608"/>
      <c r="N25" s="608"/>
      <c r="O25" s="608"/>
      <c r="P25" s="608"/>
      <c r="Q25" s="609"/>
      <c r="R25" s="610">
        <v>45870571</v>
      </c>
      <c r="S25" s="611"/>
      <c r="T25" s="611"/>
      <c r="U25" s="611"/>
      <c r="V25" s="611"/>
      <c r="W25" s="611"/>
      <c r="X25" s="611"/>
      <c r="Y25" s="612"/>
      <c r="Z25" s="613">
        <v>33.200000000000003</v>
      </c>
      <c r="AA25" s="613"/>
      <c r="AB25" s="613"/>
      <c r="AC25" s="613"/>
      <c r="AD25" s="614">
        <v>43549581</v>
      </c>
      <c r="AE25" s="614"/>
      <c r="AF25" s="614"/>
      <c r="AG25" s="614"/>
      <c r="AH25" s="614"/>
      <c r="AI25" s="614"/>
      <c r="AJ25" s="614"/>
      <c r="AK25" s="614"/>
      <c r="AL25" s="615">
        <v>99.3</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13901261</v>
      </c>
      <c r="CS25" s="642"/>
      <c r="CT25" s="642"/>
      <c r="CU25" s="642"/>
      <c r="CV25" s="642"/>
      <c r="CW25" s="642"/>
      <c r="CX25" s="642"/>
      <c r="CY25" s="643"/>
      <c r="CZ25" s="615">
        <v>10.3</v>
      </c>
      <c r="DA25" s="640"/>
      <c r="DB25" s="640"/>
      <c r="DC25" s="644"/>
      <c r="DD25" s="619">
        <v>12663975</v>
      </c>
      <c r="DE25" s="642"/>
      <c r="DF25" s="642"/>
      <c r="DG25" s="642"/>
      <c r="DH25" s="642"/>
      <c r="DI25" s="642"/>
      <c r="DJ25" s="642"/>
      <c r="DK25" s="643"/>
      <c r="DL25" s="619">
        <v>12229317</v>
      </c>
      <c r="DM25" s="642"/>
      <c r="DN25" s="642"/>
      <c r="DO25" s="642"/>
      <c r="DP25" s="642"/>
      <c r="DQ25" s="642"/>
      <c r="DR25" s="642"/>
      <c r="DS25" s="642"/>
      <c r="DT25" s="642"/>
      <c r="DU25" s="642"/>
      <c r="DV25" s="643"/>
      <c r="DW25" s="615">
        <v>27.8</v>
      </c>
      <c r="DX25" s="640"/>
      <c r="DY25" s="640"/>
      <c r="DZ25" s="640"/>
      <c r="EA25" s="640"/>
      <c r="EB25" s="640"/>
      <c r="EC25" s="641"/>
    </row>
    <row r="26" spans="2:133" ht="11.25" customHeight="1" x14ac:dyDescent="0.2">
      <c r="B26" s="607" t="s">
        <v>283</v>
      </c>
      <c r="C26" s="608"/>
      <c r="D26" s="608"/>
      <c r="E26" s="608"/>
      <c r="F26" s="608"/>
      <c r="G26" s="608"/>
      <c r="H26" s="608"/>
      <c r="I26" s="608"/>
      <c r="J26" s="608"/>
      <c r="K26" s="608"/>
      <c r="L26" s="608"/>
      <c r="M26" s="608"/>
      <c r="N26" s="608"/>
      <c r="O26" s="608"/>
      <c r="P26" s="608"/>
      <c r="Q26" s="609"/>
      <c r="R26" s="610">
        <v>25445</v>
      </c>
      <c r="S26" s="611"/>
      <c r="T26" s="611"/>
      <c r="U26" s="611"/>
      <c r="V26" s="611"/>
      <c r="W26" s="611"/>
      <c r="X26" s="611"/>
      <c r="Y26" s="612"/>
      <c r="Z26" s="613">
        <v>0</v>
      </c>
      <c r="AA26" s="613"/>
      <c r="AB26" s="613"/>
      <c r="AC26" s="613"/>
      <c r="AD26" s="614">
        <v>25445</v>
      </c>
      <c r="AE26" s="614"/>
      <c r="AF26" s="614"/>
      <c r="AG26" s="614"/>
      <c r="AH26" s="614"/>
      <c r="AI26" s="614"/>
      <c r="AJ26" s="614"/>
      <c r="AK26" s="614"/>
      <c r="AL26" s="615">
        <v>0.1</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8476011</v>
      </c>
      <c r="CS26" s="611"/>
      <c r="CT26" s="611"/>
      <c r="CU26" s="611"/>
      <c r="CV26" s="611"/>
      <c r="CW26" s="611"/>
      <c r="CX26" s="611"/>
      <c r="CY26" s="612"/>
      <c r="CZ26" s="615">
        <v>6.3</v>
      </c>
      <c r="DA26" s="640"/>
      <c r="DB26" s="640"/>
      <c r="DC26" s="644"/>
      <c r="DD26" s="619">
        <v>7653585</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2">
      <c r="B27" s="607" t="s">
        <v>286</v>
      </c>
      <c r="C27" s="608"/>
      <c r="D27" s="608"/>
      <c r="E27" s="608"/>
      <c r="F27" s="608"/>
      <c r="G27" s="608"/>
      <c r="H27" s="608"/>
      <c r="I27" s="608"/>
      <c r="J27" s="608"/>
      <c r="K27" s="608"/>
      <c r="L27" s="608"/>
      <c r="M27" s="608"/>
      <c r="N27" s="608"/>
      <c r="O27" s="608"/>
      <c r="P27" s="608"/>
      <c r="Q27" s="609"/>
      <c r="R27" s="610">
        <v>591422</v>
      </c>
      <c r="S27" s="611"/>
      <c r="T27" s="611"/>
      <c r="U27" s="611"/>
      <c r="V27" s="611"/>
      <c r="W27" s="611"/>
      <c r="X27" s="611"/>
      <c r="Y27" s="612"/>
      <c r="Z27" s="613">
        <v>0.4</v>
      </c>
      <c r="AA27" s="613"/>
      <c r="AB27" s="613"/>
      <c r="AC27" s="613"/>
      <c r="AD27" s="614">
        <v>102</v>
      </c>
      <c r="AE27" s="614"/>
      <c r="AF27" s="614"/>
      <c r="AG27" s="614"/>
      <c r="AH27" s="614"/>
      <c r="AI27" s="614"/>
      <c r="AJ27" s="614"/>
      <c r="AK27" s="614"/>
      <c r="AL27" s="615">
        <v>0</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20306878</v>
      </c>
      <c r="BH27" s="611"/>
      <c r="BI27" s="611"/>
      <c r="BJ27" s="611"/>
      <c r="BK27" s="611"/>
      <c r="BL27" s="611"/>
      <c r="BM27" s="611"/>
      <c r="BN27" s="612"/>
      <c r="BO27" s="613">
        <v>100</v>
      </c>
      <c r="BP27" s="613"/>
      <c r="BQ27" s="613"/>
      <c r="BR27" s="613"/>
      <c r="BS27" s="614">
        <v>276518</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30647927</v>
      </c>
      <c r="CS27" s="642"/>
      <c r="CT27" s="642"/>
      <c r="CU27" s="642"/>
      <c r="CV27" s="642"/>
      <c r="CW27" s="642"/>
      <c r="CX27" s="642"/>
      <c r="CY27" s="643"/>
      <c r="CZ27" s="615">
        <v>22.8</v>
      </c>
      <c r="DA27" s="640"/>
      <c r="DB27" s="640"/>
      <c r="DC27" s="644"/>
      <c r="DD27" s="619">
        <v>10331300</v>
      </c>
      <c r="DE27" s="642"/>
      <c r="DF27" s="642"/>
      <c r="DG27" s="642"/>
      <c r="DH27" s="642"/>
      <c r="DI27" s="642"/>
      <c r="DJ27" s="642"/>
      <c r="DK27" s="643"/>
      <c r="DL27" s="619">
        <v>7229562</v>
      </c>
      <c r="DM27" s="642"/>
      <c r="DN27" s="642"/>
      <c r="DO27" s="642"/>
      <c r="DP27" s="642"/>
      <c r="DQ27" s="642"/>
      <c r="DR27" s="642"/>
      <c r="DS27" s="642"/>
      <c r="DT27" s="642"/>
      <c r="DU27" s="642"/>
      <c r="DV27" s="643"/>
      <c r="DW27" s="615">
        <v>16.399999999999999</v>
      </c>
      <c r="DX27" s="640"/>
      <c r="DY27" s="640"/>
      <c r="DZ27" s="640"/>
      <c r="EA27" s="640"/>
      <c r="EB27" s="640"/>
      <c r="EC27" s="641"/>
    </row>
    <row r="28" spans="2:133" ht="11.25" customHeight="1" x14ac:dyDescent="0.2">
      <c r="B28" s="607" t="s">
        <v>289</v>
      </c>
      <c r="C28" s="608"/>
      <c r="D28" s="608"/>
      <c r="E28" s="608"/>
      <c r="F28" s="608"/>
      <c r="G28" s="608"/>
      <c r="H28" s="608"/>
      <c r="I28" s="608"/>
      <c r="J28" s="608"/>
      <c r="K28" s="608"/>
      <c r="L28" s="608"/>
      <c r="M28" s="608"/>
      <c r="N28" s="608"/>
      <c r="O28" s="608"/>
      <c r="P28" s="608"/>
      <c r="Q28" s="609"/>
      <c r="R28" s="610">
        <v>647664</v>
      </c>
      <c r="S28" s="611"/>
      <c r="T28" s="611"/>
      <c r="U28" s="611"/>
      <c r="V28" s="611"/>
      <c r="W28" s="611"/>
      <c r="X28" s="611"/>
      <c r="Y28" s="612"/>
      <c r="Z28" s="613">
        <v>0.5</v>
      </c>
      <c r="AA28" s="613"/>
      <c r="AB28" s="613"/>
      <c r="AC28" s="613"/>
      <c r="AD28" s="614">
        <v>83816</v>
      </c>
      <c r="AE28" s="614"/>
      <c r="AF28" s="614"/>
      <c r="AG28" s="614"/>
      <c r="AH28" s="614"/>
      <c r="AI28" s="614"/>
      <c r="AJ28" s="614"/>
      <c r="AK28" s="614"/>
      <c r="AL28" s="615">
        <v>0.2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7116299</v>
      </c>
      <c r="CS28" s="611"/>
      <c r="CT28" s="611"/>
      <c r="CU28" s="611"/>
      <c r="CV28" s="611"/>
      <c r="CW28" s="611"/>
      <c r="CX28" s="611"/>
      <c r="CY28" s="612"/>
      <c r="CZ28" s="615">
        <v>5.3</v>
      </c>
      <c r="DA28" s="640"/>
      <c r="DB28" s="640"/>
      <c r="DC28" s="644"/>
      <c r="DD28" s="619">
        <v>7061987</v>
      </c>
      <c r="DE28" s="611"/>
      <c r="DF28" s="611"/>
      <c r="DG28" s="611"/>
      <c r="DH28" s="611"/>
      <c r="DI28" s="611"/>
      <c r="DJ28" s="611"/>
      <c r="DK28" s="612"/>
      <c r="DL28" s="619">
        <v>7061987</v>
      </c>
      <c r="DM28" s="611"/>
      <c r="DN28" s="611"/>
      <c r="DO28" s="611"/>
      <c r="DP28" s="611"/>
      <c r="DQ28" s="611"/>
      <c r="DR28" s="611"/>
      <c r="DS28" s="611"/>
      <c r="DT28" s="611"/>
      <c r="DU28" s="611"/>
      <c r="DV28" s="612"/>
      <c r="DW28" s="615">
        <v>16</v>
      </c>
      <c r="DX28" s="640"/>
      <c r="DY28" s="640"/>
      <c r="DZ28" s="640"/>
      <c r="EA28" s="640"/>
      <c r="EB28" s="640"/>
      <c r="EC28" s="641"/>
    </row>
    <row r="29" spans="2:133" ht="11.25" customHeight="1" x14ac:dyDescent="0.2">
      <c r="B29" s="607" t="s">
        <v>291</v>
      </c>
      <c r="C29" s="608"/>
      <c r="D29" s="608"/>
      <c r="E29" s="608"/>
      <c r="F29" s="608"/>
      <c r="G29" s="608"/>
      <c r="H29" s="608"/>
      <c r="I29" s="608"/>
      <c r="J29" s="608"/>
      <c r="K29" s="608"/>
      <c r="L29" s="608"/>
      <c r="M29" s="608"/>
      <c r="N29" s="608"/>
      <c r="O29" s="608"/>
      <c r="P29" s="608"/>
      <c r="Q29" s="609"/>
      <c r="R29" s="610">
        <v>209577</v>
      </c>
      <c r="S29" s="611"/>
      <c r="T29" s="611"/>
      <c r="U29" s="611"/>
      <c r="V29" s="611"/>
      <c r="W29" s="611"/>
      <c r="X29" s="611"/>
      <c r="Y29" s="612"/>
      <c r="Z29" s="613">
        <v>0.2</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7116299</v>
      </c>
      <c r="CS29" s="642"/>
      <c r="CT29" s="642"/>
      <c r="CU29" s="642"/>
      <c r="CV29" s="642"/>
      <c r="CW29" s="642"/>
      <c r="CX29" s="642"/>
      <c r="CY29" s="643"/>
      <c r="CZ29" s="615">
        <v>5.3</v>
      </c>
      <c r="DA29" s="640"/>
      <c r="DB29" s="640"/>
      <c r="DC29" s="644"/>
      <c r="DD29" s="619">
        <v>7061987</v>
      </c>
      <c r="DE29" s="642"/>
      <c r="DF29" s="642"/>
      <c r="DG29" s="642"/>
      <c r="DH29" s="642"/>
      <c r="DI29" s="642"/>
      <c r="DJ29" s="642"/>
      <c r="DK29" s="643"/>
      <c r="DL29" s="619">
        <v>7061987</v>
      </c>
      <c r="DM29" s="642"/>
      <c r="DN29" s="642"/>
      <c r="DO29" s="642"/>
      <c r="DP29" s="642"/>
      <c r="DQ29" s="642"/>
      <c r="DR29" s="642"/>
      <c r="DS29" s="642"/>
      <c r="DT29" s="642"/>
      <c r="DU29" s="642"/>
      <c r="DV29" s="643"/>
      <c r="DW29" s="615">
        <v>16</v>
      </c>
      <c r="DX29" s="640"/>
      <c r="DY29" s="640"/>
      <c r="DZ29" s="640"/>
      <c r="EA29" s="640"/>
      <c r="EB29" s="640"/>
      <c r="EC29" s="641"/>
    </row>
    <row r="30" spans="2:133" ht="11.25" customHeight="1" x14ac:dyDescent="0.2">
      <c r="B30" s="607" t="s">
        <v>293</v>
      </c>
      <c r="C30" s="608"/>
      <c r="D30" s="608"/>
      <c r="E30" s="608"/>
      <c r="F30" s="608"/>
      <c r="G30" s="608"/>
      <c r="H30" s="608"/>
      <c r="I30" s="608"/>
      <c r="J30" s="608"/>
      <c r="K30" s="608"/>
      <c r="L30" s="608"/>
      <c r="M30" s="608"/>
      <c r="N30" s="608"/>
      <c r="O30" s="608"/>
      <c r="P30" s="608"/>
      <c r="Q30" s="609"/>
      <c r="R30" s="610">
        <v>23687783</v>
      </c>
      <c r="S30" s="611"/>
      <c r="T30" s="611"/>
      <c r="U30" s="611"/>
      <c r="V30" s="611"/>
      <c r="W30" s="611"/>
      <c r="X30" s="611"/>
      <c r="Y30" s="612"/>
      <c r="Z30" s="613">
        <v>17.2</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6953003</v>
      </c>
      <c r="CS30" s="611"/>
      <c r="CT30" s="611"/>
      <c r="CU30" s="611"/>
      <c r="CV30" s="611"/>
      <c r="CW30" s="611"/>
      <c r="CX30" s="611"/>
      <c r="CY30" s="612"/>
      <c r="CZ30" s="615">
        <v>5.2</v>
      </c>
      <c r="DA30" s="640"/>
      <c r="DB30" s="640"/>
      <c r="DC30" s="644"/>
      <c r="DD30" s="619">
        <v>6899804</v>
      </c>
      <c r="DE30" s="611"/>
      <c r="DF30" s="611"/>
      <c r="DG30" s="611"/>
      <c r="DH30" s="611"/>
      <c r="DI30" s="611"/>
      <c r="DJ30" s="611"/>
      <c r="DK30" s="612"/>
      <c r="DL30" s="619">
        <v>6899804</v>
      </c>
      <c r="DM30" s="611"/>
      <c r="DN30" s="611"/>
      <c r="DO30" s="611"/>
      <c r="DP30" s="611"/>
      <c r="DQ30" s="611"/>
      <c r="DR30" s="611"/>
      <c r="DS30" s="611"/>
      <c r="DT30" s="611"/>
      <c r="DU30" s="611"/>
      <c r="DV30" s="612"/>
      <c r="DW30" s="615">
        <v>15.7</v>
      </c>
      <c r="DX30" s="640"/>
      <c r="DY30" s="640"/>
      <c r="DZ30" s="640"/>
      <c r="EA30" s="640"/>
      <c r="EB30" s="640"/>
      <c r="EC30" s="641"/>
    </row>
    <row r="31" spans="2:133" ht="11.25" customHeight="1" x14ac:dyDescent="0.2">
      <c r="B31" s="623" t="s">
        <v>297</v>
      </c>
      <c r="C31" s="624"/>
      <c r="D31" s="624"/>
      <c r="E31" s="624"/>
      <c r="F31" s="624"/>
      <c r="G31" s="624"/>
      <c r="H31" s="624"/>
      <c r="I31" s="624"/>
      <c r="J31" s="624"/>
      <c r="K31" s="624"/>
      <c r="L31" s="624"/>
      <c r="M31" s="624"/>
      <c r="N31" s="624"/>
      <c r="O31" s="624"/>
      <c r="P31" s="624"/>
      <c r="Q31" s="625"/>
      <c r="R31" s="610">
        <v>11254</v>
      </c>
      <c r="S31" s="611"/>
      <c r="T31" s="611"/>
      <c r="U31" s="611"/>
      <c r="V31" s="611"/>
      <c r="W31" s="611"/>
      <c r="X31" s="611"/>
      <c r="Y31" s="612"/>
      <c r="Z31" s="613">
        <v>0</v>
      </c>
      <c r="AA31" s="613"/>
      <c r="AB31" s="613"/>
      <c r="AC31" s="613"/>
      <c r="AD31" s="614">
        <v>11254</v>
      </c>
      <c r="AE31" s="614"/>
      <c r="AF31" s="614"/>
      <c r="AG31" s="614"/>
      <c r="AH31" s="614"/>
      <c r="AI31" s="614"/>
      <c r="AJ31" s="614"/>
      <c r="AK31" s="614"/>
      <c r="AL31" s="615">
        <v>0</v>
      </c>
      <c r="AM31" s="616"/>
      <c r="AN31" s="616"/>
      <c r="AO31" s="617"/>
      <c r="AP31" s="656" t="s">
        <v>298</v>
      </c>
      <c r="AQ31" s="657"/>
      <c r="AR31" s="657"/>
      <c r="AS31" s="657"/>
      <c r="AT31" s="662" t="s">
        <v>299</v>
      </c>
      <c r="AU31" s="200"/>
      <c r="AV31" s="200"/>
      <c r="AW31" s="200"/>
      <c r="AX31" s="596" t="s">
        <v>177</v>
      </c>
      <c r="AY31" s="597"/>
      <c r="AZ31" s="597"/>
      <c r="BA31" s="597"/>
      <c r="BB31" s="597"/>
      <c r="BC31" s="597"/>
      <c r="BD31" s="597"/>
      <c r="BE31" s="597"/>
      <c r="BF31" s="598"/>
      <c r="BG31" s="666">
        <v>99.3</v>
      </c>
      <c r="BH31" s="654"/>
      <c r="BI31" s="654"/>
      <c r="BJ31" s="654"/>
      <c r="BK31" s="654"/>
      <c r="BL31" s="654"/>
      <c r="BM31" s="605">
        <v>97.7</v>
      </c>
      <c r="BN31" s="654"/>
      <c r="BO31" s="654"/>
      <c r="BP31" s="654"/>
      <c r="BQ31" s="655"/>
      <c r="BR31" s="666">
        <v>99.2</v>
      </c>
      <c r="BS31" s="654"/>
      <c r="BT31" s="654"/>
      <c r="BU31" s="654"/>
      <c r="BV31" s="654"/>
      <c r="BW31" s="654"/>
      <c r="BX31" s="605">
        <v>97.8</v>
      </c>
      <c r="BY31" s="654"/>
      <c r="BZ31" s="654"/>
      <c r="CA31" s="654"/>
      <c r="CB31" s="655"/>
      <c r="CD31" s="648"/>
      <c r="CE31" s="649"/>
      <c r="CF31" s="607" t="s">
        <v>300</v>
      </c>
      <c r="CG31" s="608"/>
      <c r="CH31" s="608"/>
      <c r="CI31" s="608"/>
      <c r="CJ31" s="608"/>
      <c r="CK31" s="608"/>
      <c r="CL31" s="608"/>
      <c r="CM31" s="608"/>
      <c r="CN31" s="608"/>
      <c r="CO31" s="608"/>
      <c r="CP31" s="608"/>
      <c r="CQ31" s="609"/>
      <c r="CR31" s="610">
        <v>163296</v>
      </c>
      <c r="CS31" s="642"/>
      <c r="CT31" s="642"/>
      <c r="CU31" s="642"/>
      <c r="CV31" s="642"/>
      <c r="CW31" s="642"/>
      <c r="CX31" s="642"/>
      <c r="CY31" s="643"/>
      <c r="CZ31" s="615">
        <v>0.1</v>
      </c>
      <c r="DA31" s="640"/>
      <c r="DB31" s="640"/>
      <c r="DC31" s="644"/>
      <c r="DD31" s="619">
        <v>162183</v>
      </c>
      <c r="DE31" s="642"/>
      <c r="DF31" s="642"/>
      <c r="DG31" s="642"/>
      <c r="DH31" s="642"/>
      <c r="DI31" s="642"/>
      <c r="DJ31" s="642"/>
      <c r="DK31" s="643"/>
      <c r="DL31" s="619">
        <v>162183</v>
      </c>
      <c r="DM31" s="642"/>
      <c r="DN31" s="642"/>
      <c r="DO31" s="642"/>
      <c r="DP31" s="642"/>
      <c r="DQ31" s="642"/>
      <c r="DR31" s="642"/>
      <c r="DS31" s="642"/>
      <c r="DT31" s="642"/>
      <c r="DU31" s="642"/>
      <c r="DV31" s="643"/>
      <c r="DW31" s="615">
        <v>0.4</v>
      </c>
      <c r="DX31" s="640"/>
      <c r="DY31" s="640"/>
      <c r="DZ31" s="640"/>
      <c r="EA31" s="640"/>
      <c r="EB31" s="640"/>
      <c r="EC31" s="641"/>
    </row>
    <row r="32" spans="2:133" ht="11.25" customHeight="1" x14ac:dyDescent="0.2">
      <c r="B32" s="607" t="s">
        <v>301</v>
      </c>
      <c r="C32" s="608"/>
      <c r="D32" s="608"/>
      <c r="E32" s="608"/>
      <c r="F32" s="608"/>
      <c r="G32" s="608"/>
      <c r="H32" s="608"/>
      <c r="I32" s="608"/>
      <c r="J32" s="608"/>
      <c r="K32" s="608"/>
      <c r="L32" s="608"/>
      <c r="M32" s="608"/>
      <c r="N32" s="608"/>
      <c r="O32" s="608"/>
      <c r="P32" s="608"/>
      <c r="Q32" s="609"/>
      <c r="R32" s="610">
        <v>10007870</v>
      </c>
      <c r="S32" s="611"/>
      <c r="T32" s="611"/>
      <c r="U32" s="611"/>
      <c r="V32" s="611"/>
      <c r="W32" s="611"/>
      <c r="X32" s="611"/>
      <c r="Y32" s="612"/>
      <c r="Z32" s="613">
        <v>7.2</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302</v>
      </c>
      <c r="AX32" s="607" t="s">
        <v>303</v>
      </c>
      <c r="AY32" s="608"/>
      <c r="AZ32" s="608"/>
      <c r="BA32" s="608"/>
      <c r="BB32" s="608"/>
      <c r="BC32" s="608"/>
      <c r="BD32" s="608"/>
      <c r="BE32" s="608"/>
      <c r="BF32" s="609"/>
      <c r="BG32" s="667">
        <v>99.2</v>
      </c>
      <c r="BH32" s="642"/>
      <c r="BI32" s="642"/>
      <c r="BJ32" s="642"/>
      <c r="BK32" s="642"/>
      <c r="BL32" s="642"/>
      <c r="BM32" s="616">
        <v>97.6</v>
      </c>
      <c r="BN32" s="642"/>
      <c r="BO32" s="642"/>
      <c r="BP32" s="642"/>
      <c r="BQ32" s="665"/>
      <c r="BR32" s="667">
        <v>99</v>
      </c>
      <c r="BS32" s="642"/>
      <c r="BT32" s="642"/>
      <c r="BU32" s="642"/>
      <c r="BV32" s="642"/>
      <c r="BW32" s="642"/>
      <c r="BX32" s="616">
        <v>97.8</v>
      </c>
      <c r="BY32" s="642"/>
      <c r="BZ32" s="642"/>
      <c r="CA32" s="642"/>
      <c r="CB32" s="665"/>
      <c r="CD32" s="650"/>
      <c r="CE32" s="651"/>
      <c r="CF32" s="607" t="s">
        <v>304</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0"/>
      <c r="DB32" s="640"/>
      <c r="DC32" s="644"/>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0"/>
      <c r="DY32" s="640"/>
      <c r="DZ32" s="640"/>
      <c r="EA32" s="640"/>
      <c r="EB32" s="640"/>
      <c r="EC32" s="641"/>
    </row>
    <row r="33" spans="2:133" ht="11.25" customHeight="1" x14ac:dyDescent="0.2">
      <c r="B33" s="607" t="s">
        <v>305</v>
      </c>
      <c r="C33" s="608"/>
      <c r="D33" s="608"/>
      <c r="E33" s="608"/>
      <c r="F33" s="608"/>
      <c r="G33" s="608"/>
      <c r="H33" s="608"/>
      <c r="I33" s="608"/>
      <c r="J33" s="608"/>
      <c r="K33" s="608"/>
      <c r="L33" s="608"/>
      <c r="M33" s="608"/>
      <c r="N33" s="608"/>
      <c r="O33" s="608"/>
      <c r="P33" s="608"/>
      <c r="Q33" s="609"/>
      <c r="R33" s="610">
        <v>179225</v>
      </c>
      <c r="S33" s="611"/>
      <c r="T33" s="611"/>
      <c r="U33" s="611"/>
      <c r="V33" s="611"/>
      <c r="W33" s="611"/>
      <c r="X33" s="611"/>
      <c r="Y33" s="612"/>
      <c r="Z33" s="613">
        <v>0.1</v>
      </c>
      <c r="AA33" s="613"/>
      <c r="AB33" s="613"/>
      <c r="AC33" s="613"/>
      <c r="AD33" s="614">
        <v>28829</v>
      </c>
      <c r="AE33" s="614"/>
      <c r="AF33" s="614"/>
      <c r="AG33" s="614"/>
      <c r="AH33" s="614"/>
      <c r="AI33" s="614"/>
      <c r="AJ33" s="614"/>
      <c r="AK33" s="614"/>
      <c r="AL33" s="615">
        <v>0.1</v>
      </c>
      <c r="AM33" s="616"/>
      <c r="AN33" s="616"/>
      <c r="AO33" s="617"/>
      <c r="AP33" s="660"/>
      <c r="AQ33" s="661"/>
      <c r="AR33" s="661"/>
      <c r="AS33" s="661"/>
      <c r="AT33" s="664"/>
      <c r="AU33" s="201"/>
      <c r="AV33" s="201"/>
      <c r="AW33" s="201"/>
      <c r="AX33" s="631" t="s">
        <v>306</v>
      </c>
      <c r="AY33" s="632"/>
      <c r="AZ33" s="632"/>
      <c r="BA33" s="632"/>
      <c r="BB33" s="632"/>
      <c r="BC33" s="632"/>
      <c r="BD33" s="632"/>
      <c r="BE33" s="632"/>
      <c r="BF33" s="633"/>
      <c r="BG33" s="668">
        <v>99.3</v>
      </c>
      <c r="BH33" s="669"/>
      <c r="BI33" s="669"/>
      <c r="BJ33" s="669"/>
      <c r="BK33" s="669"/>
      <c r="BL33" s="669"/>
      <c r="BM33" s="670">
        <v>97.4</v>
      </c>
      <c r="BN33" s="669"/>
      <c r="BO33" s="669"/>
      <c r="BP33" s="669"/>
      <c r="BQ33" s="671"/>
      <c r="BR33" s="668">
        <v>99.2</v>
      </c>
      <c r="BS33" s="669"/>
      <c r="BT33" s="669"/>
      <c r="BU33" s="669"/>
      <c r="BV33" s="669"/>
      <c r="BW33" s="669"/>
      <c r="BX33" s="670">
        <v>97.4</v>
      </c>
      <c r="BY33" s="669"/>
      <c r="BZ33" s="669"/>
      <c r="CA33" s="669"/>
      <c r="CB33" s="671"/>
      <c r="CD33" s="607" t="s">
        <v>307</v>
      </c>
      <c r="CE33" s="608"/>
      <c r="CF33" s="608"/>
      <c r="CG33" s="608"/>
      <c r="CH33" s="608"/>
      <c r="CI33" s="608"/>
      <c r="CJ33" s="608"/>
      <c r="CK33" s="608"/>
      <c r="CL33" s="608"/>
      <c r="CM33" s="608"/>
      <c r="CN33" s="608"/>
      <c r="CO33" s="608"/>
      <c r="CP33" s="608"/>
      <c r="CQ33" s="609"/>
      <c r="CR33" s="610">
        <v>64548696</v>
      </c>
      <c r="CS33" s="642"/>
      <c r="CT33" s="642"/>
      <c r="CU33" s="642"/>
      <c r="CV33" s="642"/>
      <c r="CW33" s="642"/>
      <c r="CX33" s="642"/>
      <c r="CY33" s="643"/>
      <c r="CZ33" s="615">
        <v>47.9</v>
      </c>
      <c r="DA33" s="640"/>
      <c r="DB33" s="640"/>
      <c r="DC33" s="644"/>
      <c r="DD33" s="619">
        <v>35746455</v>
      </c>
      <c r="DE33" s="642"/>
      <c r="DF33" s="642"/>
      <c r="DG33" s="642"/>
      <c r="DH33" s="642"/>
      <c r="DI33" s="642"/>
      <c r="DJ33" s="642"/>
      <c r="DK33" s="643"/>
      <c r="DL33" s="619">
        <v>16309133</v>
      </c>
      <c r="DM33" s="642"/>
      <c r="DN33" s="642"/>
      <c r="DO33" s="642"/>
      <c r="DP33" s="642"/>
      <c r="DQ33" s="642"/>
      <c r="DR33" s="642"/>
      <c r="DS33" s="642"/>
      <c r="DT33" s="642"/>
      <c r="DU33" s="642"/>
      <c r="DV33" s="643"/>
      <c r="DW33" s="615">
        <v>37</v>
      </c>
      <c r="DX33" s="640"/>
      <c r="DY33" s="640"/>
      <c r="DZ33" s="640"/>
      <c r="EA33" s="640"/>
      <c r="EB33" s="640"/>
      <c r="EC33" s="641"/>
    </row>
    <row r="34" spans="2:133" ht="11.25" customHeight="1" x14ac:dyDescent="0.2">
      <c r="B34" s="607" t="s">
        <v>308</v>
      </c>
      <c r="C34" s="608"/>
      <c r="D34" s="608"/>
      <c r="E34" s="608"/>
      <c r="F34" s="608"/>
      <c r="G34" s="608"/>
      <c r="H34" s="608"/>
      <c r="I34" s="608"/>
      <c r="J34" s="608"/>
      <c r="K34" s="608"/>
      <c r="L34" s="608"/>
      <c r="M34" s="608"/>
      <c r="N34" s="608"/>
      <c r="O34" s="608"/>
      <c r="P34" s="608"/>
      <c r="Q34" s="609"/>
      <c r="R34" s="610">
        <v>17719584</v>
      </c>
      <c r="S34" s="611"/>
      <c r="T34" s="611"/>
      <c r="U34" s="611"/>
      <c r="V34" s="611"/>
      <c r="W34" s="611"/>
      <c r="X34" s="611"/>
      <c r="Y34" s="612"/>
      <c r="Z34" s="613">
        <v>12.8</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309</v>
      </c>
      <c r="CE34" s="608"/>
      <c r="CF34" s="608"/>
      <c r="CG34" s="608"/>
      <c r="CH34" s="608"/>
      <c r="CI34" s="608"/>
      <c r="CJ34" s="608"/>
      <c r="CK34" s="608"/>
      <c r="CL34" s="608"/>
      <c r="CM34" s="608"/>
      <c r="CN34" s="608"/>
      <c r="CO34" s="608"/>
      <c r="CP34" s="608"/>
      <c r="CQ34" s="609"/>
      <c r="CR34" s="610">
        <v>23302906</v>
      </c>
      <c r="CS34" s="611"/>
      <c r="CT34" s="611"/>
      <c r="CU34" s="611"/>
      <c r="CV34" s="611"/>
      <c r="CW34" s="611"/>
      <c r="CX34" s="611"/>
      <c r="CY34" s="612"/>
      <c r="CZ34" s="615">
        <v>17.3</v>
      </c>
      <c r="DA34" s="640"/>
      <c r="DB34" s="640"/>
      <c r="DC34" s="644"/>
      <c r="DD34" s="619">
        <v>19494503</v>
      </c>
      <c r="DE34" s="611"/>
      <c r="DF34" s="611"/>
      <c r="DG34" s="611"/>
      <c r="DH34" s="611"/>
      <c r="DI34" s="611"/>
      <c r="DJ34" s="611"/>
      <c r="DK34" s="612"/>
      <c r="DL34" s="619">
        <v>7479521</v>
      </c>
      <c r="DM34" s="611"/>
      <c r="DN34" s="611"/>
      <c r="DO34" s="611"/>
      <c r="DP34" s="611"/>
      <c r="DQ34" s="611"/>
      <c r="DR34" s="611"/>
      <c r="DS34" s="611"/>
      <c r="DT34" s="611"/>
      <c r="DU34" s="611"/>
      <c r="DV34" s="612"/>
      <c r="DW34" s="615">
        <v>17</v>
      </c>
      <c r="DX34" s="640"/>
      <c r="DY34" s="640"/>
      <c r="DZ34" s="640"/>
      <c r="EA34" s="640"/>
      <c r="EB34" s="640"/>
      <c r="EC34" s="641"/>
    </row>
    <row r="35" spans="2:133" ht="11.25" customHeight="1" x14ac:dyDescent="0.2">
      <c r="B35" s="607" t="s">
        <v>310</v>
      </c>
      <c r="C35" s="608"/>
      <c r="D35" s="608"/>
      <c r="E35" s="608"/>
      <c r="F35" s="608"/>
      <c r="G35" s="608"/>
      <c r="H35" s="608"/>
      <c r="I35" s="608"/>
      <c r="J35" s="608"/>
      <c r="K35" s="608"/>
      <c r="L35" s="608"/>
      <c r="M35" s="608"/>
      <c r="N35" s="608"/>
      <c r="O35" s="608"/>
      <c r="P35" s="608"/>
      <c r="Q35" s="609"/>
      <c r="R35" s="610">
        <v>26815658</v>
      </c>
      <c r="S35" s="611"/>
      <c r="T35" s="611"/>
      <c r="U35" s="611"/>
      <c r="V35" s="611"/>
      <c r="W35" s="611"/>
      <c r="X35" s="611"/>
      <c r="Y35" s="612"/>
      <c r="Z35" s="613">
        <v>19.399999999999999</v>
      </c>
      <c r="AA35" s="613"/>
      <c r="AB35" s="613"/>
      <c r="AC35" s="613"/>
      <c r="AD35" s="614" t="s">
        <v>122</v>
      </c>
      <c r="AE35" s="614"/>
      <c r="AF35" s="614"/>
      <c r="AG35" s="614"/>
      <c r="AH35" s="614"/>
      <c r="AI35" s="614"/>
      <c r="AJ35" s="614"/>
      <c r="AK35" s="614"/>
      <c r="AL35" s="615" t="s">
        <v>122</v>
      </c>
      <c r="AM35" s="616"/>
      <c r="AN35" s="616"/>
      <c r="AO35" s="617"/>
      <c r="AP35" s="204"/>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773123</v>
      </c>
      <c r="CS35" s="642"/>
      <c r="CT35" s="642"/>
      <c r="CU35" s="642"/>
      <c r="CV35" s="642"/>
      <c r="CW35" s="642"/>
      <c r="CX35" s="642"/>
      <c r="CY35" s="643"/>
      <c r="CZ35" s="615">
        <v>0.6</v>
      </c>
      <c r="DA35" s="640"/>
      <c r="DB35" s="640"/>
      <c r="DC35" s="644"/>
      <c r="DD35" s="619">
        <v>606681</v>
      </c>
      <c r="DE35" s="642"/>
      <c r="DF35" s="642"/>
      <c r="DG35" s="642"/>
      <c r="DH35" s="642"/>
      <c r="DI35" s="642"/>
      <c r="DJ35" s="642"/>
      <c r="DK35" s="643"/>
      <c r="DL35" s="619">
        <v>606681</v>
      </c>
      <c r="DM35" s="642"/>
      <c r="DN35" s="642"/>
      <c r="DO35" s="642"/>
      <c r="DP35" s="642"/>
      <c r="DQ35" s="642"/>
      <c r="DR35" s="642"/>
      <c r="DS35" s="642"/>
      <c r="DT35" s="642"/>
      <c r="DU35" s="642"/>
      <c r="DV35" s="643"/>
      <c r="DW35" s="615">
        <v>1.4</v>
      </c>
      <c r="DX35" s="640"/>
      <c r="DY35" s="640"/>
      <c r="DZ35" s="640"/>
      <c r="EA35" s="640"/>
      <c r="EB35" s="640"/>
      <c r="EC35" s="641"/>
    </row>
    <row r="36" spans="2:133" ht="11.25" customHeight="1" x14ac:dyDescent="0.2">
      <c r="B36" s="607" t="s">
        <v>314</v>
      </c>
      <c r="C36" s="608"/>
      <c r="D36" s="608"/>
      <c r="E36" s="608"/>
      <c r="F36" s="608"/>
      <c r="G36" s="608"/>
      <c r="H36" s="608"/>
      <c r="I36" s="608"/>
      <c r="J36" s="608"/>
      <c r="K36" s="608"/>
      <c r="L36" s="608"/>
      <c r="M36" s="608"/>
      <c r="N36" s="608"/>
      <c r="O36" s="608"/>
      <c r="P36" s="608"/>
      <c r="Q36" s="609"/>
      <c r="R36" s="610">
        <v>3151922</v>
      </c>
      <c r="S36" s="611"/>
      <c r="T36" s="611"/>
      <c r="U36" s="611"/>
      <c r="V36" s="611"/>
      <c r="W36" s="611"/>
      <c r="X36" s="611"/>
      <c r="Y36" s="612"/>
      <c r="Z36" s="613">
        <v>2.2999999999999998</v>
      </c>
      <c r="AA36" s="613"/>
      <c r="AB36" s="613"/>
      <c r="AC36" s="613"/>
      <c r="AD36" s="614" t="s">
        <v>122</v>
      </c>
      <c r="AE36" s="614"/>
      <c r="AF36" s="614"/>
      <c r="AG36" s="614"/>
      <c r="AH36" s="614"/>
      <c r="AI36" s="614"/>
      <c r="AJ36" s="614"/>
      <c r="AK36" s="614"/>
      <c r="AL36" s="615" t="s">
        <v>122</v>
      </c>
      <c r="AM36" s="616"/>
      <c r="AN36" s="616"/>
      <c r="AO36" s="617"/>
      <c r="AP36" s="204"/>
      <c r="AQ36" s="676" t="s">
        <v>315</v>
      </c>
      <c r="AR36" s="677"/>
      <c r="AS36" s="677"/>
      <c r="AT36" s="677"/>
      <c r="AU36" s="677"/>
      <c r="AV36" s="677"/>
      <c r="AW36" s="677"/>
      <c r="AX36" s="677"/>
      <c r="AY36" s="678"/>
      <c r="AZ36" s="599">
        <v>9170034</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7389</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8497699</v>
      </c>
      <c r="CS36" s="611"/>
      <c r="CT36" s="611"/>
      <c r="CU36" s="611"/>
      <c r="CV36" s="611"/>
      <c r="CW36" s="611"/>
      <c r="CX36" s="611"/>
      <c r="CY36" s="612"/>
      <c r="CZ36" s="615">
        <v>6.3</v>
      </c>
      <c r="DA36" s="640"/>
      <c r="DB36" s="640"/>
      <c r="DC36" s="644"/>
      <c r="DD36" s="619">
        <v>4734436</v>
      </c>
      <c r="DE36" s="611"/>
      <c r="DF36" s="611"/>
      <c r="DG36" s="611"/>
      <c r="DH36" s="611"/>
      <c r="DI36" s="611"/>
      <c r="DJ36" s="611"/>
      <c r="DK36" s="612"/>
      <c r="DL36" s="619">
        <v>2392154</v>
      </c>
      <c r="DM36" s="611"/>
      <c r="DN36" s="611"/>
      <c r="DO36" s="611"/>
      <c r="DP36" s="611"/>
      <c r="DQ36" s="611"/>
      <c r="DR36" s="611"/>
      <c r="DS36" s="611"/>
      <c r="DT36" s="611"/>
      <c r="DU36" s="611"/>
      <c r="DV36" s="612"/>
      <c r="DW36" s="615">
        <v>5.4</v>
      </c>
      <c r="DX36" s="640"/>
      <c r="DY36" s="640"/>
      <c r="DZ36" s="640"/>
      <c r="EA36" s="640"/>
      <c r="EB36" s="640"/>
      <c r="EC36" s="641"/>
    </row>
    <row r="37" spans="2:133" ht="11.25" customHeight="1" x14ac:dyDescent="0.2">
      <c r="B37" s="607" t="s">
        <v>318</v>
      </c>
      <c r="C37" s="608"/>
      <c r="D37" s="608"/>
      <c r="E37" s="608"/>
      <c r="F37" s="608"/>
      <c r="G37" s="608"/>
      <c r="H37" s="608"/>
      <c r="I37" s="608"/>
      <c r="J37" s="608"/>
      <c r="K37" s="608"/>
      <c r="L37" s="608"/>
      <c r="M37" s="608"/>
      <c r="N37" s="608"/>
      <c r="O37" s="608"/>
      <c r="P37" s="608"/>
      <c r="Q37" s="609"/>
      <c r="R37" s="610">
        <v>3942928</v>
      </c>
      <c r="S37" s="611"/>
      <c r="T37" s="611"/>
      <c r="U37" s="611"/>
      <c r="V37" s="611"/>
      <c r="W37" s="611"/>
      <c r="X37" s="611"/>
      <c r="Y37" s="612"/>
      <c r="Z37" s="613">
        <v>2.9</v>
      </c>
      <c r="AA37" s="613"/>
      <c r="AB37" s="613"/>
      <c r="AC37" s="613"/>
      <c r="AD37" s="614">
        <v>169621</v>
      </c>
      <c r="AE37" s="614"/>
      <c r="AF37" s="614"/>
      <c r="AG37" s="614"/>
      <c r="AH37" s="614"/>
      <c r="AI37" s="614"/>
      <c r="AJ37" s="614"/>
      <c r="AK37" s="614"/>
      <c r="AL37" s="615">
        <v>0.4</v>
      </c>
      <c r="AM37" s="616"/>
      <c r="AN37" s="616"/>
      <c r="AO37" s="617"/>
      <c r="AQ37" s="673" t="s">
        <v>319</v>
      </c>
      <c r="AR37" s="674"/>
      <c r="AS37" s="674"/>
      <c r="AT37" s="674"/>
      <c r="AU37" s="674"/>
      <c r="AV37" s="674"/>
      <c r="AW37" s="674"/>
      <c r="AX37" s="674"/>
      <c r="AY37" s="675"/>
      <c r="AZ37" s="610">
        <v>1200453</v>
      </c>
      <c r="BA37" s="611"/>
      <c r="BB37" s="611"/>
      <c r="BC37" s="611"/>
      <c r="BD37" s="642"/>
      <c r="BE37" s="642"/>
      <c r="BF37" s="665"/>
      <c r="BG37" s="607" t="s">
        <v>320</v>
      </c>
      <c r="BH37" s="608"/>
      <c r="BI37" s="608"/>
      <c r="BJ37" s="608"/>
      <c r="BK37" s="608"/>
      <c r="BL37" s="608"/>
      <c r="BM37" s="608"/>
      <c r="BN37" s="608"/>
      <c r="BO37" s="608"/>
      <c r="BP37" s="608"/>
      <c r="BQ37" s="608"/>
      <c r="BR37" s="608"/>
      <c r="BS37" s="608"/>
      <c r="BT37" s="608"/>
      <c r="BU37" s="609"/>
      <c r="BV37" s="610">
        <v>-264730</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15050</v>
      </c>
      <c r="CS37" s="642"/>
      <c r="CT37" s="642"/>
      <c r="CU37" s="642"/>
      <c r="CV37" s="642"/>
      <c r="CW37" s="642"/>
      <c r="CX37" s="642"/>
      <c r="CY37" s="643"/>
      <c r="CZ37" s="615">
        <v>0</v>
      </c>
      <c r="DA37" s="640"/>
      <c r="DB37" s="640"/>
      <c r="DC37" s="644"/>
      <c r="DD37" s="619">
        <v>15050</v>
      </c>
      <c r="DE37" s="642"/>
      <c r="DF37" s="642"/>
      <c r="DG37" s="642"/>
      <c r="DH37" s="642"/>
      <c r="DI37" s="642"/>
      <c r="DJ37" s="642"/>
      <c r="DK37" s="643"/>
      <c r="DL37" s="619">
        <v>14293</v>
      </c>
      <c r="DM37" s="642"/>
      <c r="DN37" s="642"/>
      <c r="DO37" s="642"/>
      <c r="DP37" s="642"/>
      <c r="DQ37" s="642"/>
      <c r="DR37" s="642"/>
      <c r="DS37" s="642"/>
      <c r="DT37" s="642"/>
      <c r="DU37" s="642"/>
      <c r="DV37" s="643"/>
      <c r="DW37" s="615">
        <v>0</v>
      </c>
      <c r="DX37" s="640"/>
      <c r="DY37" s="640"/>
      <c r="DZ37" s="640"/>
      <c r="EA37" s="640"/>
      <c r="EB37" s="640"/>
      <c r="EC37" s="641"/>
    </row>
    <row r="38" spans="2:133" ht="11.25" customHeight="1" x14ac:dyDescent="0.2">
      <c r="B38" s="607" t="s">
        <v>322</v>
      </c>
      <c r="C38" s="608"/>
      <c r="D38" s="608"/>
      <c r="E38" s="608"/>
      <c r="F38" s="608"/>
      <c r="G38" s="608"/>
      <c r="H38" s="608"/>
      <c r="I38" s="608"/>
      <c r="J38" s="608"/>
      <c r="K38" s="608"/>
      <c r="L38" s="608"/>
      <c r="M38" s="608"/>
      <c r="N38" s="608"/>
      <c r="O38" s="608"/>
      <c r="P38" s="608"/>
      <c r="Q38" s="609"/>
      <c r="R38" s="610">
        <v>5255759</v>
      </c>
      <c r="S38" s="611"/>
      <c r="T38" s="611"/>
      <c r="U38" s="611"/>
      <c r="V38" s="611"/>
      <c r="W38" s="611"/>
      <c r="X38" s="611"/>
      <c r="Y38" s="612"/>
      <c r="Z38" s="613">
        <v>3.8</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336501</v>
      </c>
      <c r="BA38" s="611"/>
      <c r="BB38" s="611"/>
      <c r="BC38" s="611"/>
      <c r="BD38" s="642"/>
      <c r="BE38" s="642"/>
      <c r="BF38" s="665"/>
      <c r="BG38" s="607" t="s">
        <v>324</v>
      </c>
      <c r="BH38" s="608"/>
      <c r="BI38" s="608"/>
      <c r="BJ38" s="608"/>
      <c r="BK38" s="608"/>
      <c r="BL38" s="608"/>
      <c r="BM38" s="608"/>
      <c r="BN38" s="608"/>
      <c r="BO38" s="608"/>
      <c r="BP38" s="608"/>
      <c r="BQ38" s="608"/>
      <c r="BR38" s="608"/>
      <c r="BS38" s="608"/>
      <c r="BT38" s="608"/>
      <c r="BU38" s="609"/>
      <c r="BV38" s="610">
        <v>21302</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7526136</v>
      </c>
      <c r="CS38" s="611"/>
      <c r="CT38" s="611"/>
      <c r="CU38" s="611"/>
      <c r="CV38" s="611"/>
      <c r="CW38" s="611"/>
      <c r="CX38" s="611"/>
      <c r="CY38" s="612"/>
      <c r="CZ38" s="615">
        <v>5.6</v>
      </c>
      <c r="DA38" s="640"/>
      <c r="DB38" s="640"/>
      <c r="DC38" s="644"/>
      <c r="DD38" s="619">
        <v>5973404</v>
      </c>
      <c r="DE38" s="611"/>
      <c r="DF38" s="611"/>
      <c r="DG38" s="611"/>
      <c r="DH38" s="611"/>
      <c r="DI38" s="611"/>
      <c r="DJ38" s="611"/>
      <c r="DK38" s="612"/>
      <c r="DL38" s="619">
        <v>5619078</v>
      </c>
      <c r="DM38" s="611"/>
      <c r="DN38" s="611"/>
      <c r="DO38" s="611"/>
      <c r="DP38" s="611"/>
      <c r="DQ38" s="611"/>
      <c r="DR38" s="611"/>
      <c r="DS38" s="611"/>
      <c r="DT38" s="611"/>
      <c r="DU38" s="611"/>
      <c r="DV38" s="612"/>
      <c r="DW38" s="615">
        <v>12.8</v>
      </c>
      <c r="DX38" s="640"/>
      <c r="DY38" s="640"/>
      <c r="DZ38" s="640"/>
      <c r="EA38" s="640"/>
      <c r="EB38" s="640"/>
      <c r="EC38" s="641"/>
    </row>
    <row r="39" spans="2:133" ht="11.25" customHeight="1" x14ac:dyDescent="0.2">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v>106944</v>
      </c>
      <c r="BA39" s="611"/>
      <c r="BB39" s="611"/>
      <c r="BC39" s="611"/>
      <c r="BD39" s="642"/>
      <c r="BE39" s="642"/>
      <c r="BF39" s="665"/>
      <c r="BG39" s="607" t="s">
        <v>328</v>
      </c>
      <c r="BH39" s="608"/>
      <c r="BI39" s="608"/>
      <c r="BJ39" s="608"/>
      <c r="BK39" s="608"/>
      <c r="BL39" s="608"/>
      <c r="BM39" s="608"/>
      <c r="BN39" s="608"/>
      <c r="BO39" s="608"/>
      <c r="BP39" s="608"/>
      <c r="BQ39" s="608"/>
      <c r="BR39" s="608"/>
      <c r="BS39" s="608"/>
      <c r="BT39" s="608"/>
      <c r="BU39" s="609"/>
      <c r="BV39" s="610">
        <v>31665</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22414659</v>
      </c>
      <c r="CS39" s="642"/>
      <c r="CT39" s="642"/>
      <c r="CU39" s="642"/>
      <c r="CV39" s="642"/>
      <c r="CW39" s="642"/>
      <c r="CX39" s="642"/>
      <c r="CY39" s="643"/>
      <c r="CZ39" s="615">
        <v>16.600000000000001</v>
      </c>
      <c r="DA39" s="640"/>
      <c r="DB39" s="640"/>
      <c r="DC39" s="644"/>
      <c r="DD39" s="619">
        <v>4712354</v>
      </c>
      <c r="DE39" s="642"/>
      <c r="DF39" s="642"/>
      <c r="DG39" s="642"/>
      <c r="DH39" s="642"/>
      <c r="DI39" s="642"/>
      <c r="DJ39" s="642"/>
      <c r="DK39" s="643"/>
      <c r="DL39" s="619" t="s">
        <v>122</v>
      </c>
      <c r="DM39" s="642"/>
      <c r="DN39" s="642"/>
      <c r="DO39" s="642"/>
      <c r="DP39" s="642"/>
      <c r="DQ39" s="642"/>
      <c r="DR39" s="642"/>
      <c r="DS39" s="642"/>
      <c r="DT39" s="642"/>
      <c r="DU39" s="642"/>
      <c r="DV39" s="643"/>
      <c r="DW39" s="615" t="s">
        <v>122</v>
      </c>
      <c r="DX39" s="640"/>
      <c r="DY39" s="640"/>
      <c r="DZ39" s="640"/>
      <c r="EA39" s="640"/>
      <c r="EB39" s="640"/>
      <c r="EC39" s="641"/>
    </row>
    <row r="40" spans="2:133" ht="11.25" customHeight="1" x14ac:dyDescent="0.2">
      <c r="B40" s="607" t="s">
        <v>330</v>
      </c>
      <c r="C40" s="608"/>
      <c r="D40" s="608"/>
      <c r="E40" s="608"/>
      <c r="F40" s="608"/>
      <c r="G40" s="608"/>
      <c r="H40" s="608"/>
      <c r="I40" s="608"/>
      <c r="J40" s="608"/>
      <c r="K40" s="608"/>
      <c r="L40" s="608"/>
      <c r="M40" s="608"/>
      <c r="N40" s="608"/>
      <c r="O40" s="608"/>
      <c r="P40" s="608"/>
      <c r="Q40" s="609"/>
      <c r="R40" s="610">
        <v>154459</v>
      </c>
      <c r="S40" s="611"/>
      <c r="T40" s="611"/>
      <c r="U40" s="611"/>
      <c r="V40" s="611"/>
      <c r="W40" s="611"/>
      <c r="X40" s="611"/>
      <c r="Y40" s="612"/>
      <c r="Z40" s="613">
        <v>0.1</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v>33138</v>
      </c>
      <c r="BA40" s="611"/>
      <c r="BB40" s="611"/>
      <c r="BC40" s="611"/>
      <c r="BD40" s="642"/>
      <c r="BE40" s="642"/>
      <c r="BF40" s="665"/>
      <c r="BG40" s="658" t="s">
        <v>332</v>
      </c>
      <c r="BH40" s="659"/>
      <c r="BI40" s="659"/>
      <c r="BJ40" s="659"/>
      <c r="BK40" s="659"/>
      <c r="BL40" s="205"/>
      <c r="BM40" s="608" t="s">
        <v>333</v>
      </c>
      <c r="BN40" s="608"/>
      <c r="BO40" s="608"/>
      <c r="BP40" s="608"/>
      <c r="BQ40" s="608"/>
      <c r="BR40" s="608"/>
      <c r="BS40" s="608"/>
      <c r="BT40" s="608"/>
      <c r="BU40" s="609"/>
      <c r="BV40" s="610">
        <v>98</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2034173</v>
      </c>
      <c r="CS40" s="611"/>
      <c r="CT40" s="611"/>
      <c r="CU40" s="611"/>
      <c r="CV40" s="611"/>
      <c r="CW40" s="611"/>
      <c r="CX40" s="611"/>
      <c r="CY40" s="612"/>
      <c r="CZ40" s="615">
        <v>1.5</v>
      </c>
      <c r="DA40" s="640"/>
      <c r="DB40" s="640"/>
      <c r="DC40" s="644"/>
      <c r="DD40" s="619">
        <v>225077</v>
      </c>
      <c r="DE40" s="611"/>
      <c r="DF40" s="611"/>
      <c r="DG40" s="611"/>
      <c r="DH40" s="611"/>
      <c r="DI40" s="611"/>
      <c r="DJ40" s="611"/>
      <c r="DK40" s="612"/>
      <c r="DL40" s="619">
        <v>211699</v>
      </c>
      <c r="DM40" s="611"/>
      <c r="DN40" s="611"/>
      <c r="DO40" s="611"/>
      <c r="DP40" s="611"/>
      <c r="DQ40" s="611"/>
      <c r="DR40" s="611"/>
      <c r="DS40" s="611"/>
      <c r="DT40" s="611"/>
      <c r="DU40" s="611"/>
      <c r="DV40" s="612"/>
      <c r="DW40" s="615">
        <v>0.5</v>
      </c>
      <c r="DX40" s="640"/>
      <c r="DY40" s="640"/>
      <c r="DZ40" s="640"/>
      <c r="EA40" s="640"/>
      <c r="EB40" s="640"/>
      <c r="EC40" s="641"/>
    </row>
    <row r="41" spans="2:133" ht="11.25" customHeight="1" x14ac:dyDescent="0.2">
      <c r="B41" s="631" t="s">
        <v>335</v>
      </c>
      <c r="C41" s="632"/>
      <c r="D41" s="632"/>
      <c r="E41" s="632"/>
      <c r="F41" s="632"/>
      <c r="G41" s="632"/>
      <c r="H41" s="632"/>
      <c r="I41" s="632"/>
      <c r="J41" s="632"/>
      <c r="K41" s="632"/>
      <c r="L41" s="632"/>
      <c r="M41" s="632"/>
      <c r="N41" s="632"/>
      <c r="O41" s="632"/>
      <c r="P41" s="632"/>
      <c r="Q41" s="633"/>
      <c r="R41" s="682">
        <v>138116662</v>
      </c>
      <c r="S41" s="683"/>
      <c r="T41" s="683"/>
      <c r="U41" s="683"/>
      <c r="V41" s="683"/>
      <c r="W41" s="683"/>
      <c r="X41" s="683"/>
      <c r="Y41" s="687"/>
      <c r="Z41" s="688">
        <v>100</v>
      </c>
      <c r="AA41" s="688"/>
      <c r="AB41" s="688"/>
      <c r="AC41" s="688"/>
      <c r="AD41" s="689">
        <v>43868648</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1678207</v>
      </c>
      <c r="BA41" s="611"/>
      <c r="BB41" s="611"/>
      <c r="BC41" s="611"/>
      <c r="BD41" s="642"/>
      <c r="BE41" s="642"/>
      <c r="BF41" s="665"/>
      <c r="BG41" s="658"/>
      <c r="BH41" s="659"/>
      <c r="BI41" s="659"/>
      <c r="BJ41" s="659"/>
      <c r="BK41" s="659"/>
      <c r="BL41" s="205"/>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2"/>
      <c r="CT41" s="642"/>
      <c r="CU41" s="642"/>
      <c r="CV41" s="642"/>
      <c r="CW41" s="642"/>
      <c r="CX41" s="642"/>
      <c r="CY41" s="643"/>
      <c r="CZ41" s="615" t="s">
        <v>122</v>
      </c>
      <c r="DA41" s="640"/>
      <c r="DB41" s="640"/>
      <c r="DC41" s="644"/>
      <c r="DD41" s="619" t="s">
        <v>122</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339</v>
      </c>
      <c r="AR42" s="680"/>
      <c r="AS42" s="680"/>
      <c r="AT42" s="680"/>
      <c r="AU42" s="680"/>
      <c r="AV42" s="680"/>
      <c r="AW42" s="680"/>
      <c r="AX42" s="680"/>
      <c r="AY42" s="681"/>
      <c r="AZ42" s="682">
        <v>5814791</v>
      </c>
      <c r="BA42" s="683"/>
      <c r="BB42" s="683"/>
      <c r="BC42" s="683"/>
      <c r="BD42" s="669"/>
      <c r="BE42" s="669"/>
      <c r="BF42" s="671"/>
      <c r="BG42" s="660"/>
      <c r="BH42" s="661"/>
      <c r="BI42" s="661"/>
      <c r="BJ42" s="661"/>
      <c r="BK42" s="661"/>
      <c r="BL42" s="206"/>
      <c r="BM42" s="632" t="s">
        <v>340</v>
      </c>
      <c r="BN42" s="632"/>
      <c r="BO42" s="632"/>
      <c r="BP42" s="632"/>
      <c r="BQ42" s="632"/>
      <c r="BR42" s="632"/>
      <c r="BS42" s="632"/>
      <c r="BT42" s="632"/>
      <c r="BU42" s="633"/>
      <c r="BV42" s="682">
        <v>425</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18491399</v>
      </c>
      <c r="CS42" s="642"/>
      <c r="CT42" s="642"/>
      <c r="CU42" s="642"/>
      <c r="CV42" s="642"/>
      <c r="CW42" s="642"/>
      <c r="CX42" s="642"/>
      <c r="CY42" s="643"/>
      <c r="CZ42" s="615">
        <v>13.7</v>
      </c>
      <c r="DA42" s="640"/>
      <c r="DB42" s="640"/>
      <c r="DC42" s="644"/>
      <c r="DD42" s="619">
        <v>4682679</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342</v>
      </c>
      <c r="CD43" s="607" t="s">
        <v>343</v>
      </c>
      <c r="CE43" s="608"/>
      <c r="CF43" s="608"/>
      <c r="CG43" s="608"/>
      <c r="CH43" s="608"/>
      <c r="CI43" s="608"/>
      <c r="CJ43" s="608"/>
      <c r="CK43" s="608"/>
      <c r="CL43" s="608"/>
      <c r="CM43" s="608"/>
      <c r="CN43" s="608"/>
      <c r="CO43" s="608"/>
      <c r="CP43" s="608"/>
      <c r="CQ43" s="609"/>
      <c r="CR43" s="610">
        <v>189869</v>
      </c>
      <c r="CS43" s="642"/>
      <c r="CT43" s="642"/>
      <c r="CU43" s="642"/>
      <c r="CV43" s="642"/>
      <c r="CW43" s="642"/>
      <c r="CX43" s="642"/>
      <c r="CY43" s="643"/>
      <c r="CZ43" s="615">
        <v>0.1</v>
      </c>
      <c r="DA43" s="640"/>
      <c r="DB43" s="640"/>
      <c r="DC43" s="644"/>
      <c r="DD43" s="619">
        <v>107546</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17893347</v>
      </c>
      <c r="CS44" s="611"/>
      <c r="CT44" s="611"/>
      <c r="CU44" s="611"/>
      <c r="CV44" s="611"/>
      <c r="CW44" s="611"/>
      <c r="CX44" s="611"/>
      <c r="CY44" s="612"/>
      <c r="CZ44" s="615">
        <v>13.3</v>
      </c>
      <c r="DA44" s="616"/>
      <c r="DB44" s="616"/>
      <c r="DC44" s="622"/>
      <c r="DD44" s="619">
        <v>4494681</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11537631</v>
      </c>
      <c r="CS45" s="642"/>
      <c r="CT45" s="642"/>
      <c r="CU45" s="642"/>
      <c r="CV45" s="642"/>
      <c r="CW45" s="642"/>
      <c r="CX45" s="642"/>
      <c r="CY45" s="643"/>
      <c r="CZ45" s="615">
        <v>8.6</v>
      </c>
      <c r="DA45" s="640"/>
      <c r="DB45" s="640"/>
      <c r="DC45" s="644"/>
      <c r="DD45" s="619">
        <v>1296876</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48"/>
      <c r="CE46" s="649"/>
      <c r="CF46" s="607" t="s">
        <v>348</v>
      </c>
      <c r="CG46" s="608"/>
      <c r="CH46" s="608"/>
      <c r="CI46" s="608"/>
      <c r="CJ46" s="608"/>
      <c r="CK46" s="608"/>
      <c r="CL46" s="608"/>
      <c r="CM46" s="608"/>
      <c r="CN46" s="608"/>
      <c r="CO46" s="608"/>
      <c r="CP46" s="608"/>
      <c r="CQ46" s="609"/>
      <c r="CR46" s="610">
        <v>6148274</v>
      </c>
      <c r="CS46" s="611"/>
      <c r="CT46" s="611"/>
      <c r="CU46" s="611"/>
      <c r="CV46" s="611"/>
      <c r="CW46" s="611"/>
      <c r="CX46" s="611"/>
      <c r="CY46" s="612"/>
      <c r="CZ46" s="615">
        <v>4.5999999999999996</v>
      </c>
      <c r="DA46" s="616"/>
      <c r="DB46" s="616"/>
      <c r="DC46" s="622"/>
      <c r="DD46" s="619">
        <v>3121263</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48"/>
      <c r="CE47" s="649"/>
      <c r="CF47" s="607" t="s">
        <v>349</v>
      </c>
      <c r="CG47" s="608"/>
      <c r="CH47" s="608"/>
      <c r="CI47" s="608"/>
      <c r="CJ47" s="608"/>
      <c r="CK47" s="608"/>
      <c r="CL47" s="608"/>
      <c r="CM47" s="608"/>
      <c r="CN47" s="608"/>
      <c r="CO47" s="608"/>
      <c r="CP47" s="608"/>
      <c r="CQ47" s="609"/>
      <c r="CR47" s="610">
        <v>598052</v>
      </c>
      <c r="CS47" s="642"/>
      <c r="CT47" s="642"/>
      <c r="CU47" s="642"/>
      <c r="CV47" s="642"/>
      <c r="CW47" s="642"/>
      <c r="CX47" s="642"/>
      <c r="CY47" s="643"/>
      <c r="CZ47" s="615">
        <v>0.4</v>
      </c>
      <c r="DA47" s="640"/>
      <c r="DB47" s="640"/>
      <c r="DC47" s="644"/>
      <c r="DD47" s="619">
        <v>187998</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ht="10.8" x14ac:dyDescent="0.2">
      <c r="B48" s="207"/>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351</v>
      </c>
      <c r="CE49" s="632"/>
      <c r="CF49" s="632"/>
      <c r="CG49" s="632"/>
      <c r="CH49" s="632"/>
      <c r="CI49" s="632"/>
      <c r="CJ49" s="632"/>
      <c r="CK49" s="632"/>
      <c r="CL49" s="632"/>
      <c r="CM49" s="632"/>
      <c r="CN49" s="632"/>
      <c r="CO49" s="632"/>
      <c r="CP49" s="632"/>
      <c r="CQ49" s="633"/>
      <c r="CR49" s="682">
        <v>134705582</v>
      </c>
      <c r="CS49" s="669"/>
      <c r="CT49" s="669"/>
      <c r="CU49" s="669"/>
      <c r="CV49" s="669"/>
      <c r="CW49" s="669"/>
      <c r="CX49" s="669"/>
      <c r="CY49" s="698"/>
      <c r="CZ49" s="690">
        <v>100</v>
      </c>
      <c r="DA49" s="699"/>
      <c r="DB49" s="699"/>
      <c r="DC49" s="700"/>
      <c r="DD49" s="701">
        <v>70486396</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tM6V42RWtZnQSUF+KXg0fEFO7Br/3IP8iccPwb8RwttXj73WVb873l6SovrgFW4oK/d5CDeAat8DJFZkx4etWQ==" saltValue="zvetXUIxfVnvIMzKy08My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2" zeroHeight="1" x14ac:dyDescent="0.2"/>
  <cols>
    <col min="1" max="130" width="2.77734375" style="213" customWidth="1"/>
    <col min="131" max="131" width="1.66406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5">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x14ac:dyDescent="0.2">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6"/>
    </row>
    <row r="6" spans="1:131" s="217"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x14ac:dyDescent="0.2">
      <c r="A7" s="218">
        <v>1</v>
      </c>
      <c r="B7" s="736" t="s">
        <v>374</v>
      </c>
      <c r="C7" s="737"/>
      <c r="D7" s="737"/>
      <c r="E7" s="737"/>
      <c r="F7" s="737"/>
      <c r="G7" s="737"/>
      <c r="H7" s="737"/>
      <c r="I7" s="737"/>
      <c r="J7" s="737"/>
      <c r="K7" s="737"/>
      <c r="L7" s="737"/>
      <c r="M7" s="737"/>
      <c r="N7" s="737"/>
      <c r="O7" s="737"/>
      <c r="P7" s="738"/>
      <c r="Q7" s="739">
        <v>138665</v>
      </c>
      <c r="R7" s="740"/>
      <c r="S7" s="740"/>
      <c r="T7" s="740"/>
      <c r="U7" s="740"/>
      <c r="V7" s="740">
        <v>135255</v>
      </c>
      <c r="W7" s="740"/>
      <c r="X7" s="740"/>
      <c r="Y7" s="740"/>
      <c r="Z7" s="740"/>
      <c r="AA7" s="740">
        <v>3410</v>
      </c>
      <c r="AB7" s="740"/>
      <c r="AC7" s="740"/>
      <c r="AD7" s="740"/>
      <c r="AE7" s="741"/>
      <c r="AF7" s="742">
        <v>1564</v>
      </c>
      <c r="AG7" s="743"/>
      <c r="AH7" s="743"/>
      <c r="AI7" s="743"/>
      <c r="AJ7" s="744"/>
      <c r="AK7" s="745">
        <v>26816</v>
      </c>
      <c r="AL7" s="746"/>
      <c r="AM7" s="746"/>
      <c r="AN7" s="746"/>
      <c r="AO7" s="746"/>
      <c r="AP7" s="746">
        <v>63249</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c r="BS7" s="733" t="s">
        <v>557</v>
      </c>
      <c r="BT7" s="734"/>
      <c r="BU7" s="734"/>
      <c r="BV7" s="734"/>
      <c r="BW7" s="734"/>
      <c r="BX7" s="734"/>
      <c r="BY7" s="734"/>
      <c r="BZ7" s="734"/>
      <c r="CA7" s="734"/>
      <c r="CB7" s="734"/>
      <c r="CC7" s="734"/>
      <c r="CD7" s="734"/>
      <c r="CE7" s="734"/>
      <c r="CF7" s="734"/>
      <c r="CG7" s="749"/>
      <c r="CH7" s="730">
        <v>27</v>
      </c>
      <c r="CI7" s="731"/>
      <c r="CJ7" s="731"/>
      <c r="CK7" s="731"/>
      <c r="CL7" s="732"/>
      <c r="CM7" s="730">
        <v>469</v>
      </c>
      <c r="CN7" s="731"/>
      <c r="CO7" s="731"/>
      <c r="CP7" s="731"/>
      <c r="CQ7" s="732"/>
      <c r="CR7" s="730">
        <v>18</v>
      </c>
      <c r="CS7" s="731"/>
      <c r="CT7" s="731"/>
      <c r="CU7" s="731"/>
      <c r="CV7" s="732"/>
      <c r="CW7" s="730" t="s">
        <v>553</v>
      </c>
      <c r="CX7" s="731"/>
      <c r="CY7" s="731"/>
      <c r="CZ7" s="731"/>
      <c r="DA7" s="732"/>
      <c r="DB7" s="730">
        <v>11</v>
      </c>
      <c r="DC7" s="731"/>
      <c r="DD7" s="731"/>
      <c r="DE7" s="731"/>
      <c r="DF7" s="732"/>
      <c r="DG7" s="730" t="s">
        <v>553</v>
      </c>
      <c r="DH7" s="731"/>
      <c r="DI7" s="731"/>
      <c r="DJ7" s="731"/>
      <c r="DK7" s="732"/>
      <c r="DL7" s="730" t="s">
        <v>553</v>
      </c>
      <c r="DM7" s="731"/>
      <c r="DN7" s="731"/>
      <c r="DO7" s="731"/>
      <c r="DP7" s="732"/>
      <c r="DQ7" s="730" t="s">
        <v>553</v>
      </c>
      <c r="DR7" s="731"/>
      <c r="DS7" s="731"/>
      <c r="DT7" s="731"/>
      <c r="DU7" s="732"/>
      <c r="DV7" s="733"/>
      <c r="DW7" s="734"/>
      <c r="DX7" s="734"/>
      <c r="DY7" s="734"/>
      <c r="DZ7" s="735"/>
      <c r="EA7" s="216"/>
    </row>
    <row r="8" spans="1:131" s="217" customFormat="1" ht="26.25" customHeight="1" x14ac:dyDescent="0.2">
      <c r="A8" s="220">
        <v>2</v>
      </c>
      <c r="B8" s="767" t="s">
        <v>375</v>
      </c>
      <c r="C8" s="768"/>
      <c r="D8" s="768"/>
      <c r="E8" s="768"/>
      <c r="F8" s="768"/>
      <c r="G8" s="768"/>
      <c r="H8" s="768"/>
      <c r="I8" s="768"/>
      <c r="J8" s="768"/>
      <c r="K8" s="768"/>
      <c r="L8" s="768"/>
      <c r="M8" s="768"/>
      <c r="N8" s="768"/>
      <c r="O8" s="768"/>
      <c r="P8" s="769"/>
      <c r="Q8" s="770">
        <v>24</v>
      </c>
      <c r="R8" s="771"/>
      <c r="S8" s="771"/>
      <c r="T8" s="771"/>
      <c r="U8" s="771"/>
      <c r="V8" s="771">
        <v>23</v>
      </c>
      <c r="W8" s="771"/>
      <c r="X8" s="771"/>
      <c r="Y8" s="771"/>
      <c r="Z8" s="771"/>
      <c r="AA8" s="771">
        <v>1</v>
      </c>
      <c r="AB8" s="771"/>
      <c r="AC8" s="771"/>
      <c r="AD8" s="771"/>
      <c r="AE8" s="772"/>
      <c r="AF8" s="773">
        <v>1</v>
      </c>
      <c r="AG8" s="774"/>
      <c r="AH8" s="774"/>
      <c r="AI8" s="774"/>
      <c r="AJ8" s="775"/>
      <c r="AK8" s="756" t="s">
        <v>553</v>
      </c>
      <c r="AL8" s="757"/>
      <c r="AM8" s="757"/>
      <c r="AN8" s="757"/>
      <c r="AO8" s="757"/>
      <c r="AP8" s="757">
        <v>32</v>
      </c>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t="s">
        <v>558</v>
      </c>
      <c r="BT8" s="761"/>
      <c r="BU8" s="761"/>
      <c r="BV8" s="761"/>
      <c r="BW8" s="761"/>
      <c r="BX8" s="761"/>
      <c r="BY8" s="761"/>
      <c r="BZ8" s="761"/>
      <c r="CA8" s="761"/>
      <c r="CB8" s="761"/>
      <c r="CC8" s="761"/>
      <c r="CD8" s="761"/>
      <c r="CE8" s="761"/>
      <c r="CF8" s="761"/>
      <c r="CG8" s="762"/>
      <c r="CH8" s="763">
        <v>18</v>
      </c>
      <c r="CI8" s="764"/>
      <c r="CJ8" s="764"/>
      <c r="CK8" s="764"/>
      <c r="CL8" s="765"/>
      <c r="CM8" s="763">
        <v>851</v>
      </c>
      <c r="CN8" s="764"/>
      <c r="CO8" s="764"/>
      <c r="CP8" s="764"/>
      <c r="CQ8" s="765"/>
      <c r="CR8" s="763">
        <v>10</v>
      </c>
      <c r="CS8" s="764"/>
      <c r="CT8" s="764"/>
      <c r="CU8" s="764"/>
      <c r="CV8" s="765"/>
      <c r="CW8" s="776" t="s">
        <v>553</v>
      </c>
      <c r="CX8" s="764"/>
      <c r="CY8" s="764"/>
      <c r="CZ8" s="764"/>
      <c r="DA8" s="765"/>
      <c r="DB8" s="763">
        <v>950</v>
      </c>
      <c r="DC8" s="764"/>
      <c r="DD8" s="764"/>
      <c r="DE8" s="764"/>
      <c r="DF8" s="765"/>
      <c r="DG8" s="763" t="s">
        <v>553</v>
      </c>
      <c r="DH8" s="764"/>
      <c r="DI8" s="764"/>
      <c r="DJ8" s="764"/>
      <c r="DK8" s="765"/>
      <c r="DL8" s="763" t="s">
        <v>553</v>
      </c>
      <c r="DM8" s="764"/>
      <c r="DN8" s="764"/>
      <c r="DO8" s="764"/>
      <c r="DP8" s="765"/>
      <c r="DQ8" s="763" t="s">
        <v>553</v>
      </c>
      <c r="DR8" s="764"/>
      <c r="DS8" s="764"/>
      <c r="DT8" s="764"/>
      <c r="DU8" s="765"/>
      <c r="DV8" s="760"/>
      <c r="DW8" s="761"/>
      <c r="DX8" s="761"/>
      <c r="DY8" s="761"/>
      <c r="DZ8" s="766"/>
      <c r="EA8" s="216"/>
    </row>
    <row r="9" spans="1:131" s="217" customFormat="1" ht="26.25" customHeight="1" x14ac:dyDescent="0.2">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t="s">
        <v>559</v>
      </c>
      <c r="BT9" s="761"/>
      <c r="BU9" s="761"/>
      <c r="BV9" s="761"/>
      <c r="BW9" s="761"/>
      <c r="BX9" s="761"/>
      <c r="BY9" s="761"/>
      <c r="BZ9" s="761"/>
      <c r="CA9" s="761"/>
      <c r="CB9" s="761"/>
      <c r="CC9" s="761"/>
      <c r="CD9" s="761"/>
      <c r="CE9" s="761"/>
      <c r="CF9" s="761"/>
      <c r="CG9" s="762"/>
      <c r="CH9" s="763">
        <v>11</v>
      </c>
      <c r="CI9" s="764"/>
      <c r="CJ9" s="764"/>
      <c r="CK9" s="764"/>
      <c r="CL9" s="765"/>
      <c r="CM9" s="763">
        <v>88</v>
      </c>
      <c r="CN9" s="764"/>
      <c r="CO9" s="764"/>
      <c r="CP9" s="764"/>
      <c r="CQ9" s="765"/>
      <c r="CR9" s="763">
        <v>30</v>
      </c>
      <c r="CS9" s="764"/>
      <c r="CT9" s="764"/>
      <c r="CU9" s="764"/>
      <c r="CV9" s="765"/>
      <c r="CW9" s="763" t="s">
        <v>553</v>
      </c>
      <c r="CX9" s="764"/>
      <c r="CY9" s="764"/>
      <c r="CZ9" s="764"/>
      <c r="DA9" s="765"/>
      <c r="DB9" s="763" t="s">
        <v>553</v>
      </c>
      <c r="DC9" s="764"/>
      <c r="DD9" s="764"/>
      <c r="DE9" s="764"/>
      <c r="DF9" s="765"/>
      <c r="DG9" s="763" t="s">
        <v>553</v>
      </c>
      <c r="DH9" s="764"/>
      <c r="DI9" s="764"/>
      <c r="DJ9" s="764"/>
      <c r="DK9" s="765"/>
      <c r="DL9" s="763" t="s">
        <v>553</v>
      </c>
      <c r="DM9" s="764"/>
      <c r="DN9" s="764"/>
      <c r="DO9" s="764"/>
      <c r="DP9" s="765"/>
      <c r="DQ9" s="763" t="s">
        <v>553</v>
      </c>
      <c r="DR9" s="764"/>
      <c r="DS9" s="764"/>
      <c r="DT9" s="764"/>
      <c r="DU9" s="765"/>
      <c r="DV9" s="760"/>
      <c r="DW9" s="761"/>
      <c r="DX9" s="761"/>
      <c r="DY9" s="761"/>
      <c r="DZ9" s="766"/>
      <c r="EA9" s="216"/>
    </row>
    <row r="10" spans="1:131" s="217" customFormat="1" ht="26.25" customHeight="1" x14ac:dyDescent="0.2">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t="s">
        <v>560</v>
      </c>
      <c r="BT10" s="761"/>
      <c r="BU10" s="761"/>
      <c r="BV10" s="761"/>
      <c r="BW10" s="761"/>
      <c r="BX10" s="761"/>
      <c r="BY10" s="761"/>
      <c r="BZ10" s="761"/>
      <c r="CA10" s="761"/>
      <c r="CB10" s="761"/>
      <c r="CC10" s="761"/>
      <c r="CD10" s="761"/>
      <c r="CE10" s="761"/>
      <c r="CF10" s="761"/>
      <c r="CG10" s="762"/>
      <c r="CH10" s="763">
        <v>10</v>
      </c>
      <c r="CI10" s="764"/>
      <c r="CJ10" s="764"/>
      <c r="CK10" s="764"/>
      <c r="CL10" s="765"/>
      <c r="CM10" s="763">
        <v>169</v>
      </c>
      <c r="CN10" s="764"/>
      <c r="CO10" s="764"/>
      <c r="CP10" s="764"/>
      <c r="CQ10" s="765"/>
      <c r="CR10" s="763">
        <v>71</v>
      </c>
      <c r="CS10" s="764"/>
      <c r="CT10" s="764"/>
      <c r="CU10" s="764"/>
      <c r="CV10" s="765"/>
      <c r="CW10" s="763">
        <v>0</v>
      </c>
      <c r="CX10" s="764"/>
      <c r="CY10" s="764"/>
      <c r="CZ10" s="764"/>
      <c r="DA10" s="765"/>
      <c r="DB10" s="763" t="s">
        <v>553</v>
      </c>
      <c r="DC10" s="764"/>
      <c r="DD10" s="764"/>
      <c r="DE10" s="764"/>
      <c r="DF10" s="765"/>
      <c r="DG10" s="763" t="s">
        <v>553</v>
      </c>
      <c r="DH10" s="764"/>
      <c r="DI10" s="764"/>
      <c r="DJ10" s="764"/>
      <c r="DK10" s="765"/>
      <c r="DL10" s="763" t="s">
        <v>553</v>
      </c>
      <c r="DM10" s="764"/>
      <c r="DN10" s="764"/>
      <c r="DO10" s="764"/>
      <c r="DP10" s="765"/>
      <c r="DQ10" s="763" t="s">
        <v>553</v>
      </c>
      <c r="DR10" s="764"/>
      <c r="DS10" s="764"/>
      <c r="DT10" s="764"/>
      <c r="DU10" s="765"/>
      <c r="DV10" s="760"/>
      <c r="DW10" s="761"/>
      <c r="DX10" s="761"/>
      <c r="DY10" s="761"/>
      <c r="DZ10" s="766"/>
      <c r="EA10" s="216"/>
    </row>
    <row r="11" spans="1:131" s="217" customFormat="1" ht="26.25" customHeight="1" x14ac:dyDescent="0.2">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t="s">
        <v>561</v>
      </c>
      <c r="BT11" s="761"/>
      <c r="BU11" s="761"/>
      <c r="BV11" s="761"/>
      <c r="BW11" s="761"/>
      <c r="BX11" s="761"/>
      <c r="BY11" s="761"/>
      <c r="BZ11" s="761"/>
      <c r="CA11" s="761"/>
      <c r="CB11" s="761"/>
      <c r="CC11" s="761"/>
      <c r="CD11" s="761"/>
      <c r="CE11" s="761"/>
      <c r="CF11" s="761"/>
      <c r="CG11" s="762"/>
      <c r="CH11" s="763">
        <v>-7</v>
      </c>
      <c r="CI11" s="764"/>
      <c r="CJ11" s="764"/>
      <c r="CK11" s="764"/>
      <c r="CL11" s="765"/>
      <c r="CM11" s="763">
        <v>33</v>
      </c>
      <c r="CN11" s="764"/>
      <c r="CO11" s="764"/>
      <c r="CP11" s="764"/>
      <c r="CQ11" s="765"/>
      <c r="CR11" s="763">
        <v>11</v>
      </c>
      <c r="CS11" s="764"/>
      <c r="CT11" s="764"/>
      <c r="CU11" s="764"/>
      <c r="CV11" s="765"/>
      <c r="CW11" s="763" t="s">
        <v>553</v>
      </c>
      <c r="CX11" s="764"/>
      <c r="CY11" s="764"/>
      <c r="CZ11" s="764"/>
      <c r="DA11" s="765"/>
      <c r="DB11" s="763" t="s">
        <v>553</v>
      </c>
      <c r="DC11" s="764"/>
      <c r="DD11" s="764"/>
      <c r="DE11" s="764"/>
      <c r="DF11" s="765"/>
      <c r="DG11" s="763" t="s">
        <v>553</v>
      </c>
      <c r="DH11" s="764"/>
      <c r="DI11" s="764"/>
      <c r="DJ11" s="764"/>
      <c r="DK11" s="765"/>
      <c r="DL11" s="763" t="s">
        <v>553</v>
      </c>
      <c r="DM11" s="764"/>
      <c r="DN11" s="764"/>
      <c r="DO11" s="764"/>
      <c r="DP11" s="765"/>
      <c r="DQ11" s="763" t="s">
        <v>553</v>
      </c>
      <c r="DR11" s="764"/>
      <c r="DS11" s="764"/>
      <c r="DT11" s="764"/>
      <c r="DU11" s="765"/>
      <c r="DV11" s="760"/>
      <c r="DW11" s="761"/>
      <c r="DX11" s="761"/>
      <c r="DY11" s="761"/>
      <c r="DZ11" s="766"/>
      <c r="EA11" s="216"/>
    </row>
    <row r="12" spans="1:131" s="217" customFormat="1" ht="26.25" customHeight="1" x14ac:dyDescent="0.2">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t="s">
        <v>562</v>
      </c>
      <c r="BT12" s="761"/>
      <c r="BU12" s="761"/>
      <c r="BV12" s="761"/>
      <c r="BW12" s="761"/>
      <c r="BX12" s="761"/>
      <c r="BY12" s="761"/>
      <c r="BZ12" s="761"/>
      <c r="CA12" s="761"/>
      <c r="CB12" s="761"/>
      <c r="CC12" s="761"/>
      <c r="CD12" s="761"/>
      <c r="CE12" s="761"/>
      <c r="CF12" s="761"/>
      <c r="CG12" s="762"/>
      <c r="CH12" s="763">
        <v>9</v>
      </c>
      <c r="CI12" s="764"/>
      <c r="CJ12" s="764"/>
      <c r="CK12" s="764"/>
      <c r="CL12" s="765"/>
      <c r="CM12" s="763">
        <v>119</v>
      </c>
      <c r="CN12" s="764"/>
      <c r="CO12" s="764"/>
      <c r="CP12" s="764"/>
      <c r="CQ12" s="765"/>
      <c r="CR12" s="763">
        <v>61</v>
      </c>
      <c r="CS12" s="764"/>
      <c r="CT12" s="764"/>
      <c r="CU12" s="764"/>
      <c r="CV12" s="765"/>
      <c r="CW12" s="763" t="s">
        <v>553</v>
      </c>
      <c r="CX12" s="764"/>
      <c r="CY12" s="764"/>
      <c r="CZ12" s="764"/>
      <c r="DA12" s="765"/>
      <c r="DB12" s="763" t="s">
        <v>553</v>
      </c>
      <c r="DC12" s="764"/>
      <c r="DD12" s="764"/>
      <c r="DE12" s="764"/>
      <c r="DF12" s="765"/>
      <c r="DG12" s="763" t="s">
        <v>553</v>
      </c>
      <c r="DH12" s="764"/>
      <c r="DI12" s="764"/>
      <c r="DJ12" s="764"/>
      <c r="DK12" s="765"/>
      <c r="DL12" s="763" t="s">
        <v>553</v>
      </c>
      <c r="DM12" s="764"/>
      <c r="DN12" s="764"/>
      <c r="DO12" s="764"/>
      <c r="DP12" s="765"/>
      <c r="DQ12" s="763" t="s">
        <v>553</v>
      </c>
      <c r="DR12" s="764"/>
      <c r="DS12" s="764"/>
      <c r="DT12" s="764"/>
      <c r="DU12" s="765"/>
      <c r="DV12" s="760"/>
      <c r="DW12" s="761"/>
      <c r="DX12" s="761"/>
      <c r="DY12" s="761"/>
      <c r="DZ12" s="766"/>
      <c r="EA12" s="216"/>
    </row>
    <row r="13" spans="1:131" s="217" customFormat="1" ht="26.25" customHeight="1" x14ac:dyDescent="0.2">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t="s">
        <v>563</v>
      </c>
      <c r="BT13" s="761"/>
      <c r="BU13" s="761"/>
      <c r="BV13" s="761"/>
      <c r="BW13" s="761"/>
      <c r="BX13" s="761"/>
      <c r="BY13" s="761"/>
      <c r="BZ13" s="761"/>
      <c r="CA13" s="761"/>
      <c r="CB13" s="761"/>
      <c r="CC13" s="761"/>
      <c r="CD13" s="761"/>
      <c r="CE13" s="761"/>
      <c r="CF13" s="761"/>
      <c r="CG13" s="762"/>
      <c r="CH13" s="763">
        <v>-1</v>
      </c>
      <c r="CI13" s="764"/>
      <c r="CJ13" s="764"/>
      <c r="CK13" s="764"/>
      <c r="CL13" s="765"/>
      <c r="CM13" s="763">
        <v>49</v>
      </c>
      <c r="CN13" s="764"/>
      <c r="CO13" s="764"/>
      <c r="CP13" s="764"/>
      <c r="CQ13" s="765"/>
      <c r="CR13" s="763">
        <v>1</v>
      </c>
      <c r="CS13" s="764"/>
      <c r="CT13" s="764"/>
      <c r="CU13" s="764"/>
      <c r="CV13" s="765"/>
      <c r="CW13" s="763">
        <v>17</v>
      </c>
      <c r="CX13" s="764"/>
      <c r="CY13" s="764"/>
      <c r="CZ13" s="764"/>
      <c r="DA13" s="765"/>
      <c r="DB13" s="763" t="s">
        <v>553</v>
      </c>
      <c r="DC13" s="764"/>
      <c r="DD13" s="764"/>
      <c r="DE13" s="764"/>
      <c r="DF13" s="765"/>
      <c r="DG13" s="763" t="s">
        <v>553</v>
      </c>
      <c r="DH13" s="764"/>
      <c r="DI13" s="764"/>
      <c r="DJ13" s="764"/>
      <c r="DK13" s="765"/>
      <c r="DL13" s="763" t="s">
        <v>553</v>
      </c>
      <c r="DM13" s="764"/>
      <c r="DN13" s="764"/>
      <c r="DO13" s="764"/>
      <c r="DP13" s="765"/>
      <c r="DQ13" s="763" t="s">
        <v>553</v>
      </c>
      <c r="DR13" s="764"/>
      <c r="DS13" s="764"/>
      <c r="DT13" s="764"/>
      <c r="DU13" s="765"/>
      <c r="DV13" s="760"/>
      <c r="DW13" s="761"/>
      <c r="DX13" s="761"/>
      <c r="DY13" s="761"/>
      <c r="DZ13" s="766"/>
      <c r="EA13" s="216"/>
    </row>
    <row r="14" spans="1:131" s="217" customFormat="1" ht="26.25" customHeight="1" x14ac:dyDescent="0.2">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t="s">
        <v>564</v>
      </c>
      <c r="BT14" s="761"/>
      <c r="BU14" s="761"/>
      <c r="BV14" s="761"/>
      <c r="BW14" s="761"/>
      <c r="BX14" s="761"/>
      <c r="BY14" s="761"/>
      <c r="BZ14" s="761"/>
      <c r="CA14" s="761"/>
      <c r="CB14" s="761"/>
      <c r="CC14" s="761"/>
      <c r="CD14" s="761"/>
      <c r="CE14" s="761"/>
      <c r="CF14" s="761"/>
      <c r="CG14" s="762"/>
      <c r="CH14" s="763">
        <v>32</v>
      </c>
      <c r="CI14" s="764"/>
      <c r="CJ14" s="764"/>
      <c r="CK14" s="764"/>
      <c r="CL14" s="765"/>
      <c r="CM14" s="763">
        <v>44</v>
      </c>
      <c r="CN14" s="764"/>
      <c r="CO14" s="764"/>
      <c r="CP14" s="764"/>
      <c r="CQ14" s="765"/>
      <c r="CR14" s="763">
        <v>27</v>
      </c>
      <c r="CS14" s="764"/>
      <c r="CT14" s="764"/>
      <c r="CU14" s="764"/>
      <c r="CV14" s="765"/>
      <c r="CW14" s="763">
        <v>31</v>
      </c>
      <c r="CX14" s="764"/>
      <c r="CY14" s="764"/>
      <c r="CZ14" s="764"/>
      <c r="DA14" s="765"/>
      <c r="DB14" s="763">
        <v>477</v>
      </c>
      <c r="DC14" s="764"/>
      <c r="DD14" s="764"/>
      <c r="DE14" s="764"/>
      <c r="DF14" s="765"/>
      <c r="DG14" s="763" t="s">
        <v>553</v>
      </c>
      <c r="DH14" s="764"/>
      <c r="DI14" s="764"/>
      <c r="DJ14" s="764"/>
      <c r="DK14" s="765"/>
      <c r="DL14" s="763" t="s">
        <v>553</v>
      </c>
      <c r="DM14" s="764"/>
      <c r="DN14" s="764"/>
      <c r="DO14" s="764"/>
      <c r="DP14" s="765"/>
      <c r="DQ14" s="763" t="s">
        <v>553</v>
      </c>
      <c r="DR14" s="764"/>
      <c r="DS14" s="764"/>
      <c r="DT14" s="764"/>
      <c r="DU14" s="765"/>
      <c r="DV14" s="760"/>
      <c r="DW14" s="761"/>
      <c r="DX14" s="761"/>
      <c r="DY14" s="761"/>
      <c r="DZ14" s="766"/>
      <c r="EA14" s="216"/>
    </row>
    <row r="15" spans="1:131" s="217" customFormat="1" ht="26.25" customHeight="1" x14ac:dyDescent="0.2">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t="s">
        <v>565</v>
      </c>
      <c r="BT15" s="761"/>
      <c r="BU15" s="761"/>
      <c r="BV15" s="761"/>
      <c r="BW15" s="761"/>
      <c r="BX15" s="761"/>
      <c r="BY15" s="761"/>
      <c r="BZ15" s="761"/>
      <c r="CA15" s="761"/>
      <c r="CB15" s="761"/>
      <c r="CC15" s="761"/>
      <c r="CD15" s="761"/>
      <c r="CE15" s="761"/>
      <c r="CF15" s="761"/>
      <c r="CG15" s="762"/>
      <c r="CH15" s="763">
        <v>20</v>
      </c>
      <c r="CI15" s="764"/>
      <c r="CJ15" s="764"/>
      <c r="CK15" s="764"/>
      <c r="CL15" s="765"/>
      <c r="CM15" s="763">
        <v>36</v>
      </c>
      <c r="CN15" s="764"/>
      <c r="CO15" s="764"/>
      <c r="CP15" s="764"/>
      <c r="CQ15" s="765"/>
      <c r="CR15" s="763">
        <v>10</v>
      </c>
      <c r="CS15" s="764"/>
      <c r="CT15" s="764"/>
      <c r="CU15" s="764"/>
      <c r="CV15" s="765"/>
      <c r="CW15" s="763">
        <v>80</v>
      </c>
      <c r="CX15" s="764"/>
      <c r="CY15" s="764"/>
      <c r="CZ15" s="764"/>
      <c r="DA15" s="765"/>
      <c r="DB15" s="763" t="s">
        <v>553</v>
      </c>
      <c r="DC15" s="764"/>
      <c r="DD15" s="764"/>
      <c r="DE15" s="764"/>
      <c r="DF15" s="765"/>
      <c r="DG15" s="763" t="s">
        <v>553</v>
      </c>
      <c r="DH15" s="764"/>
      <c r="DI15" s="764"/>
      <c r="DJ15" s="764"/>
      <c r="DK15" s="765"/>
      <c r="DL15" s="763" t="s">
        <v>553</v>
      </c>
      <c r="DM15" s="764"/>
      <c r="DN15" s="764"/>
      <c r="DO15" s="764"/>
      <c r="DP15" s="765"/>
      <c r="DQ15" s="763" t="s">
        <v>553</v>
      </c>
      <c r="DR15" s="764"/>
      <c r="DS15" s="764"/>
      <c r="DT15" s="764"/>
      <c r="DU15" s="765"/>
      <c r="DV15" s="760"/>
      <c r="DW15" s="761"/>
      <c r="DX15" s="761"/>
      <c r="DY15" s="761"/>
      <c r="DZ15" s="766"/>
      <c r="EA15" s="216"/>
    </row>
    <row r="16" spans="1:131" s="217" customFormat="1" ht="26.25" customHeight="1" x14ac:dyDescent="0.2">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x14ac:dyDescent="0.2">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x14ac:dyDescent="0.2">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x14ac:dyDescent="0.2">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x14ac:dyDescent="0.2">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x14ac:dyDescent="0.25">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x14ac:dyDescent="0.2">
      <c r="A22" s="220">
        <v>16</v>
      </c>
      <c r="B22" s="767"/>
      <c r="C22" s="768"/>
      <c r="D22" s="768"/>
      <c r="E22" s="768"/>
      <c r="F22" s="768"/>
      <c r="G22" s="768"/>
      <c r="H22" s="768"/>
      <c r="I22" s="768"/>
      <c r="J22" s="768"/>
      <c r="K22" s="768"/>
      <c r="L22" s="768"/>
      <c r="M22" s="768"/>
      <c r="N22" s="768"/>
      <c r="O22" s="768"/>
      <c r="P22" s="769"/>
      <c r="Q22" s="787"/>
      <c r="R22" s="788"/>
      <c r="S22" s="788"/>
      <c r="T22" s="788"/>
      <c r="U22" s="788"/>
      <c r="V22" s="788"/>
      <c r="W22" s="788"/>
      <c r="X22" s="788"/>
      <c r="Y22" s="788"/>
      <c r="Z22" s="788"/>
      <c r="AA22" s="788"/>
      <c r="AB22" s="788"/>
      <c r="AC22" s="788"/>
      <c r="AD22" s="788"/>
      <c r="AE22" s="789"/>
      <c r="AF22" s="773"/>
      <c r="AG22" s="774"/>
      <c r="AH22" s="774"/>
      <c r="AI22" s="774"/>
      <c r="AJ22" s="775"/>
      <c r="AK22" s="790"/>
      <c r="AL22" s="791"/>
      <c r="AM22" s="791"/>
      <c r="AN22" s="791"/>
      <c r="AO22" s="791"/>
      <c r="AP22" s="791"/>
      <c r="AQ22" s="791"/>
      <c r="AR22" s="791"/>
      <c r="AS22" s="791"/>
      <c r="AT22" s="791"/>
      <c r="AU22" s="792"/>
      <c r="AV22" s="792"/>
      <c r="AW22" s="792"/>
      <c r="AX22" s="792"/>
      <c r="AY22" s="793"/>
      <c r="AZ22" s="794" t="s">
        <v>376</v>
      </c>
      <c r="BA22" s="794"/>
      <c r="BB22" s="794"/>
      <c r="BC22" s="794"/>
      <c r="BD22" s="795"/>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x14ac:dyDescent="0.25">
      <c r="A23" s="222" t="s">
        <v>377</v>
      </c>
      <c r="B23" s="777" t="s">
        <v>378</v>
      </c>
      <c r="C23" s="778"/>
      <c r="D23" s="778"/>
      <c r="E23" s="778"/>
      <c r="F23" s="778"/>
      <c r="G23" s="778"/>
      <c r="H23" s="778"/>
      <c r="I23" s="778"/>
      <c r="J23" s="778"/>
      <c r="K23" s="778"/>
      <c r="L23" s="778"/>
      <c r="M23" s="778"/>
      <c r="N23" s="778"/>
      <c r="O23" s="778"/>
      <c r="P23" s="779"/>
      <c r="Q23" s="780">
        <v>138117</v>
      </c>
      <c r="R23" s="781"/>
      <c r="S23" s="781"/>
      <c r="T23" s="781"/>
      <c r="U23" s="781"/>
      <c r="V23" s="781">
        <v>134706</v>
      </c>
      <c r="W23" s="781"/>
      <c r="X23" s="781"/>
      <c r="Y23" s="781"/>
      <c r="Z23" s="781"/>
      <c r="AA23" s="781">
        <v>3411</v>
      </c>
      <c r="AB23" s="781"/>
      <c r="AC23" s="781"/>
      <c r="AD23" s="781"/>
      <c r="AE23" s="782"/>
      <c r="AF23" s="783">
        <v>1566</v>
      </c>
      <c r="AG23" s="781"/>
      <c r="AH23" s="781"/>
      <c r="AI23" s="781"/>
      <c r="AJ23" s="784"/>
      <c r="AK23" s="785"/>
      <c r="AL23" s="786"/>
      <c r="AM23" s="786"/>
      <c r="AN23" s="786"/>
      <c r="AO23" s="786"/>
      <c r="AP23" s="781">
        <v>63281</v>
      </c>
      <c r="AQ23" s="781"/>
      <c r="AR23" s="781"/>
      <c r="AS23" s="781"/>
      <c r="AT23" s="781"/>
      <c r="AU23" s="797"/>
      <c r="AV23" s="797"/>
      <c r="AW23" s="797"/>
      <c r="AX23" s="797"/>
      <c r="AY23" s="798"/>
      <c r="AZ23" s="799" t="s">
        <v>122</v>
      </c>
      <c r="BA23" s="800"/>
      <c r="BB23" s="800"/>
      <c r="BC23" s="800"/>
      <c r="BD23" s="801"/>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x14ac:dyDescent="0.2">
      <c r="A24" s="796" t="s">
        <v>379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x14ac:dyDescent="0.25">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357</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2" t="s">
        <v>384</v>
      </c>
      <c r="AG26" s="803"/>
      <c r="AH26" s="803"/>
      <c r="AI26" s="803"/>
      <c r="AJ26" s="804"/>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364</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5"/>
      <c r="AG27" s="806"/>
      <c r="AH27" s="806"/>
      <c r="AI27" s="806"/>
      <c r="AJ27" s="807"/>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4">
        <v>1</v>
      </c>
      <c r="B28" s="736" t="s">
        <v>389</v>
      </c>
      <c r="C28" s="737"/>
      <c r="D28" s="737"/>
      <c r="E28" s="737"/>
      <c r="F28" s="737"/>
      <c r="G28" s="737"/>
      <c r="H28" s="737"/>
      <c r="I28" s="737"/>
      <c r="J28" s="737"/>
      <c r="K28" s="737"/>
      <c r="L28" s="737"/>
      <c r="M28" s="737"/>
      <c r="N28" s="737"/>
      <c r="O28" s="737"/>
      <c r="P28" s="738"/>
      <c r="Q28" s="810">
        <v>18654</v>
      </c>
      <c r="R28" s="811"/>
      <c r="S28" s="811"/>
      <c r="T28" s="811"/>
      <c r="U28" s="811"/>
      <c r="V28" s="811">
        <v>18647</v>
      </c>
      <c r="W28" s="811"/>
      <c r="X28" s="811"/>
      <c r="Y28" s="811"/>
      <c r="Z28" s="811"/>
      <c r="AA28" s="811">
        <v>7</v>
      </c>
      <c r="AB28" s="811"/>
      <c r="AC28" s="811"/>
      <c r="AD28" s="811"/>
      <c r="AE28" s="812"/>
      <c r="AF28" s="813">
        <v>7</v>
      </c>
      <c r="AG28" s="811"/>
      <c r="AH28" s="811"/>
      <c r="AI28" s="811"/>
      <c r="AJ28" s="814"/>
      <c r="AK28" s="815">
        <v>1730</v>
      </c>
      <c r="AL28" s="816"/>
      <c r="AM28" s="816"/>
      <c r="AN28" s="816"/>
      <c r="AO28" s="816"/>
      <c r="AP28" s="816" t="s">
        <v>553</v>
      </c>
      <c r="AQ28" s="816"/>
      <c r="AR28" s="816"/>
      <c r="AS28" s="816"/>
      <c r="AT28" s="816"/>
      <c r="AU28" s="816" t="s">
        <v>553</v>
      </c>
      <c r="AV28" s="816"/>
      <c r="AW28" s="816"/>
      <c r="AX28" s="816"/>
      <c r="AY28" s="816"/>
      <c r="AZ28" s="817" t="s">
        <v>553</v>
      </c>
      <c r="BA28" s="817"/>
      <c r="BB28" s="817"/>
      <c r="BC28" s="817"/>
      <c r="BD28" s="817"/>
      <c r="BE28" s="808"/>
      <c r="BF28" s="808"/>
      <c r="BG28" s="808"/>
      <c r="BH28" s="808"/>
      <c r="BI28" s="809"/>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4">
        <v>2</v>
      </c>
      <c r="B29" s="767" t="s">
        <v>390</v>
      </c>
      <c r="C29" s="768"/>
      <c r="D29" s="768"/>
      <c r="E29" s="768"/>
      <c r="F29" s="768"/>
      <c r="G29" s="768"/>
      <c r="H29" s="768"/>
      <c r="I29" s="768"/>
      <c r="J29" s="768"/>
      <c r="K29" s="768"/>
      <c r="L29" s="768"/>
      <c r="M29" s="768"/>
      <c r="N29" s="768"/>
      <c r="O29" s="768"/>
      <c r="P29" s="769"/>
      <c r="Q29" s="770">
        <v>26</v>
      </c>
      <c r="R29" s="771"/>
      <c r="S29" s="771"/>
      <c r="T29" s="771"/>
      <c r="U29" s="771"/>
      <c r="V29" s="771">
        <v>26</v>
      </c>
      <c r="W29" s="771"/>
      <c r="X29" s="771"/>
      <c r="Y29" s="771"/>
      <c r="Z29" s="771"/>
      <c r="AA29" s="771" t="s">
        <v>553</v>
      </c>
      <c r="AB29" s="771"/>
      <c r="AC29" s="771"/>
      <c r="AD29" s="771"/>
      <c r="AE29" s="772"/>
      <c r="AF29" s="773" t="s">
        <v>122</v>
      </c>
      <c r="AG29" s="774"/>
      <c r="AH29" s="774"/>
      <c r="AI29" s="774"/>
      <c r="AJ29" s="775"/>
      <c r="AK29" s="822">
        <v>12</v>
      </c>
      <c r="AL29" s="818"/>
      <c r="AM29" s="818"/>
      <c r="AN29" s="818"/>
      <c r="AO29" s="818"/>
      <c r="AP29" s="818" t="s">
        <v>553</v>
      </c>
      <c r="AQ29" s="818"/>
      <c r="AR29" s="818"/>
      <c r="AS29" s="818"/>
      <c r="AT29" s="818"/>
      <c r="AU29" s="818" t="s">
        <v>553</v>
      </c>
      <c r="AV29" s="818"/>
      <c r="AW29" s="818"/>
      <c r="AX29" s="818"/>
      <c r="AY29" s="818"/>
      <c r="AZ29" s="819" t="s">
        <v>553</v>
      </c>
      <c r="BA29" s="819"/>
      <c r="BB29" s="819"/>
      <c r="BC29" s="819"/>
      <c r="BD29" s="819"/>
      <c r="BE29" s="820"/>
      <c r="BF29" s="820"/>
      <c r="BG29" s="820"/>
      <c r="BH29" s="820"/>
      <c r="BI29" s="821"/>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4">
        <v>3</v>
      </c>
      <c r="B30" s="767" t="s">
        <v>391</v>
      </c>
      <c r="C30" s="768"/>
      <c r="D30" s="768"/>
      <c r="E30" s="768"/>
      <c r="F30" s="768"/>
      <c r="G30" s="768"/>
      <c r="H30" s="768"/>
      <c r="I30" s="768"/>
      <c r="J30" s="768"/>
      <c r="K30" s="768"/>
      <c r="L30" s="768"/>
      <c r="M30" s="768"/>
      <c r="N30" s="768"/>
      <c r="O30" s="768"/>
      <c r="P30" s="769"/>
      <c r="Q30" s="770">
        <v>2508</v>
      </c>
      <c r="R30" s="771"/>
      <c r="S30" s="771"/>
      <c r="T30" s="771"/>
      <c r="U30" s="771"/>
      <c r="V30" s="771">
        <v>2495</v>
      </c>
      <c r="W30" s="771"/>
      <c r="X30" s="771"/>
      <c r="Y30" s="771"/>
      <c r="Z30" s="771"/>
      <c r="AA30" s="771">
        <v>13</v>
      </c>
      <c r="AB30" s="771"/>
      <c r="AC30" s="771"/>
      <c r="AD30" s="771"/>
      <c r="AE30" s="772"/>
      <c r="AF30" s="773">
        <v>13</v>
      </c>
      <c r="AG30" s="774"/>
      <c r="AH30" s="774"/>
      <c r="AI30" s="774"/>
      <c r="AJ30" s="775"/>
      <c r="AK30" s="822">
        <v>803</v>
      </c>
      <c r="AL30" s="818"/>
      <c r="AM30" s="818"/>
      <c r="AN30" s="818"/>
      <c r="AO30" s="818"/>
      <c r="AP30" s="818" t="s">
        <v>553</v>
      </c>
      <c r="AQ30" s="818"/>
      <c r="AR30" s="818"/>
      <c r="AS30" s="818"/>
      <c r="AT30" s="818"/>
      <c r="AU30" s="818" t="s">
        <v>553</v>
      </c>
      <c r="AV30" s="818"/>
      <c r="AW30" s="818"/>
      <c r="AX30" s="818"/>
      <c r="AY30" s="818"/>
      <c r="AZ30" s="819" t="s">
        <v>553</v>
      </c>
      <c r="BA30" s="819"/>
      <c r="BB30" s="819"/>
      <c r="BC30" s="819"/>
      <c r="BD30" s="819"/>
      <c r="BE30" s="820"/>
      <c r="BF30" s="820"/>
      <c r="BG30" s="820"/>
      <c r="BH30" s="820"/>
      <c r="BI30" s="821"/>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4">
        <v>4</v>
      </c>
      <c r="B31" s="767" t="s">
        <v>392</v>
      </c>
      <c r="C31" s="768"/>
      <c r="D31" s="768"/>
      <c r="E31" s="768"/>
      <c r="F31" s="768"/>
      <c r="G31" s="768"/>
      <c r="H31" s="768"/>
      <c r="I31" s="768"/>
      <c r="J31" s="768"/>
      <c r="K31" s="768"/>
      <c r="L31" s="768"/>
      <c r="M31" s="768"/>
      <c r="N31" s="768"/>
      <c r="O31" s="768"/>
      <c r="P31" s="769"/>
      <c r="Q31" s="770">
        <v>18229</v>
      </c>
      <c r="R31" s="771"/>
      <c r="S31" s="771"/>
      <c r="T31" s="771"/>
      <c r="U31" s="771"/>
      <c r="V31" s="771">
        <v>17786</v>
      </c>
      <c r="W31" s="771"/>
      <c r="X31" s="771"/>
      <c r="Y31" s="771"/>
      <c r="Z31" s="771"/>
      <c r="AA31" s="771">
        <v>443</v>
      </c>
      <c r="AB31" s="771"/>
      <c r="AC31" s="771"/>
      <c r="AD31" s="771"/>
      <c r="AE31" s="772"/>
      <c r="AF31" s="773">
        <v>443</v>
      </c>
      <c r="AG31" s="774"/>
      <c r="AH31" s="774"/>
      <c r="AI31" s="774"/>
      <c r="AJ31" s="775"/>
      <c r="AK31" s="822">
        <v>2833</v>
      </c>
      <c r="AL31" s="818"/>
      <c r="AM31" s="818"/>
      <c r="AN31" s="818"/>
      <c r="AO31" s="818"/>
      <c r="AP31" s="818" t="s">
        <v>553</v>
      </c>
      <c r="AQ31" s="818"/>
      <c r="AR31" s="818"/>
      <c r="AS31" s="818"/>
      <c r="AT31" s="818"/>
      <c r="AU31" s="818" t="s">
        <v>553</v>
      </c>
      <c r="AV31" s="818"/>
      <c r="AW31" s="818"/>
      <c r="AX31" s="818"/>
      <c r="AY31" s="818"/>
      <c r="AZ31" s="819" t="s">
        <v>553</v>
      </c>
      <c r="BA31" s="819"/>
      <c r="BB31" s="819"/>
      <c r="BC31" s="819"/>
      <c r="BD31" s="819"/>
      <c r="BE31" s="820"/>
      <c r="BF31" s="820"/>
      <c r="BG31" s="820"/>
      <c r="BH31" s="820"/>
      <c r="BI31" s="821"/>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4">
        <v>5</v>
      </c>
      <c r="B32" s="767" t="s">
        <v>393</v>
      </c>
      <c r="C32" s="768"/>
      <c r="D32" s="768"/>
      <c r="E32" s="768"/>
      <c r="F32" s="768"/>
      <c r="G32" s="768"/>
      <c r="H32" s="768"/>
      <c r="I32" s="768"/>
      <c r="J32" s="768"/>
      <c r="K32" s="768"/>
      <c r="L32" s="768"/>
      <c r="M32" s="768"/>
      <c r="N32" s="768"/>
      <c r="O32" s="768"/>
      <c r="P32" s="769"/>
      <c r="Q32" s="770">
        <v>2227</v>
      </c>
      <c r="R32" s="771"/>
      <c r="S32" s="771"/>
      <c r="T32" s="771"/>
      <c r="U32" s="771"/>
      <c r="V32" s="771">
        <v>2270</v>
      </c>
      <c r="W32" s="771"/>
      <c r="X32" s="771"/>
      <c r="Y32" s="771"/>
      <c r="Z32" s="771"/>
      <c r="AA32" s="771">
        <v>-42</v>
      </c>
      <c r="AB32" s="771"/>
      <c r="AC32" s="771"/>
      <c r="AD32" s="771"/>
      <c r="AE32" s="772"/>
      <c r="AF32" s="773">
        <v>2935</v>
      </c>
      <c r="AG32" s="774"/>
      <c r="AH32" s="774"/>
      <c r="AI32" s="774"/>
      <c r="AJ32" s="775"/>
      <c r="AK32" s="822">
        <v>107</v>
      </c>
      <c r="AL32" s="818"/>
      <c r="AM32" s="818"/>
      <c r="AN32" s="818"/>
      <c r="AO32" s="818"/>
      <c r="AP32" s="818">
        <v>10787</v>
      </c>
      <c r="AQ32" s="818"/>
      <c r="AR32" s="818"/>
      <c r="AS32" s="818"/>
      <c r="AT32" s="818"/>
      <c r="AU32" s="818">
        <v>65</v>
      </c>
      <c r="AV32" s="818"/>
      <c r="AW32" s="818"/>
      <c r="AX32" s="818"/>
      <c r="AY32" s="818"/>
      <c r="AZ32" s="819" t="s">
        <v>553</v>
      </c>
      <c r="BA32" s="819"/>
      <c r="BB32" s="819"/>
      <c r="BC32" s="819"/>
      <c r="BD32" s="819"/>
      <c r="BE32" s="820" t="s">
        <v>394</v>
      </c>
      <c r="BF32" s="820"/>
      <c r="BG32" s="820"/>
      <c r="BH32" s="820"/>
      <c r="BI32" s="821"/>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4">
        <v>6</v>
      </c>
      <c r="B33" s="767" t="s">
        <v>395</v>
      </c>
      <c r="C33" s="768"/>
      <c r="D33" s="768"/>
      <c r="E33" s="768"/>
      <c r="F33" s="768"/>
      <c r="G33" s="768"/>
      <c r="H33" s="768"/>
      <c r="I33" s="768"/>
      <c r="J33" s="768"/>
      <c r="K33" s="768"/>
      <c r="L33" s="768"/>
      <c r="M33" s="768"/>
      <c r="N33" s="768"/>
      <c r="O33" s="768"/>
      <c r="P33" s="769"/>
      <c r="Q33" s="770">
        <v>2750</v>
      </c>
      <c r="R33" s="771"/>
      <c r="S33" s="771"/>
      <c r="T33" s="771"/>
      <c r="U33" s="771"/>
      <c r="V33" s="771">
        <v>2709</v>
      </c>
      <c r="W33" s="771"/>
      <c r="X33" s="771"/>
      <c r="Y33" s="771"/>
      <c r="Z33" s="771"/>
      <c r="AA33" s="771">
        <v>40</v>
      </c>
      <c r="AB33" s="771"/>
      <c r="AC33" s="771"/>
      <c r="AD33" s="771"/>
      <c r="AE33" s="772"/>
      <c r="AF33" s="773">
        <v>603</v>
      </c>
      <c r="AG33" s="774"/>
      <c r="AH33" s="774"/>
      <c r="AI33" s="774"/>
      <c r="AJ33" s="775"/>
      <c r="AK33" s="822">
        <v>922</v>
      </c>
      <c r="AL33" s="818"/>
      <c r="AM33" s="818"/>
      <c r="AN33" s="818"/>
      <c r="AO33" s="818"/>
      <c r="AP33" s="818">
        <v>14959</v>
      </c>
      <c r="AQ33" s="818"/>
      <c r="AR33" s="818"/>
      <c r="AS33" s="818"/>
      <c r="AT33" s="818"/>
      <c r="AU33" s="818">
        <v>7629</v>
      </c>
      <c r="AV33" s="818"/>
      <c r="AW33" s="818"/>
      <c r="AX33" s="818"/>
      <c r="AY33" s="818"/>
      <c r="AZ33" s="819" t="s">
        <v>553</v>
      </c>
      <c r="BA33" s="819"/>
      <c r="BB33" s="819"/>
      <c r="BC33" s="819"/>
      <c r="BD33" s="819"/>
      <c r="BE33" s="820" t="s">
        <v>394</v>
      </c>
      <c r="BF33" s="820"/>
      <c r="BG33" s="820"/>
      <c r="BH33" s="820"/>
      <c r="BI33" s="821"/>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4">
        <v>7</v>
      </c>
      <c r="B34" s="767" t="s">
        <v>396</v>
      </c>
      <c r="C34" s="768"/>
      <c r="D34" s="768"/>
      <c r="E34" s="768"/>
      <c r="F34" s="768"/>
      <c r="G34" s="768"/>
      <c r="H34" s="768"/>
      <c r="I34" s="768"/>
      <c r="J34" s="768"/>
      <c r="K34" s="768"/>
      <c r="L34" s="768"/>
      <c r="M34" s="768"/>
      <c r="N34" s="768"/>
      <c r="O34" s="768"/>
      <c r="P34" s="769"/>
      <c r="Q34" s="770">
        <v>496</v>
      </c>
      <c r="R34" s="771"/>
      <c r="S34" s="771"/>
      <c r="T34" s="771"/>
      <c r="U34" s="771"/>
      <c r="V34" s="771">
        <v>496</v>
      </c>
      <c r="W34" s="771"/>
      <c r="X34" s="771"/>
      <c r="Y34" s="771"/>
      <c r="Z34" s="771"/>
      <c r="AA34" s="771" t="s">
        <v>553</v>
      </c>
      <c r="AB34" s="771"/>
      <c r="AC34" s="771"/>
      <c r="AD34" s="771"/>
      <c r="AE34" s="772"/>
      <c r="AF34" s="773">
        <v>100</v>
      </c>
      <c r="AG34" s="774"/>
      <c r="AH34" s="774"/>
      <c r="AI34" s="774"/>
      <c r="AJ34" s="775"/>
      <c r="AK34" s="822">
        <v>279</v>
      </c>
      <c r="AL34" s="818"/>
      <c r="AM34" s="818"/>
      <c r="AN34" s="818"/>
      <c r="AO34" s="818"/>
      <c r="AP34" s="818">
        <v>1928</v>
      </c>
      <c r="AQ34" s="818"/>
      <c r="AR34" s="818"/>
      <c r="AS34" s="818"/>
      <c r="AT34" s="818"/>
      <c r="AU34" s="818">
        <v>1923</v>
      </c>
      <c r="AV34" s="818"/>
      <c r="AW34" s="818"/>
      <c r="AX34" s="818"/>
      <c r="AY34" s="818"/>
      <c r="AZ34" s="819" t="s">
        <v>553</v>
      </c>
      <c r="BA34" s="819"/>
      <c r="BB34" s="819"/>
      <c r="BC34" s="819"/>
      <c r="BD34" s="819"/>
      <c r="BE34" s="820" t="s">
        <v>394</v>
      </c>
      <c r="BF34" s="820"/>
      <c r="BG34" s="820"/>
      <c r="BH34" s="820"/>
      <c r="BI34" s="821"/>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4">
        <v>8</v>
      </c>
      <c r="B35" s="767" t="s">
        <v>397</v>
      </c>
      <c r="C35" s="768"/>
      <c r="D35" s="768"/>
      <c r="E35" s="768"/>
      <c r="F35" s="768"/>
      <c r="G35" s="768"/>
      <c r="H35" s="768"/>
      <c r="I35" s="768"/>
      <c r="J35" s="768"/>
      <c r="K35" s="768"/>
      <c r="L35" s="768"/>
      <c r="M35" s="768"/>
      <c r="N35" s="768"/>
      <c r="O35" s="768"/>
      <c r="P35" s="769"/>
      <c r="Q35" s="770">
        <v>85</v>
      </c>
      <c r="R35" s="771"/>
      <c r="S35" s="771"/>
      <c r="T35" s="771"/>
      <c r="U35" s="771"/>
      <c r="V35" s="771">
        <v>83</v>
      </c>
      <c r="W35" s="771"/>
      <c r="X35" s="771"/>
      <c r="Y35" s="771"/>
      <c r="Z35" s="771"/>
      <c r="AA35" s="771">
        <v>2</v>
      </c>
      <c r="AB35" s="771"/>
      <c r="AC35" s="771"/>
      <c r="AD35" s="771"/>
      <c r="AE35" s="772"/>
      <c r="AF35" s="773">
        <v>50</v>
      </c>
      <c r="AG35" s="774"/>
      <c r="AH35" s="774"/>
      <c r="AI35" s="774"/>
      <c r="AJ35" s="775"/>
      <c r="AK35" s="822">
        <v>48</v>
      </c>
      <c r="AL35" s="818"/>
      <c r="AM35" s="818"/>
      <c r="AN35" s="818"/>
      <c r="AO35" s="818"/>
      <c r="AP35" s="818">
        <v>622</v>
      </c>
      <c r="AQ35" s="818"/>
      <c r="AR35" s="818"/>
      <c r="AS35" s="818"/>
      <c r="AT35" s="818"/>
      <c r="AU35" s="818">
        <v>425</v>
      </c>
      <c r="AV35" s="818"/>
      <c r="AW35" s="818"/>
      <c r="AX35" s="818"/>
      <c r="AY35" s="818"/>
      <c r="AZ35" s="819" t="s">
        <v>553</v>
      </c>
      <c r="BA35" s="819"/>
      <c r="BB35" s="819"/>
      <c r="BC35" s="819"/>
      <c r="BD35" s="819"/>
      <c r="BE35" s="820" t="s">
        <v>394</v>
      </c>
      <c r="BF35" s="820"/>
      <c r="BG35" s="820"/>
      <c r="BH35" s="820"/>
      <c r="BI35" s="821"/>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4">
        <v>9</v>
      </c>
      <c r="B36" s="767" t="s">
        <v>398</v>
      </c>
      <c r="C36" s="768"/>
      <c r="D36" s="768"/>
      <c r="E36" s="768"/>
      <c r="F36" s="768"/>
      <c r="G36" s="768"/>
      <c r="H36" s="768"/>
      <c r="I36" s="768"/>
      <c r="J36" s="768"/>
      <c r="K36" s="768"/>
      <c r="L36" s="768"/>
      <c r="M36" s="768"/>
      <c r="N36" s="768"/>
      <c r="O36" s="768"/>
      <c r="P36" s="769"/>
      <c r="Q36" s="770">
        <v>360</v>
      </c>
      <c r="R36" s="771"/>
      <c r="S36" s="771"/>
      <c r="T36" s="771"/>
      <c r="U36" s="771"/>
      <c r="V36" s="771">
        <v>386</v>
      </c>
      <c r="W36" s="771"/>
      <c r="X36" s="771"/>
      <c r="Y36" s="771"/>
      <c r="Z36" s="771"/>
      <c r="AA36" s="771">
        <v>-26</v>
      </c>
      <c r="AB36" s="771"/>
      <c r="AC36" s="771"/>
      <c r="AD36" s="771"/>
      <c r="AE36" s="772"/>
      <c r="AF36" s="773">
        <v>816</v>
      </c>
      <c r="AG36" s="774"/>
      <c r="AH36" s="774"/>
      <c r="AI36" s="774"/>
      <c r="AJ36" s="775"/>
      <c r="AK36" s="822">
        <v>289</v>
      </c>
      <c r="AL36" s="818"/>
      <c r="AM36" s="818"/>
      <c r="AN36" s="818"/>
      <c r="AO36" s="818"/>
      <c r="AP36" s="818">
        <v>4920</v>
      </c>
      <c r="AQ36" s="818"/>
      <c r="AR36" s="818"/>
      <c r="AS36" s="818"/>
      <c r="AT36" s="818"/>
      <c r="AU36" s="818">
        <v>4590</v>
      </c>
      <c r="AV36" s="818"/>
      <c r="AW36" s="818"/>
      <c r="AX36" s="818"/>
      <c r="AY36" s="818"/>
      <c r="AZ36" s="819" t="s">
        <v>553</v>
      </c>
      <c r="BA36" s="819"/>
      <c r="BB36" s="819"/>
      <c r="BC36" s="819"/>
      <c r="BD36" s="819"/>
      <c r="BE36" s="820" t="s">
        <v>394</v>
      </c>
      <c r="BF36" s="820"/>
      <c r="BG36" s="820"/>
      <c r="BH36" s="820"/>
      <c r="BI36" s="821"/>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4">
        <v>10</v>
      </c>
      <c r="B37" s="767" t="s">
        <v>399</v>
      </c>
      <c r="C37" s="768"/>
      <c r="D37" s="768"/>
      <c r="E37" s="768"/>
      <c r="F37" s="768"/>
      <c r="G37" s="768"/>
      <c r="H37" s="768"/>
      <c r="I37" s="768"/>
      <c r="J37" s="768"/>
      <c r="K37" s="768"/>
      <c r="L37" s="768"/>
      <c r="M37" s="768"/>
      <c r="N37" s="768"/>
      <c r="O37" s="768"/>
      <c r="P37" s="769"/>
      <c r="Q37" s="770">
        <v>35</v>
      </c>
      <c r="R37" s="771"/>
      <c r="S37" s="771"/>
      <c r="T37" s="771"/>
      <c r="U37" s="771"/>
      <c r="V37" s="771">
        <v>35</v>
      </c>
      <c r="W37" s="771"/>
      <c r="X37" s="771"/>
      <c r="Y37" s="771"/>
      <c r="Z37" s="771"/>
      <c r="AA37" s="771" t="s">
        <v>553</v>
      </c>
      <c r="AB37" s="771"/>
      <c r="AC37" s="771"/>
      <c r="AD37" s="771"/>
      <c r="AE37" s="772"/>
      <c r="AF37" s="773" t="s">
        <v>122</v>
      </c>
      <c r="AG37" s="774"/>
      <c r="AH37" s="774"/>
      <c r="AI37" s="774"/>
      <c r="AJ37" s="775"/>
      <c r="AK37" s="822">
        <v>33</v>
      </c>
      <c r="AL37" s="818"/>
      <c r="AM37" s="818"/>
      <c r="AN37" s="818"/>
      <c r="AO37" s="818"/>
      <c r="AP37" s="818">
        <v>389</v>
      </c>
      <c r="AQ37" s="818"/>
      <c r="AR37" s="818"/>
      <c r="AS37" s="818"/>
      <c r="AT37" s="818"/>
      <c r="AU37" s="818">
        <v>381</v>
      </c>
      <c r="AV37" s="818"/>
      <c r="AW37" s="818"/>
      <c r="AX37" s="818"/>
      <c r="AY37" s="818"/>
      <c r="AZ37" s="819" t="s">
        <v>553</v>
      </c>
      <c r="BA37" s="819"/>
      <c r="BB37" s="819"/>
      <c r="BC37" s="819"/>
      <c r="BD37" s="819"/>
      <c r="BE37" s="820" t="s">
        <v>400</v>
      </c>
      <c r="BF37" s="820"/>
      <c r="BG37" s="820"/>
      <c r="BH37" s="820"/>
      <c r="BI37" s="821"/>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4">
        <v>11</v>
      </c>
      <c r="B38" s="767" t="s">
        <v>401</v>
      </c>
      <c r="C38" s="768"/>
      <c r="D38" s="768"/>
      <c r="E38" s="768"/>
      <c r="F38" s="768"/>
      <c r="G38" s="768"/>
      <c r="H38" s="768"/>
      <c r="I38" s="768"/>
      <c r="J38" s="768"/>
      <c r="K38" s="768"/>
      <c r="L38" s="768"/>
      <c r="M38" s="768"/>
      <c r="N38" s="768"/>
      <c r="O38" s="768"/>
      <c r="P38" s="769"/>
      <c r="Q38" s="770">
        <v>73</v>
      </c>
      <c r="R38" s="771"/>
      <c r="S38" s="771"/>
      <c r="T38" s="771"/>
      <c r="U38" s="771"/>
      <c r="V38" s="771">
        <v>73</v>
      </c>
      <c r="W38" s="771"/>
      <c r="X38" s="771"/>
      <c r="Y38" s="771"/>
      <c r="Z38" s="771"/>
      <c r="AA38" s="771" t="s">
        <v>553</v>
      </c>
      <c r="AB38" s="771"/>
      <c r="AC38" s="771"/>
      <c r="AD38" s="771"/>
      <c r="AE38" s="772"/>
      <c r="AF38" s="773" t="s">
        <v>122</v>
      </c>
      <c r="AG38" s="774"/>
      <c r="AH38" s="774"/>
      <c r="AI38" s="774"/>
      <c r="AJ38" s="775"/>
      <c r="AK38" s="822" t="s">
        <v>553</v>
      </c>
      <c r="AL38" s="818"/>
      <c r="AM38" s="818"/>
      <c r="AN38" s="818"/>
      <c r="AO38" s="818"/>
      <c r="AP38" s="818">
        <v>298</v>
      </c>
      <c r="AQ38" s="818"/>
      <c r="AR38" s="818"/>
      <c r="AS38" s="818"/>
      <c r="AT38" s="818"/>
      <c r="AU38" s="818">
        <v>0</v>
      </c>
      <c r="AV38" s="818"/>
      <c r="AW38" s="818"/>
      <c r="AX38" s="818"/>
      <c r="AY38" s="818"/>
      <c r="AZ38" s="819" t="s">
        <v>553</v>
      </c>
      <c r="BA38" s="819"/>
      <c r="BB38" s="819"/>
      <c r="BC38" s="819"/>
      <c r="BD38" s="819"/>
      <c r="BE38" s="820" t="s">
        <v>400</v>
      </c>
      <c r="BF38" s="820"/>
      <c r="BG38" s="820"/>
      <c r="BH38" s="820"/>
      <c r="BI38" s="821"/>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4">
        <v>12</v>
      </c>
      <c r="B39" s="767" t="s">
        <v>402</v>
      </c>
      <c r="C39" s="768"/>
      <c r="D39" s="768"/>
      <c r="E39" s="768"/>
      <c r="F39" s="768"/>
      <c r="G39" s="768"/>
      <c r="H39" s="768"/>
      <c r="I39" s="768"/>
      <c r="J39" s="768"/>
      <c r="K39" s="768"/>
      <c r="L39" s="768"/>
      <c r="M39" s="768"/>
      <c r="N39" s="768"/>
      <c r="O39" s="768"/>
      <c r="P39" s="769"/>
      <c r="Q39" s="770">
        <v>800</v>
      </c>
      <c r="R39" s="771"/>
      <c r="S39" s="771"/>
      <c r="T39" s="771"/>
      <c r="U39" s="771"/>
      <c r="V39" s="771">
        <v>800</v>
      </c>
      <c r="W39" s="771"/>
      <c r="X39" s="771"/>
      <c r="Y39" s="771"/>
      <c r="Z39" s="771"/>
      <c r="AA39" s="771">
        <v>0</v>
      </c>
      <c r="AB39" s="771"/>
      <c r="AC39" s="771"/>
      <c r="AD39" s="771"/>
      <c r="AE39" s="772"/>
      <c r="AF39" s="773" t="s">
        <v>122</v>
      </c>
      <c r="AG39" s="774"/>
      <c r="AH39" s="774"/>
      <c r="AI39" s="774"/>
      <c r="AJ39" s="775"/>
      <c r="AK39" s="822">
        <v>4</v>
      </c>
      <c r="AL39" s="818"/>
      <c r="AM39" s="818"/>
      <c r="AN39" s="818"/>
      <c r="AO39" s="818"/>
      <c r="AP39" s="818">
        <v>850</v>
      </c>
      <c r="AQ39" s="818"/>
      <c r="AR39" s="818"/>
      <c r="AS39" s="818"/>
      <c r="AT39" s="818"/>
      <c r="AU39" s="818">
        <v>850</v>
      </c>
      <c r="AV39" s="818"/>
      <c r="AW39" s="818"/>
      <c r="AX39" s="818"/>
      <c r="AY39" s="818"/>
      <c r="AZ39" s="819" t="s">
        <v>553</v>
      </c>
      <c r="BA39" s="819"/>
      <c r="BB39" s="819"/>
      <c r="BC39" s="819"/>
      <c r="BD39" s="819"/>
      <c r="BE39" s="820" t="s">
        <v>400</v>
      </c>
      <c r="BF39" s="820"/>
      <c r="BG39" s="820"/>
      <c r="BH39" s="820"/>
      <c r="BI39" s="821"/>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2"/>
      <c r="AL40" s="818"/>
      <c r="AM40" s="818"/>
      <c r="AN40" s="818"/>
      <c r="AO40" s="818"/>
      <c r="AP40" s="818"/>
      <c r="AQ40" s="818"/>
      <c r="AR40" s="818"/>
      <c r="AS40" s="818"/>
      <c r="AT40" s="818"/>
      <c r="AU40" s="818"/>
      <c r="AV40" s="818"/>
      <c r="AW40" s="818"/>
      <c r="AX40" s="818"/>
      <c r="AY40" s="818"/>
      <c r="AZ40" s="819"/>
      <c r="BA40" s="819"/>
      <c r="BB40" s="819"/>
      <c r="BC40" s="819"/>
      <c r="BD40" s="819"/>
      <c r="BE40" s="820"/>
      <c r="BF40" s="820"/>
      <c r="BG40" s="820"/>
      <c r="BH40" s="820"/>
      <c r="BI40" s="821"/>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2"/>
      <c r="AL41" s="818"/>
      <c r="AM41" s="818"/>
      <c r="AN41" s="818"/>
      <c r="AO41" s="818"/>
      <c r="AP41" s="818"/>
      <c r="AQ41" s="818"/>
      <c r="AR41" s="818"/>
      <c r="AS41" s="818"/>
      <c r="AT41" s="818"/>
      <c r="AU41" s="818"/>
      <c r="AV41" s="818"/>
      <c r="AW41" s="818"/>
      <c r="AX41" s="818"/>
      <c r="AY41" s="818"/>
      <c r="AZ41" s="819"/>
      <c r="BA41" s="819"/>
      <c r="BB41" s="819"/>
      <c r="BC41" s="819"/>
      <c r="BD41" s="819"/>
      <c r="BE41" s="820"/>
      <c r="BF41" s="820"/>
      <c r="BG41" s="820"/>
      <c r="BH41" s="820"/>
      <c r="BI41" s="821"/>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2"/>
      <c r="AL42" s="818"/>
      <c r="AM42" s="818"/>
      <c r="AN42" s="818"/>
      <c r="AO42" s="818"/>
      <c r="AP42" s="818"/>
      <c r="AQ42" s="818"/>
      <c r="AR42" s="818"/>
      <c r="AS42" s="818"/>
      <c r="AT42" s="818"/>
      <c r="AU42" s="818"/>
      <c r="AV42" s="818"/>
      <c r="AW42" s="818"/>
      <c r="AX42" s="818"/>
      <c r="AY42" s="818"/>
      <c r="AZ42" s="819"/>
      <c r="BA42" s="819"/>
      <c r="BB42" s="819"/>
      <c r="BC42" s="819"/>
      <c r="BD42" s="819"/>
      <c r="BE42" s="820"/>
      <c r="BF42" s="820"/>
      <c r="BG42" s="820"/>
      <c r="BH42" s="820"/>
      <c r="BI42" s="821"/>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2"/>
      <c r="AL43" s="818"/>
      <c r="AM43" s="818"/>
      <c r="AN43" s="818"/>
      <c r="AO43" s="818"/>
      <c r="AP43" s="818"/>
      <c r="AQ43" s="818"/>
      <c r="AR43" s="818"/>
      <c r="AS43" s="818"/>
      <c r="AT43" s="818"/>
      <c r="AU43" s="818"/>
      <c r="AV43" s="818"/>
      <c r="AW43" s="818"/>
      <c r="AX43" s="818"/>
      <c r="AY43" s="818"/>
      <c r="AZ43" s="819"/>
      <c r="BA43" s="819"/>
      <c r="BB43" s="819"/>
      <c r="BC43" s="819"/>
      <c r="BD43" s="819"/>
      <c r="BE43" s="820"/>
      <c r="BF43" s="820"/>
      <c r="BG43" s="820"/>
      <c r="BH43" s="820"/>
      <c r="BI43" s="821"/>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2"/>
      <c r="AL44" s="818"/>
      <c r="AM44" s="818"/>
      <c r="AN44" s="818"/>
      <c r="AO44" s="818"/>
      <c r="AP44" s="818"/>
      <c r="AQ44" s="818"/>
      <c r="AR44" s="818"/>
      <c r="AS44" s="818"/>
      <c r="AT44" s="818"/>
      <c r="AU44" s="818"/>
      <c r="AV44" s="818"/>
      <c r="AW44" s="818"/>
      <c r="AX44" s="818"/>
      <c r="AY44" s="818"/>
      <c r="AZ44" s="819"/>
      <c r="BA44" s="819"/>
      <c r="BB44" s="819"/>
      <c r="BC44" s="819"/>
      <c r="BD44" s="819"/>
      <c r="BE44" s="820"/>
      <c r="BF44" s="820"/>
      <c r="BG44" s="820"/>
      <c r="BH44" s="820"/>
      <c r="BI44" s="821"/>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2"/>
      <c r="AL45" s="818"/>
      <c r="AM45" s="818"/>
      <c r="AN45" s="818"/>
      <c r="AO45" s="818"/>
      <c r="AP45" s="818"/>
      <c r="AQ45" s="818"/>
      <c r="AR45" s="818"/>
      <c r="AS45" s="818"/>
      <c r="AT45" s="818"/>
      <c r="AU45" s="818"/>
      <c r="AV45" s="818"/>
      <c r="AW45" s="818"/>
      <c r="AX45" s="818"/>
      <c r="AY45" s="818"/>
      <c r="AZ45" s="819"/>
      <c r="BA45" s="819"/>
      <c r="BB45" s="819"/>
      <c r="BC45" s="819"/>
      <c r="BD45" s="819"/>
      <c r="BE45" s="820"/>
      <c r="BF45" s="820"/>
      <c r="BG45" s="820"/>
      <c r="BH45" s="820"/>
      <c r="BI45" s="821"/>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2"/>
      <c r="AL46" s="818"/>
      <c r="AM46" s="818"/>
      <c r="AN46" s="818"/>
      <c r="AO46" s="818"/>
      <c r="AP46" s="818"/>
      <c r="AQ46" s="818"/>
      <c r="AR46" s="818"/>
      <c r="AS46" s="818"/>
      <c r="AT46" s="818"/>
      <c r="AU46" s="818"/>
      <c r="AV46" s="818"/>
      <c r="AW46" s="818"/>
      <c r="AX46" s="818"/>
      <c r="AY46" s="818"/>
      <c r="AZ46" s="819"/>
      <c r="BA46" s="819"/>
      <c r="BB46" s="819"/>
      <c r="BC46" s="819"/>
      <c r="BD46" s="819"/>
      <c r="BE46" s="820"/>
      <c r="BF46" s="820"/>
      <c r="BG46" s="820"/>
      <c r="BH46" s="820"/>
      <c r="BI46" s="821"/>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2"/>
      <c r="AL47" s="818"/>
      <c r="AM47" s="818"/>
      <c r="AN47" s="818"/>
      <c r="AO47" s="818"/>
      <c r="AP47" s="818"/>
      <c r="AQ47" s="818"/>
      <c r="AR47" s="818"/>
      <c r="AS47" s="818"/>
      <c r="AT47" s="818"/>
      <c r="AU47" s="818"/>
      <c r="AV47" s="818"/>
      <c r="AW47" s="818"/>
      <c r="AX47" s="818"/>
      <c r="AY47" s="818"/>
      <c r="AZ47" s="819"/>
      <c r="BA47" s="819"/>
      <c r="BB47" s="819"/>
      <c r="BC47" s="819"/>
      <c r="BD47" s="819"/>
      <c r="BE47" s="820"/>
      <c r="BF47" s="820"/>
      <c r="BG47" s="820"/>
      <c r="BH47" s="820"/>
      <c r="BI47" s="821"/>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2"/>
      <c r="AL48" s="818"/>
      <c r="AM48" s="818"/>
      <c r="AN48" s="818"/>
      <c r="AO48" s="818"/>
      <c r="AP48" s="818"/>
      <c r="AQ48" s="818"/>
      <c r="AR48" s="818"/>
      <c r="AS48" s="818"/>
      <c r="AT48" s="818"/>
      <c r="AU48" s="818"/>
      <c r="AV48" s="818"/>
      <c r="AW48" s="818"/>
      <c r="AX48" s="818"/>
      <c r="AY48" s="818"/>
      <c r="AZ48" s="819"/>
      <c r="BA48" s="819"/>
      <c r="BB48" s="819"/>
      <c r="BC48" s="819"/>
      <c r="BD48" s="819"/>
      <c r="BE48" s="820"/>
      <c r="BF48" s="820"/>
      <c r="BG48" s="820"/>
      <c r="BH48" s="820"/>
      <c r="BI48" s="821"/>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2"/>
      <c r="AL49" s="818"/>
      <c r="AM49" s="818"/>
      <c r="AN49" s="818"/>
      <c r="AO49" s="818"/>
      <c r="AP49" s="818"/>
      <c r="AQ49" s="818"/>
      <c r="AR49" s="818"/>
      <c r="AS49" s="818"/>
      <c r="AT49" s="818"/>
      <c r="AU49" s="818"/>
      <c r="AV49" s="818"/>
      <c r="AW49" s="818"/>
      <c r="AX49" s="818"/>
      <c r="AY49" s="818"/>
      <c r="AZ49" s="819"/>
      <c r="BA49" s="819"/>
      <c r="BB49" s="819"/>
      <c r="BC49" s="819"/>
      <c r="BD49" s="819"/>
      <c r="BE49" s="820"/>
      <c r="BF49" s="820"/>
      <c r="BG49" s="820"/>
      <c r="BH49" s="820"/>
      <c r="BI49" s="821"/>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0">
        <v>23</v>
      </c>
      <c r="B50" s="767"/>
      <c r="C50" s="768"/>
      <c r="D50" s="768"/>
      <c r="E50" s="768"/>
      <c r="F50" s="768"/>
      <c r="G50" s="768"/>
      <c r="H50" s="768"/>
      <c r="I50" s="768"/>
      <c r="J50" s="768"/>
      <c r="K50" s="768"/>
      <c r="L50" s="768"/>
      <c r="M50" s="768"/>
      <c r="N50" s="768"/>
      <c r="O50" s="768"/>
      <c r="P50" s="769"/>
      <c r="Q50" s="823"/>
      <c r="R50" s="824"/>
      <c r="S50" s="824"/>
      <c r="T50" s="824"/>
      <c r="U50" s="824"/>
      <c r="V50" s="824"/>
      <c r="W50" s="824"/>
      <c r="X50" s="824"/>
      <c r="Y50" s="824"/>
      <c r="Z50" s="824"/>
      <c r="AA50" s="824"/>
      <c r="AB50" s="824"/>
      <c r="AC50" s="824"/>
      <c r="AD50" s="824"/>
      <c r="AE50" s="825"/>
      <c r="AF50" s="773"/>
      <c r="AG50" s="774"/>
      <c r="AH50" s="774"/>
      <c r="AI50" s="774"/>
      <c r="AJ50" s="775"/>
      <c r="AK50" s="827"/>
      <c r="AL50" s="824"/>
      <c r="AM50" s="824"/>
      <c r="AN50" s="824"/>
      <c r="AO50" s="824"/>
      <c r="AP50" s="824"/>
      <c r="AQ50" s="824"/>
      <c r="AR50" s="824"/>
      <c r="AS50" s="824"/>
      <c r="AT50" s="824"/>
      <c r="AU50" s="824"/>
      <c r="AV50" s="824"/>
      <c r="AW50" s="824"/>
      <c r="AX50" s="824"/>
      <c r="AY50" s="824"/>
      <c r="AZ50" s="826"/>
      <c r="BA50" s="826"/>
      <c r="BB50" s="826"/>
      <c r="BC50" s="826"/>
      <c r="BD50" s="826"/>
      <c r="BE50" s="820"/>
      <c r="BF50" s="820"/>
      <c r="BG50" s="820"/>
      <c r="BH50" s="820"/>
      <c r="BI50" s="821"/>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0">
        <v>24</v>
      </c>
      <c r="B51" s="767"/>
      <c r="C51" s="768"/>
      <c r="D51" s="768"/>
      <c r="E51" s="768"/>
      <c r="F51" s="768"/>
      <c r="G51" s="768"/>
      <c r="H51" s="768"/>
      <c r="I51" s="768"/>
      <c r="J51" s="768"/>
      <c r="K51" s="768"/>
      <c r="L51" s="768"/>
      <c r="M51" s="768"/>
      <c r="N51" s="768"/>
      <c r="O51" s="768"/>
      <c r="P51" s="769"/>
      <c r="Q51" s="823"/>
      <c r="R51" s="824"/>
      <c r="S51" s="824"/>
      <c r="T51" s="824"/>
      <c r="U51" s="824"/>
      <c r="V51" s="824"/>
      <c r="W51" s="824"/>
      <c r="X51" s="824"/>
      <c r="Y51" s="824"/>
      <c r="Z51" s="824"/>
      <c r="AA51" s="824"/>
      <c r="AB51" s="824"/>
      <c r="AC51" s="824"/>
      <c r="AD51" s="824"/>
      <c r="AE51" s="825"/>
      <c r="AF51" s="773"/>
      <c r="AG51" s="774"/>
      <c r="AH51" s="774"/>
      <c r="AI51" s="774"/>
      <c r="AJ51" s="775"/>
      <c r="AK51" s="827"/>
      <c r="AL51" s="824"/>
      <c r="AM51" s="824"/>
      <c r="AN51" s="824"/>
      <c r="AO51" s="824"/>
      <c r="AP51" s="824"/>
      <c r="AQ51" s="824"/>
      <c r="AR51" s="824"/>
      <c r="AS51" s="824"/>
      <c r="AT51" s="824"/>
      <c r="AU51" s="824"/>
      <c r="AV51" s="824"/>
      <c r="AW51" s="824"/>
      <c r="AX51" s="824"/>
      <c r="AY51" s="824"/>
      <c r="AZ51" s="826"/>
      <c r="BA51" s="826"/>
      <c r="BB51" s="826"/>
      <c r="BC51" s="826"/>
      <c r="BD51" s="826"/>
      <c r="BE51" s="820"/>
      <c r="BF51" s="820"/>
      <c r="BG51" s="820"/>
      <c r="BH51" s="820"/>
      <c r="BI51" s="821"/>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0">
        <v>25</v>
      </c>
      <c r="B52" s="767"/>
      <c r="C52" s="768"/>
      <c r="D52" s="768"/>
      <c r="E52" s="768"/>
      <c r="F52" s="768"/>
      <c r="G52" s="768"/>
      <c r="H52" s="768"/>
      <c r="I52" s="768"/>
      <c r="J52" s="768"/>
      <c r="K52" s="768"/>
      <c r="L52" s="768"/>
      <c r="M52" s="768"/>
      <c r="N52" s="768"/>
      <c r="O52" s="768"/>
      <c r="P52" s="769"/>
      <c r="Q52" s="823"/>
      <c r="R52" s="824"/>
      <c r="S52" s="824"/>
      <c r="T52" s="824"/>
      <c r="U52" s="824"/>
      <c r="V52" s="824"/>
      <c r="W52" s="824"/>
      <c r="X52" s="824"/>
      <c r="Y52" s="824"/>
      <c r="Z52" s="824"/>
      <c r="AA52" s="824"/>
      <c r="AB52" s="824"/>
      <c r="AC52" s="824"/>
      <c r="AD52" s="824"/>
      <c r="AE52" s="825"/>
      <c r="AF52" s="773"/>
      <c r="AG52" s="774"/>
      <c r="AH52" s="774"/>
      <c r="AI52" s="774"/>
      <c r="AJ52" s="775"/>
      <c r="AK52" s="827"/>
      <c r="AL52" s="824"/>
      <c r="AM52" s="824"/>
      <c r="AN52" s="824"/>
      <c r="AO52" s="824"/>
      <c r="AP52" s="824"/>
      <c r="AQ52" s="824"/>
      <c r="AR52" s="824"/>
      <c r="AS52" s="824"/>
      <c r="AT52" s="824"/>
      <c r="AU52" s="824"/>
      <c r="AV52" s="824"/>
      <c r="AW52" s="824"/>
      <c r="AX52" s="824"/>
      <c r="AY52" s="824"/>
      <c r="AZ52" s="826"/>
      <c r="BA52" s="826"/>
      <c r="BB52" s="826"/>
      <c r="BC52" s="826"/>
      <c r="BD52" s="826"/>
      <c r="BE52" s="820"/>
      <c r="BF52" s="820"/>
      <c r="BG52" s="820"/>
      <c r="BH52" s="820"/>
      <c r="BI52" s="821"/>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0">
        <v>26</v>
      </c>
      <c r="B53" s="767"/>
      <c r="C53" s="768"/>
      <c r="D53" s="768"/>
      <c r="E53" s="768"/>
      <c r="F53" s="768"/>
      <c r="G53" s="768"/>
      <c r="H53" s="768"/>
      <c r="I53" s="768"/>
      <c r="J53" s="768"/>
      <c r="K53" s="768"/>
      <c r="L53" s="768"/>
      <c r="M53" s="768"/>
      <c r="N53" s="768"/>
      <c r="O53" s="768"/>
      <c r="P53" s="769"/>
      <c r="Q53" s="823"/>
      <c r="R53" s="824"/>
      <c r="S53" s="824"/>
      <c r="T53" s="824"/>
      <c r="U53" s="824"/>
      <c r="V53" s="824"/>
      <c r="W53" s="824"/>
      <c r="X53" s="824"/>
      <c r="Y53" s="824"/>
      <c r="Z53" s="824"/>
      <c r="AA53" s="824"/>
      <c r="AB53" s="824"/>
      <c r="AC53" s="824"/>
      <c r="AD53" s="824"/>
      <c r="AE53" s="825"/>
      <c r="AF53" s="773"/>
      <c r="AG53" s="774"/>
      <c r="AH53" s="774"/>
      <c r="AI53" s="774"/>
      <c r="AJ53" s="775"/>
      <c r="AK53" s="827"/>
      <c r="AL53" s="824"/>
      <c r="AM53" s="824"/>
      <c r="AN53" s="824"/>
      <c r="AO53" s="824"/>
      <c r="AP53" s="824"/>
      <c r="AQ53" s="824"/>
      <c r="AR53" s="824"/>
      <c r="AS53" s="824"/>
      <c r="AT53" s="824"/>
      <c r="AU53" s="824"/>
      <c r="AV53" s="824"/>
      <c r="AW53" s="824"/>
      <c r="AX53" s="824"/>
      <c r="AY53" s="824"/>
      <c r="AZ53" s="826"/>
      <c r="BA53" s="826"/>
      <c r="BB53" s="826"/>
      <c r="BC53" s="826"/>
      <c r="BD53" s="826"/>
      <c r="BE53" s="820"/>
      <c r="BF53" s="820"/>
      <c r="BG53" s="820"/>
      <c r="BH53" s="820"/>
      <c r="BI53" s="821"/>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0">
        <v>27</v>
      </c>
      <c r="B54" s="767"/>
      <c r="C54" s="768"/>
      <c r="D54" s="768"/>
      <c r="E54" s="768"/>
      <c r="F54" s="768"/>
      <c r="G54" s="768"/>
      <c r="H54" s="768"/>
      <c r="I54" s="768"/>
      <c r="J54" s="768"/>
      <c r="K54" s="768"/>
      <c r="L54" s="768"/>
      <c r="M54" s="768"/>
      <c r="N54" s="768"/>
      <c r="O54" s="768"/>
      <c r="P54" s="769"/>
      <c r="Q54" s="823"/>
      <c r="R54" s="824"/>
      <c r="S54" s="824"/>
      <c r="T54" s="824"/>
      <c r="U54" s="824"/>
      <c r="V54" s="824"/>
      <c r="W54" s="824"/>
      <c r="X54" s="824"/>
      <c r="Y54" s="824"/>
      <c r="Z54" s="824"/>
      <c r="AA54" s="824"/>
      <c r="AB54" s="824"/>
      <c r="AC54" s="824"/>
      <c r="AD54" s="824"/>
      <c r="AE54" s="825"/>
      <c r="AF54" s="773"/>
      <c r="AG54" s="774"/>
      <c r="AH54" s="774"/>
      <c r="AI54" s="774"/>
      <c r="AJ54" s="775"/>
      <c r="AK54" s="827"/>
      <c r="AL54" s="824"/>
      <c r="AM54" s="824"/>
      <c r="AN54" s="824"/>
      <c r="AO54" s="824"/>
      <c r="AP54" s="824"/>
      <c r="AQ54" s="824"/>
      <c r="AR54" s="824"/>
      <c r="AS54" s="824"/>
      <c r="AT54" s="824"/>
      <c r="AU54" s="824"/>
      <c r="AV54" s="824"/>
      <c r="AW54" s="824"/>
      <c r="AX54" s="824"/>
      <c r="AY54" s="824"/>
      <c r="AZ54" s="826"/>
      <c r="BA54" s="826"/>
      <c r="BB54" s="826"/>
      <c r="BC54" s="826"/>
      <c r="BD54" s="826"/>
      <c r="BE54" s="820"/>
      <c r="BF54" s="820"/>
      <c r="BG54" s="820"/>
      <c r="BH54" s="820"/>
      <c r="BI54" s="821"/>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0">
        <v>28</v>
      </c>
      <c r="B55" s="767"/>
      <c r="C55" s="768"/>
      <c r="D55" s="768"/>
      <c r="E55" s="768"/>
      <c r="F55" s="768"/>
      <c r="G55" s="768"/>
      <c r="H55" s="768"/>
      <c r="I55" s="768"/>
      <c r="J55" s="768"/>
      <c r="K55" s="768"/>
      <c r="L55" s="768"/>
      <c r="M55" s="768"/>
      <c r="N55" s="768"/>
      <c r="O55" s="768"/>
      <c r="P55" s="769"/>
      <c r="Q55" s="823"/>
      <c r="R55" s="824"/>
      <c r="S55" s="824"/>
      <c r="T55" s="824"/>
      <c r="U55" s="824"/>
      <c r="V55" s="824"/>
      <c r="W55" s="824"/>
      <c r="X55" s="824"/>
      <c r="Y55" s="824"/>
      <c r="Z55" s="824"/>
      <c r="AA55" s="824"/>
      <c r="AB55" s="824"/>
      <c r="AC55" s="824"/>
      <c r="AD55" s="824"/>
      <c r="AE55" s="825"/>
      <c r="AF55" s="773"/>
      <c r="AG55" s="774"/>
      <c r="AH55" s="774"/>
      <c r="AI55" s="774"/>
      <c r="AJ55" s="775"/>
      <c r="AK55" s="827"/>
      <c r="AL55" s="824"/>
      <c r="AM55" s="824"/>
      <c r="AN55" s="824"/>
      <c r="AO55" s="824"/>
      <c r="AP55" s="824"/>
      <c r="AQ55" s="824"/>
      <c r="AR55" s="824"/>
      <c r="AS55" s="824"/>
      <c r="AT55" s="824"/>
      <c r="AU55" s="824"/>
      <c r="AV55" s="824"/>
      <c r="AW55" s="824"/>
      <c r="AX55" s="824"/>
      <c r="AY55" s="824"/>
      <c r="AZ55" s="826"/>
      <c r="BA55" s="826"/>
      <c r="BB55" s="826"/>
      <c r="BC55" s="826"/>
      <c r="BD55" s="826"/>
      <c r="BE55" s="820"/>
      <c r="BF55" s="820"/>
      <c r="BG55" s="820"/>
      <c r="BH55" s="820"/>
      <c r="BI55" s="821"/>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0">
        <v>29</v>
      </c>
      <c r="B56" s="767"/>
      <c r="C56" s="768"/>
      <c r="D56" s="768"/>
      <c r="E56" s="768"/>
      <c r="F56" s="768"/>
      <c r="G56" s="768"/>
      <c r="H56" s="768"/>
      <c r="I56" s="768"/>
      <c r="J56" s="768"/>
      <c r="K56" s="768"/>
      <c r="L56" s="768"/>
      <c r="M56" s="768"/>
      <c r="N56" s="768"/>
      <c r="O56" s="768"/>
      <c r="P56" s="769"/>
      <c r="Q56" s="823"/>
      <c r="R56" s="824"/>
      <c r="S56" s="824"/>
      <c r="T56" s="824"/>
      <c r="U56" s="824"/>
      <c r="V56" s="824"/>
      <c r="W56" s="824"/>
      <c r="X56" s="824"/>
      <c r="Y56" s="824"/>
      <c r="Z56" s="824"/>
      <c r="AA56" s="824"/>
      <c r="AB56" s="824"/>
      <c r="AC56" s="824"/>
      <c r="AD56" s="824"/>
      <c r="AE56" s="825"/>
      <c r="AF56" s="773"/>
      <c r="AG56" s="774"/>
      <c r="AH56" s="774"/>
      <c r="AI56" s="774"/>
      <c r="AJ56" s="775"/>
      <c r="AK56" s="827"/>
      <c r="AL56" s="824"/>
      <c r="AM56" s="824"/>
      <c r="AN56" s="824"/>
      <c r="AO56" s="824"/>
      <c r="AP56" s="824"/>
      <c r="AQ56" s="824"/>
      <c r="AR56" s="824"/>
      <c r="AS56" s="824"/>
      <c r="AT56" s="824"/>
      <c r="AU56" s="824"/>
      <c r="AV56" s="824"/>
      <c r="AW56" s="824"/>
      <c r="AX56" s="824"/>
      <c r="AY56" s="824"/>
      <c r="AZ56" s="826"/>
      <c r="BA56" s="826"/>
      <c r="BB56" s="826"/>
      <c r="BC56" s="826"/>
      <c r="BD56" s="826"/>
      <c r="BE56" s="820"/>
      <c r="BF56" s="820"/>
      <c r="BG56" s="820"/>
      <c r="BH56" s="820"/>
      <c r="BI56" s="821"/>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0">
        <v>30</v>
      </c>
      <c r="B57" s="767"/>
      <c r="C57" s="768"/>
      <c r="D57" s="768"/>
      <c r="E57" s="768"/>
      <c r="F57" s="768"/>
      <c r="G57" s="768"/>
      <c r="H57" s="768"/>
      <c r="I57" s="768"/>
      <c r="J57" s="768"/>
      <c r="K57" s="768"/>
      <c r="L57" s="768"/>
      <c r="M57" s="768"/>
      <c r="N57" s="768"/>
      <c r="O57" s="768"/>
      <c r="P57" s="769"/>
      <c r="Q57" s="823"/>
      <c r="R57" s="824"/>
      <c r="S57" s="824"/>
      <c r="T57" s="824"/>
      <c r="U57" s="824"/>
      <c r="V57" s="824"/>
      <c r="W57" s="824"/>
      <c r="X57" s="824"/>
      <c r="Y57" s="824"/>
      <c r="Z57" s="824"/>
      <c r="AA57" s="824"/>
      <c r="AB57" s="824"/>
      <c r="AC57" s="824"/>
      <c r="AD57" s="824"/>
      <c r="AE57" s="825"/>
      <c r="AF57" s="773"/>
      <c r="AG57" s="774"/>
      <c r="AH57" s="774"/>
      <c r="AI57" s="774"/>
      <c r="AJ57" s="775"/>
      <c r="AK57" s="827"/>
      <c r="AL57" s="824"/>
      <c r="AM57" s="824"/>
      <c r="AN57" s="824"/>
      <c r="AO57" s="824"/>
      <c r="AP57" s="824"/>
      <c r="AQ57" s="824"/>
      <c r="AR57" s="824"/>
      <c r="AS57" s="824"/>
      <c r="AT57" s="824"/>
      <c r="AU57" s="824"/>
      <c r="AV57" s="824"/>
      <c r="AW57" s="824"/>
      <c r="AX57" s="824"/>
      <c r="AY57" s="824"/>
      <c r="AZ57" s="826"/>
      <c r="BA57" s="826"/>
      <c r="BB57" s="826"/>
      <c r="BC57" s="826"/>
      <c r="BD57" s="826"/>
      <c r="BE57" s="820"/>
      <c r="BF57" s="820"/>
      <c r="BG57" s="820"/>
      <c r="BH57" s="820"/>
      <c r="BI57" s="821"/>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0">
        <v>31</v>
      </c>
      <c r="B58" s="767"/>
      <c r="C58" s="768"/>
      <c r="D58" s="768"/>
      <c r="E58" s="768"/>
      <c r="F58" s="768"/>
      <c r="G58" s="768"/>
      <c r="H58" s="768"/>
      <c r="I58" s="768"/>
      <c r="J58" s="768"/>
      <c r="K58" s="768"/>
      <c r="L58" s="768"/>
      <c r="M58" s="768"/>
      <c r="N58" s="768"/>
      <c r="O58" s="768"/>
      <c r="P58" s="769"/>
      <c r="Q58" s="823"/>
      <c r="R58" s="824"/>
      <c r="S58" s="824"/>
      <c r="T58" s="824"/>
      <c r="U58" s="824"/>
      <c r="V58" s="824"/>
      <c r="W58" s="824"/>
      <c r="X58" s="824"/>
      <c r="Y58" s="824"/>
      <c r="Z58" s="824"/>
      <c r="AA58" s="824"/>
      <c r="AB58" s="824"/>
      <c r="AC58" s="824"/>
      <c r="AD58" s="824"/>
      <c r="AE58" s="825"/>
      <c r="AF58" s="773"/>
      <c r="AG58" s="774"/>
      <c r="AH58" s="774"/>
      <c r="AI58" s="774"/>
      <c r="AJ58" s="775"/>
      <c r="AK58" s="827"/>
      <c r="AL58" s="824"/>
      <c r="AM58" s="824"/>
      <c r="AN58" s="824"/>
      <c r="AO58" s="824"/>
      <c r="AP58" s="824"/>
      <c r="AQ58" s="824"/>
      <c r="AR58" s="824"/>
      <c r="AS58" s="824"/>
      <c r="AT58" s="824"/>
      <c r="AU58" s="824"/>
      <c r="AV58" s="824"/>
      <c r="AW58" s="824"/>
      <c r="AX58" s="824"/>
      <c r="AY58" s="824"/>
      <c r="AZ58" s="826"/>
      <c r="BA58" s="826"/>
      <c r="BB58" s="826"/>
      <c r="BC58" s="826"/>
      <c r="BD58" s="826"/>
      <c r="BE58" s="820"/>
      <c r="BF58" s="820"/>
      <c r="BG58" s="820"/>
      <c r="BH58" s="820"/>
      <c r="BI58" s="821"/>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0">
        <v>32</v>
      </c>
      <c r="B59" s="767"/>
      <c r="C59" s="768"/>
      <c r="D59" s="768"/>
      <c r="E59" s="768"/>
      <c r="F59" s="768"/>
      <c r="G59" s="768"/>
      <c r="H59" s="768"/>
      <c r="I59" s="768"/>
      <c r="J59" s="768"/>
      <c r="K59" s="768"/>
      <c r="L59" s="768"/>
      <c r="M59" s="768"/>
      <c r="N59" s="768"/>
      <c r="O59" s="768"/>
      <c r="P59" s="769"/>
      <c r="Q59" s="823"/>
      <c r="R59" s="824"/>
      <c r="S59" s="824"/>
      <c r="T59" s="824"/>
      <c r="U59" s="824"/>
      <c r="V59" s="824"/>
      <c r="W59" s="824"/>
      <c r="X59" s="824"/>
      <c r="Y59" s="824"/>
      <c r="Z59" s="824"/>
      <c r="AA59" s="824"/>
      <c r="AB59" s="824"/>
      <c r="AC59" s="824"/>
      <c r="AD59" s="824"/>
      <c r="AE59" s="825"/>
      <c r="AF59" s="773"/>
      <c r="AG59" s="774"/>
      <c r="AH59" s="774"/>
      <c r="AI59" s="774"/>
      <c r="AJ59" s="775"/>
      <c r="AK59" s="827"/>
      <c r="AL59" s="824"/>
      <c r="AM59" s="824"/>
      <c r="AN59" s="824"/>
      <c r="AO59" s="824"/>
      <c r="AP59" s="824"/>
      <c r="AQ59" s="824"/>
      <c r="AR59" s="824"/>
      <c r="AS59" s="824"/>
      <c r="AT59" s="824"/>
      <c r="AU59" s="824"/>
      <c r="AV59" s="824"/>
      <c r="AW59" s="824"/>
      <c r="AX59" s="824"/>
      <c r="AY59" s="824"/>
      <c r="AZ59" s="826"/>
      <c r="BA59" s="826"/>
      <c r="BB59" s="826"/>
      <c r="BC59" s="826"/>
      <c r="BD59" s="826"/>
      <c r="BE59" s="820"/>
      <c r="BF59" s="820"/>
      <c r="BG59" s="820"/>
      <c r="BH59" s="820"/>
      <c r="BI59" s="821"/>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0">
        <v>33</v>
      </c>
      <c r="B60" s="767"/>
      <c r="C60" s="768"/>
      <c r="D60" s="768"/>
      <c r="E60" s="768"/>
      <c r="F60" s="768"/>
      <c r="G60" s="768"/>
      <c r="H60" s="768"/>
      <c r="I60" s="768"/>
      <c r="J60" s="768"/>
      <c r="K60" s="768"/>
      <c r="L60" s="768"/>
      <c r="M60" s="768"/>
      <c r="N60" s="768"/>
      <c r="O60" s="768"/>
      <c r="P60" s="769"/>
      <c r="Q60" s="823"/>
      <c r="R60" s="824"/>
      <c r="S60" s="824"/>
      <c r="T60" s="824"/>
      <c r="U60" s="824"/>
      <c r="V60" s="824"/>
      <c r="W60" s="824"/>
      <c r="X60" s="824"/>
      <c r="Y60" s="824"/>
      <c r="Z60" s="824"/>
      <c r="AA60" s="824"/>
      <c r="AB60" s="824"/>
      <c r="AC60" s="824"/>
      <c r="AD60" s="824"/>
      <c r="AE60" s="825"/>
      <c r="AF60" s="773"/>
      <c r="AG60" s="774"/>
      <c r="AH60" s="774"/>
      <c r="AI60" s="774"/>
      <c r="AJ60" s="775"/>
      <c r="AK60" s="827"/>
      <c r="AL60" s="824"/>
      <c r="AM60" s="824"/>
      <c r="AN60" s="824"/>
      <c r="AO60" s="824"/>
      <c r="AP60" s="824"/>
      <c r="AQ60" s="824"/>
      <c r="AR60" s="824"/>
      <c r="AS60" s="824"/>
      <c r="AT60" s="824"/>
      <c r="AU60" s="824"/>
      <c r="AV60" s="824"/>
      <c r="AW60" s="824"/>
      <c r="AX60" s="824"/>
      <c r="AY60" s="824"/>
      <c r="AZ60" s="826"/>
      <c r="BA60" s="826"/>
      <c r="BB60" s="826"/>
      <c r="BC60" s="826"/>
      <c r="BD60" s="826"/>
      <c r="BE60" s="820"/>
      <c r="BF60" s="820"/>
      <c r="BG60" s="820"/>
      <c r="BH60" s="820"/>
      <c r="BI60" s="821"/>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0">
        <v>34</v>
      </c>
      <c r="B61" s="767"/>
      <c r="C61" s="768"/>
      <c r="D61" s="768"/>
      <c r="E61" s="768"/>
      <c r="F61" s="768"/>
      <c r="G61" s="768"/>
      <c r="H61" s="768"/>
      <c r="I61" s="768"/>
      <c r="J61" s="768"/>
      <c r="K61" s="768"/>
      <c r="L61" s="768"/>
      <c r="M61" s="768"/>
      <c r="N61" s="768"/>
      <c r="O61" s="768"/>
      <c r="P61" s="769"/>
      <c r="Q61" s="823"/>
      <c r="R61" s="824"/>
      <c r="S61" s="824"/>
      <c r="T61" s="824"/>
      <c r="U61" s="824"/>
      <c r="V61" s="824"/>
      <c r="W61" s="824"/>
      <c r="X61" s="824"/>
      <c r="Y61" s="824"/>
      <c r="Z61" s="824"/>
      <c r="AA61" s="824"/>
      <c r="AB61" s="824"/>
      <c r="AC61" s="824"/>
      <c r="AD61" s="824"/>
      <c r="AE61" s="825"/>
      <c r="AF61" s="773"/>
      <c r="AG61" s="774"/>
      <c r="AH61" s="774"/>
      <c r="AI61" s="774"/>
      <c r="AJ61" s="775"/>
      <c r="AK61" s="827"/>
      <c r="AL61" s="824"/>
      <c r="AM61" s="824"/>
      <c r="AN61" s="824"/>
      <c r="AO61" s="824"/>
      <c r="AP61" s="824"/>
      <c r="AQ61" s="824"/>
      <c r="AR61" s="824"/>
      <c r="AS61" s="824"/>
      <c r="AT61" s="824"/>
      <c r="AU61" s="824"/>
      <c r="AV61" s="824"/>
      <c r="AW61" s="824"/>
      <c r="AX61" s="824"/>
      <c r="AY61" s="824"/>
      <c r="AZ61" s="826"/>
      <c r="BA61" s="826"/>
      <c r="BB61" s="826"/>
      <c r="BC61" s="826"/>
      <c r="BD61" s="826"/>
      <c r="BE61" s="820"/>
      <c r="BF61" s="820"/>
      <c r="BG61" s="820"/>
      <c r="BH61" s="820"/>
      <c r="BI61" s="821"/>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0">
        <v>35</v>
      </c>
      <c r="B62" s="767"/>
      <c r="C62" s="768"/>
      <c r="D62" s="768"/>
      <c r="E62" s="768"/>
      <c r="F62" s="768"/>
      <c r="G62" s="768"/>
      <c r="H62" s="768"/>
      <c r="I62" s="768"/>
      <c r="J62" s="768"/>
      <c r="K62" s="768"/>
      <c r="L62" s="768"/>
      <c r="M62" s="768"/>
      <c r="N62" s="768"/>
      <c r="O62" s="768"/>
      <c r="P62" s="769"/>
      <c r="Q62" s="823"/>
      <c r="R62" s="824"/>
      <c r="S62" s="824"/>
      <c r="T62" s="824"/>
      <c r="U62" s="824"/>
      <c r="V62" s="824"/>
      <c r="W62" s="824"/>
      <c r="X62" s="824"/>
      <c r="Y62" s="824"/>
      <c r="Z62" s="824"/>
      <c r="AA62" s="824"/>
      <c r="AB62" s="824"/>
      <c r="AC62" s="824"/>
      <c r="AD62" s="824"/>
      <c r="AE62" s="825"/>
      <c r="AF62" s="773"/>
      <c r="AG62" s="774"/>
      <c r="AH62" s="774"/>
      <c r="AI62" s="774"/>
      <c r="AJ62" s="775"/>
      <c r="AK62" s="827"/>
      <c r="AL62" s="824"/>
      <c r="AM62" s="824"/>
      <c r="AN62" s="824"/>
      <c r="AO62" s="824"/>
      <c r="AP62" s="824"/>
      <c r="AQ62" s="824"/>
      <c r="AR62" s="824"/>
      <c r="AS62" s="824"/>
      <c r="AT62" s="824"/>
      <c r="AU62" s="824"/>
      <c r="AV62" s="824"/>
      <c r="AW62" s="824"/>
      <c r="AX62" s="824"/>
      <c r="AY62" s="824"/>
      <c r="AZ62" s="826"/>
      <c r="BA62" s="826"/>
      <c r="BB62" s="826"/>
      <c r="BC62" s="826"/>
      <c r="BD62" s="826"/>
      <c r="BE62" s="820"/>
      <c r="BF62" s="820"/>
      <c r="BG62" s="820"/>
      <c r="BH62" s="820"/>
      <c r="BI62" s="821"/>
      <c r="BJ62" s="835" t="s">
        <v>403</v>
      </c>
      <c r="BK62" s="794"/>
      <c r="BL62" s="794"/>
      <c r="BM62" s="794"/>
      <c r="BN62" s="795"/>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2" t="s">
        <v>377</v>
      </c>
      <c r="B63" s="777" t="s">
        <v>404</v>
      </c>
      <c r="C63" s="778"/>
      <c r="D63" s="778"/>
      <c r="E63" s="778"/>
      <c r="F63" s="778"/>
      <c r="G63" s="778"/>
      <c r="H63" s="778"/>
      <c r="I63" s="778"/>
      <c r="J63" s="778"/>
      <c r="K63" s="778"/>
      <c r="L63" s="778"/>
      <c r="M63" s="778"/>
      <c r="N63" s="778"/>
      <c r="O63" s="778"/>
      <c r="P63" s="779"/>
      <c r="Q63" s="828"/>
      <c r="R63" s="829"/>
      <c r="S63" s="829"/>
      <c r="T63" s="829"/>
      <c r="U63" s="829"/>
      <c r="V63" s="829"/>
      <c r="W63" s="829"/>
      <c r="X63" s="829"/>
      <c r="Y63" s="829"/>
      <c r="Z63" s="829"/>
      <c r="AA63" s="829"/>
      <c r="AB63" s="829"/>
      <c r="AC63" s="829"/>
      <c r="AD63" s="829"/>
      <c r="AE63" s="830"/>
      <c r="AF63" s="831">
        <v>4967</v>
      </c>
      <c r="AG63" s="832"/>
      <c r="AH63" s="832"/>
      <c r="AI63" s="832"/>
      <c r="AJ63" s="833"/>
      <c r="AK63" s="834"/>
      <c r="AL63" s="829"/>
      <c r="AM63" s="829"/>
      <c r="AN63" s="829"/>
      <c r="AO63" s="829"/>
      <c r="AP63" s="832">
        <v>34753</v>
      </c>
      <c r="AQ63" s="832"/>
      <c r="AR63" s="832"/>
      <c r="AS63" s="832"/>
      <c r="AT63" s="832"/>
      <c r="AU63" s="832">
        <v>15863</v>
      </c>
      <c r="AV63" s="832"/>
      <c r="AW63" s="832"/>
      <c r="AX63" s="832"/>
      <c r="AY63" s="832"/>
      <c r="AZ63" s="836"/>
      <c r="BA63" s="836"/>
      <c r="BB63" s="836"/>
      <c r="BC63" s="836"/>
      <c r="BD63" s="836"/>
      <c r="BE63" s="837"/>
      <c r="BF63" s="837"/>
      <c r="BG63" s="837"/>
      <c r="BH63" s="837"/>
      <c r="BI63" s="838"/>
      <c r="BJ63" s="839" t="s">
        <v>122</v>
      </c>
      <c r="BK63" s="840"/>
      <c r="BL63" s="840"/>
      <c r="BM63" s="840"/>
      <c r="BN63" s="841"/>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405</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406</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2" t="s">
        <v>384</v>
      </c>
      <c r="AG66" s="803"/>
      <c r="AH66" s="803"/>
      <c r="AI66" s="803"/>
      <c r="AJ66" s="843"/>
      <c r="AK66" s="720" t="s">
        <v>385</v>
      </c>
      <c r="AL66" s="715"/>
      <c r="AM66" s="715"/>
      <c r="AN66" s="715"/>
      <c r="AO66" s="716"/>
      <c r="AP66" s="720" t="s">
        <v>386</v>
      </c>
      <c r="AQ66" s="721"/>
      <c r="AR66" s="721"/>
      <c r="AS66" s="721"/>
      <c r="AT66" s="722"/>
      <c r="AU66" s="720" t="s">
        <v>407</v>
      </c>
      <c r="AV66" s="721"/>
      <c r="AW66" s="721"/>
      <c r="AX66" s="721"/>
      <c r="AY66" s="722"/>
      <c r="AZ66" s="720" t="s">
        <v>364</v>
      </c>
      <c r="BA66" s="721"/>
      <c r="BB66" s="721"/>
      <c r="BC66" s="721"/>
      <c r="BD66" s="727"/>
      <c r="BE66" s="223"/>
      <c r="BF66" s="223"/>
      <c r="BG66" s="223"/>
      <c r="BH66" s="223"/>
      <c r="BI66" s="223"/>
      <c r="BJ66" s="223"/>
      <c r="BK66" s="223"/>
      <c r="BL66" s="223"/>
      <c r="BM66" s="223"/>
      <c r="BN66" s="223"/>
      <c r="BO66" s="223"/>
      <c r="BP66" s="223"/>
      <c r="BQ66" s="220">
        <v>60</v>
      </c>
      <c r="BR66" s="225"/>
      <c r="BS66" s="847"/>
      <c r="BT66" s="848"/>
      <c r="BU66" s="848"/>
      <c r="BV66" s="848"/>
      <c r="BW66" s="848"/>
      <c r="BX66" s="848"/>
      <c r="BY66" s="848"/>
      <c r="BZ66" s="848"/>
      <c r="CA66" s="848"/>
      <c r="CB66" s="848"/>
      <c r="CC66" s="848"/>
      <c r="CD66" s="848"/>
      <c r="CE66" s="848"/>
      <c r="CF66" s="848"/>
      <c r="CG66" s="853"/>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7"/>
      <c r="DW66" s="848"/>
      <c r="DX66" s="848"/>
      <c r="DY66" s="848"/>
      <c r="DZ66" s="849"/>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4"/>
      <c r="AG67" s="806"/>
      <c r="AH67" s="806"/>
      <c r="AI67" s="806"/>
      <c r="AJ67" s="845"/>
      <c r="AK67" s="846"/>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7"/>
      <c r="BT67" s="848"/>
      <c r="BU67" s="848"/>
      <c r="BV67" s="848"/>
      <c r="BW67" s="848"/>
      <c r="BX67" s="848"/>
      <c r="BY67" s="848"/>
      <c r="BZ67" s="848"/>
      <c r="CA67" s="848"/>
      <c r="CB67" s="848"/>
      <c r="CC67" s="848"/>
      <c r="CD67" s="848"/>
      <c r="CE67" s="848"/>
      <c r="CF67" s="848"/>
      <c r="CG67" s="853"/>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7"/>
      <c r="DW67" s="848"/>
      <c r="DX67" s="848"/>
      <c r="DY67" s="848"/>
      <c r="DZ67" s="849"/>
      <c r="EA67" s="212"/>
    </row>
    <row r="68" spans="1:131" ht="26.25" customHeight="1" thickTop="1" x14ac:dyDescent="0.2">
      <c r="A68" s="218">
        <v>1</v>
      </c>
      <c r="B68" s="857" t="s">
        <v>554</v>
      </c>
      <c r="C68" s="858"/>
      <c r="D68" s="858"/>
      <c r="E68" s="858"/>
      <c r="F68" s="858"/>
      <c r="G68" s="858"/>
      <c r="H68" s="858"/>
      <c r="I68" s="858"/>
      <c r="J68" s="858"/>
      <c r="K68" s="858"/>
      <c r="L68" s="858"/>
      <c r="M68" s="858"/>
      <c r="N68" s="858"/>
      <c r="O68" s="858"/>
      <c r="P68" s="859"/>
      <c r="Q68" s="860">
        <v>1895</v>
      </c>
      <c r="R68" s="854"/>
      <c r="S68" s="854"/>
      <c r="T68" s="854"/>
      <c r="U68" s="854"/>
      <c r="V68" s="854">
        <v>1887</v>
      </c>
      <c r="W68" s="854"/>
      <c r="X68" s="854"/>
      <c r="Y68" s="854"/>
      <c r="Z68" s="854"/>
      <c r="AA68" s="854">
        <v>9</v>
      </c>
      <c r="AB68" s="854"/>
      <c r="AC68" s="854"/>
      <c r="AD68" s="854"/>
      <c r="AE68" s="854"/>
      <c r="AF68" s="854">
        <v>9</v>
      </c>
      <c r="AG68" s="854"/>
      <c r="AH68" s="854"/>
      <c r="AI68" s="854"/>
      <c r="AJ68" s="854"/>
      <c r="AK68" s="854">
        <v>24</v>
      </c>
      <c r="AL68" s="854"/>
      <c r="AM68" s="854"/>
      <c r="AN68" s="854"/>
      <c r="AO68" s="854"/>
      <c r="AP68" s="854">
        <v>0</v>
      </c>
      <c r="AQ68" s="854"/>
      <c r="AR68" s="854"/>
      <c r="AS68" s="854"/>
      <c r="AT68" s="854"/>
      <c r="AU68" s="854" t="s">
        <v>553</v>
      </c>
      <c r="AV68" s="854"/>
      <c r="AW68" s="854"/>
      <c r="AX68" s="854"/>
      <c r="AY68" s="854"/>
      <c r="AZ68" s="855"/>
      <c r="BA68" s="855"/>
      <c r="BB68" s="855"/>
      <c r="BC68" s="855"/>
      <c r="BD68" s="856"/>
      <c r="BE68" s="223"/>
      <c r="BF68" s="223"/>
      <c r="BG68" s="223"/>
      <c r="BH68" s="223"/>
      <c r="BI68" s="223"/>
      <c r="BJ68" s="223"/>
      <c r="BK68" s="223"/>
      <c r="BL68" s="223"/>
      <c r="BM68" s="223"/>
      <c r="BN68" s="223"/>
      <c r="BO68" s="223"/>
      <c r="BP68" s="223"/>
      <c r="BQ68" s="220">
        <v>62</v>
      </c>
      <c r="BR68" s="225"/>
      <c r="BS68" s="847"/>
      <c r="BT68" s="848"/>
      <c r="BU68" s="848"/>
      <c r="BV68" s="848"/>
      <c r="BW68" s="848"/>
      <c r="BX68" s="848"/>
      <c r="BY68" s="848"/>
      <c r="BZ68" s="848"/>
      <c r="CA68" s="848"/>
      <c r="CB68" s="848"/>
      <c r="CC68" s="848"/>
      <c r="CD68" s="848"/>
      <c r="CE68" s="848"/>
      <c r="CF68" s="848"/>
      <c r="CG68" s="853"/>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7"/>
      <c r="DW68" s="848"/>
      <c r="DX68" s="848"/>
      <c r="DY68" s="848"/>
      <c r="DZ68" s="849"/>
      <c r="EA68" s="212"/>
    </row>
    <row r="69" spans="1:131" ht="26.25" customHeight="1" x14ac:dyDescent="0.2">
      <c r="A69" s="220">
        <v>2</v>
      </c>
      <c r="B69" s="861" t="s">
        <v>555</v>
      </c>
      <c r="C69" s="862"/>
      <c r="D69" s="862"/>
      <c r="E69" s="862"/>
      <c r="F69" s="862"/>
      <c r="G69" s="862"/>
      <c r="H69" s="862"/>
      <c r="I69" s="862"/>
      <c r="J69" s="862"/>
      <c r="K69" s="862"/>
      <c r="L69" s="862"/>
      <c r="M69" s="862"/>
      <c r="N69" s="862"/>
      <c r="O69" s="862"/>
      <c r="P69" s="863"/>
      <c r="Q69" s="864">
        <v>25</v>
      </c>
      <c r="R69" s="818"/>
      <c r="S69" s="818"/>
      <c r="T69" s="818"/>
      <c r="U69" s="818"/>
      <c r="V69" s="818">
        <v>23</v>
      </c>
      <c r="W69" s="818"/>
      <c r="X69" s="818"/>
      <c r="Y69" s="818"/>
      <c r="Z69" s="818"/>
      <c r="AA69" s="818">
        <v>1</v>
      </c>
      <c r="AB69" s="818"/>
      <c r="AC69" s="818"/>
      <c r="AD69" s="818"/>
      <c r="AE69" s="818"/>
      <c r="AF69" s="818">
        <v>1</v>
      </c>
      <c r="AG69" s="818"/>
      <c r="AH69" s="818"/>
      <c r="AI69" s="818"/>
      <c r="AJ69" s="818"/>
      <c r="AK69" s="818">
        <v>9</v>
      </c>
      <c r="AL69" s="818"/>
      <c r="AM69" s="818"/>
      <c r="AN69" s="818"/>
      <c r="AO69" s="818"/>
      <c r="AP69" s="818">
        <v>0</v>
      </c>
      <c r="AQ69" s="818"/>
      <c r="AR69" s="818"/>
      <c r="AS69" s="818"/>
      <c r="AT69" s="818"/>
      <c r="AU69" s="818" t="s">
        <v>553</v>
      </c>
      <c r="AV69" s="818"/>
      <c r="AW69" s="818"/>
      <c r="AX69" s="818"/>
      <c r="AY69" s="818"/>
      <c r="AZ69" s="820"/>
      <c r="BA69" s="820"/>
      <c r="BB69" s="820"/>
      <c r="BC69" s="820"/>
      <c r="BD69" s="821"/>
      <c r="BE69" s="223"/>
      <c r="BF69" s="223"/>
      <c r="BG69" s="223"/>
      <c r="BH69" s="223"/>
      <c r="BI69" s="223"/>
      <c r="BJ69" s="223"/>
      <c r="BK69" s="223"/>
      <c r="BL69" s="223"/>
      <c r="BM69" s="223"/>
      <c r="BN69" s="223"/>
      <c r="BO69" s="223"/>
      <c r="BP69" s="223"/>
      <c r="BQ69" s="220">
        <v>63</v>
      </c>
      <c r="BR69" s="225"/>
      <c r="BS69" s="847"/>
      <c r="BT69" s="848"/>
      <c r="BU69" s="848"/>
      <c r="BV69" s="848"/>
      <c r="BW69" s="848"/>
      <c r="BX69" s="848"/>
      <c r="BY69" s="848"/>
      <c r="BZ69" s="848"/>
      <c r="CA69" s="848"/>
      <c r="CB69" s="848"/>
      <c r="CC69" s="848"/>
      <c r="CD69" s="848"/>
      <c r="CE69" s="848"/>
      <c r="CF69" s="848"/>
      <c r="CG69" s="853"/>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7"/>
      <c r="DW69" s="848"/>
      <c r="DX69" s="848"/>
      <c r="DY69" s="848"/>
      <c r="DZ69" s="849"/>
      <c r="EA69" s="212"/>
    </row>
    <row r="70" spans="1:131" ht="26.25" customHeight="1" x14ac:dyDescent="0.2">
      <c r="A70" s="220">
        <v>3</v>
      </c>
      <c r="B70" s="861" t="s">
        <v>556</v>
      </c>
      <c r="C70" s="862"/>
      <c r="D70" s="862"/>
      <c r="E70" s="862"/>
      <c r="F70" s="862"/>
      <c r="G70" s="862"/>
      <c r="H70" s="862"/>
      <c r="I70" s="862"/>
      <c r="J70" s="862"/>
      <c r="K70" s="862"/>
      <c r="L70" s="862"/>
      <c r="M70" s="862"/>
      <c r="N70" s="862"/>
      <c r="O70" s="862"/>
      <c r="P70" s="863"/>
      <c r="Q70" s="864">
        <v>22</v>
      </c>
      <c r="R70" s="818"/>
      <c r="S70" s="818"/>
      <c r="T70" s="818"/>
      <c r="U70" s="818"/>
      <c r="V70" s="818">
        <v>20</v>
      </c>
      <c r="W70" s="818"/>
      <c r="X70" s="818"/>
      <c r="Y70" s="818"/>
      <c r="Z70" s="818"/>
      <c r="AA70" s="818">
        <v>2</v>
      </c>
      <c r="AB70" s="818"/>
      <c r="AC70" s="818"/>
      <c r="AD70" s="818"/>
      <c r="AE70" s="818"/>
      <c r="AF70" s="818">
        <v>2</v>
      </c>
      <c r="AG70" s="818"/>
      <c r="AH70" s="818"/>
      <c r="AI70" s="818"/>
      <c r="AJ70" s="818"/>
      <c r="AK70" s="818">
        <v>0</v>
      </c>
      <c r="AL70" s="818"/>
      <c r="AM70" s="818"/>
      <c r="AN70" s="818"/>
      <c r="AO70" s="818"/>
      <c r="AP70" s="818">
        <v>0</v>
      </c>
      <c r="AQ70" s="818"/>
      <c r="AR70" s="818"/>
      <c r="AS70" s="818"/>
      <c r="AT70" s="818"/>
      <c r="AU70" s="818" t="s">
        <v>553</v>
      </c>
      <c r="AV70" s="818"/>
      <c r="AW70" s="818"/>
      <c r="AX70" s="818"/>
      <c r="AY70" s="818"/>
      <c r="AZ70" s="820"/>
      <c r="BA70" s="820"/>
      <c r="BB70" s="820"/>
      <c r="BC70" s="820"/>
      <c r="BD70" s="821"/>
      <c r="BE70" s="223"/>
      <c r="BF70" s="223"/>
      <c r="BG70" s="223"/>
      <c r="BH70" s="223"/>
      <c r="BI70" s="223"/>
      <c r="BJ70" s="223"/>
      <c r="BK70" s="223"/>
      <c r="BL70" s="223"/>
      <c r="BM70" s="223"/>
      <c r="BN70" s="223"/>
      <c r="BO70" s="223"/>
      <c r="BP70" s="223"/>
      <c r="BQ70" s="220">
        <v>64</v>
      </c>
      <c r="BR70" s="225"/>
      <c r="BS70" s="847"/>
      <c r="BT70" s="848"/>
      <c r="BU70" s="848"/>
      <c r="BV70" s="848"/>
      <c r="BW70" s="848"/>
      <c r="BX70" s="848"/>
      <c r="BY70" s="848"/>
      <c r="BZ70" s="848"/>
      <c r="CA70" s="848"/>
      <c r="CB70" s="848"/>
      <c r="CC70" s="848"/>
      <c r="CD70" s="848"/>
      <c r="CE70" s="848"/>
      <c r="CF70" s="848"/>
      <c r="CG70" s="853"/>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7"/>
      <c r="DW70" s="848"/>
      <c r="DX70" s="848"/>
      <c r="DY70" s="848"/>
      <c r="DZ70" s="849"/>
      <c r="EA70" s="212"/>
    </row>
    <row r="71" spans="1:131" ht="26.25" customHeight="1" x14ac:dyDescent="0.2">
      <c r="A71" s="220">
        <v>4</v>
      </c>
      <c r="B71" s="861" t="s">
        <v>572</v>
      </c>
      <c r="C71" s="862"/>
      <c r="D71" s="862"/>
      <c r="E71" s="862"/>
      <c r="F71" s="862"/>
      <c r="G71" s="862"/>
      <c r="H71" s="862"/>
      <c r="I71" s="862"/>
      <c r="J71" s="862"/>
      <c r="K71" s="862"/>
      <c r="L71" s="862"/>
      <c r="M71" s="862"/>
      <c r="N71" s="862"/>
      <c r="O71" s="862"/>
      <c r="P71" s="863"/>
      <c r="Q71" s="864">
        <v>222</v>
      </c>
      <c r="R71" s="818"/>
      <c r="S71" s="818"/>
      <c r="T71" s="818"/>
      <c r="U71" s="818"/>
      <c r="V71" s="818">
        <v>215</v>
      </c>
      <c r="W71" s="818"/>
      <c r="X71" s="818"/>
      <c r="Y71" s="818"/>
      <c r="Z71" s="818"/>
      <c r="AA71" s="818">
        <v>7</v>
      </c>
      <c r="AB71" s="818"/>
      <c r="AC71" s="818"/>
      <c r="AD71" s="818"/>
      <c r="AE71" s="818"/>
      <c r="AF71" s="818">
        <v>7</v>
      </c>
      <c r="AG71" s="818"/>
      <c r="AH71" s="818"/>
      <c r="AI71" s="818"/>
      <c r="AJ71" s="818"/>
      <c r="AK71" s="818">
        <v>6</v>
      </c>
      <c r="AL71" s="818"/>
      <c r="AM71" s="818"/>
      <c r="AN71" s="818"/>
      <c r="AO71" s="818"/>
      <c r="AP71" s="818">
        <v>0</v>
      </c>
      <c r="AQ71" s="818"/>
      <c r="AR71" s="818"/>
      <c r="AS71" s="818"/>
      <c r="AT71" s="818"/>
      <c r="AU71" s="818" t="s">
        <v>553</v>
      </c>
      <c r="AV71" s="818"/>
      <c r="AW71" s="818"/>
      <c r="AX71" s="818"/>
      <c r="AY71" s="818"/>
      <c r="AZ71" s="820"/>
      <c r="BA71" s="820"/>
      <c r="BB71" s="820"/>
      <c r="BC71" s="820"/>
      <c r="BD71" s="821"/>
      <c r="BE71" s="223"/>
      <c r="BF71" s="223"/>
      <c r="BG71" s="223"/>
      <c r="BH71" s="223"/>
      <c r="BI71" s="223"/>
      <c r="BJ71" s="223"/>
      <c r="BK71" s="223"/>
      <c r="BL71" s="223"/>
      <c r="BM71" s="223"/>
      <c r="BN71" s="223"/>
      <c r="BO71" s="223"/>
      <c r="BP71" s="223"/>
      <c r="BQ71" s="220">
        <v>65</v>
      </c>
      <c r="BR71" s="225"/>
      <c r="BS71" s="847"/>
      <c r="BT71" s="848"/>
      <c r="BU71" s="848"/>
      <c r="BV71" s="848"/>
      <c r="BW71" s="848"/>
      <c r="BX71" s="848"/>
      <c r="BY71" s="848"/>
      <c r="BZ71" s="848"/>
      <c r="CA71" s="848"/>
      <c r="CB71" s="848"/>
      <c r="CC71" s="848"/>
      <c r="CD71" s="848"/>
      <c r="CE71" s="848"/>
      <c r="CF71" s="848"/>
      <c r="CG71" s="853"/>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7"/>
      <c r="DW71" s="848"/>
      <c r="DX71" s="848"/>
      <c r="DY71" s="848"/>
      <c r="DZ71" s="849"/>
      <c r="EA71" s="212"/>
    </row>
    <row r="72" spans="1:131" ht="26.25" customHeight="1" x14ac:dyDescent="0.2">
      <c r="A72" s="220">
        <v>5</v>
      </c>
      <c r="B72" s="861" t="s">
        <v>571</v>
      </c>
      <c r="C72" s="862"/>
      <c r="D72" s="862"/>
      <c r="E72" s="862"/>
      <c r="F72" s="862"/>
      <c r="G72" s="862"/>
      <c r="H72" s="862"/>
      <c r="I72" s="862"/>
      <c r="J72" s="862"/>
      <c r="K72" s="862"/>
      <c r="L72" s="862"/>
      <c r="M72" s="862"/>
      <c r="N72" s="862"/>
      <c r="O72" s="862"/>
      <c r="P72" s="863"/>
      <c r="Q72" s="864">
        <v>176722</v>
      </c>
      <c r="R72" s="818"/>
      <c r="S72" s="818"/>
      <c r="T72" s="818"/>
      <c r="U72" s="818"/>
      <c r="V72" s="818">
        <v>170611</v>
      </c>
      <c r="W72" s="818"/>
      <c r="X72" s="818"/>
      <c r="Y72" s="818"/>
      <c r="Z72" s="818"/>
      <c r="AA72" s="818">
        <v>6110</v>
      </c>
      <c r="AB72" s="818"/>
      <c r="AC72" s="818"/>
      <c r="AD72" s="818"/>
      <c r="AE72" s="818"/>
      <c r="AF72" s="818">
        <v>6110</v>
      </c>
      <c r="AG72" s="818"/>
      <c r="AH72" s="818"/>
      <c r="AI72" s="818"/>
      <c r="AJ72" s="818"/>
      <c r="AK72" s="818">
        <v>2165</v>
      </c>
      <c r="AL72" s="818"/>
      <c r="AM72" s="818"/>
      <c r="AN72" s="818"/>
      <c r="AO72" s="818"/>
      <c r="AP72" s="818" t="s">
        <v>553</v>
      </c>
      <c r="AQ72" s="818"/>
      <c r="AR72" s="818"/>
      <c r="AS72" s="818"/>
      <c r="AT72" s="818"/>
      <c r="AU72" s="818" t="s">
        <v>553</v>
      </c>
      <c r="AV72" s="818"/>
      <c r="AW72" s="818"/>
      <c r="AX72" s="818"/>
      <c r="AY72" s="818"/>
      <c r="AZ72" s="820"/>
      <c r="BA72" s="820"/>
      <c r="BB72" s="820"/>
      <c r="BC72" s="820"/>
      <c r="BD72" s="821"/>
      <c r="BE72" s="223"/>
      <c r="BF72" s="223"/>
      <c r="BG72" s="223"/>
      <c r="BH72" s="223"/>
      <c r="BI72" s="223"/>
      <c r="BJ72" s="223"/>
      <c r="BK72" s="223"/>
      <c r="BL72" s="223"/>
      <c r="BM72" s="223"/>
      <c r="BN72" s="223"/>
      <c r="BO72" s="223"/>
      <c r="BP72" s="223"/>
      <c r="BQ72" s="220">
        <v>66</v>
      </c>
      <c r="BR72" s="225"/>
      <c r="BS72" s="847"/>
      <c r="BT72" s="848"/>
      <c r="BU72" s="848"/>
      <c r="BV72" s="848"/>
      <c r="BW72" s="848"/>
      <c r="BX72" s="848"/>
      <c r="BY72" s="848"/>
      <c r="BZ72" s="848"/>
      <c r="CA72" s="848"/>
      <c r="CB72" s="848"/>
      <c r="CC72" s="848"/>
      <c r="CD72" s="848"/>
      <c r="CE72" s="848"/>
      <c r="CF72" s="848"/>
      <c r="CG72" s="853"/>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7"/>
      <c r="DW72" s="848"/>
      <c r="DX72" s="848"/>
      <c r="DY72" s="848"/>
      <c r="DZ72" s="849"/>
      <c r="EA72" s="212"/>
    </row>
    <row r="73" spans="1:131" ht="26.25" customHeight="1" x14ac:dyDescent="0.2">
      <c r="A73" s="220">
        <v>6</v>
      </c>
      <c r="B73" s="861"/>
      <c r="C73" s="862"/>
      <c r="D73" s="862"/>
      <c r="E73" s="862"/>
      <c r="F73" s="862"/>
      <c r="G73" s="862"/>
      <c r="H73" s="862"/>
      <c r="I73" s="862"/>
      <c r="J73" s="862"/>
      <c r="K73" s="862"/>
      <c r="L73" s="862"/>
      <c r="M73" s="862"/>
      <c r="N73" s="862"/>
      <c r="O73" s="862"/>
      <c r="P73" s="863"/>
      <c r="Q73" s="864"/>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18"/>
      <c r="AV73" s="818"/>
      <c r="AW73" s="818"/>
      <c r="AX73" s="818"/>
      <c r="AY73" s="818"/>
      <c r="AZ73" s="820"/>
      <c r="BA73" s="820"/>
      <c r="BB73" s="820"/>
      <c r="BC73" s="820"/>
      <c r="BD73" s="821"/>
      <c r="BE73" s="223"/>
      <c r="BF73" s="223"/>
      <c r="BG73" s="223"/>
      <c r="BH73" s="223"/>
      <c r="BI73" s="223"/>
      <c r="BJ73" s="223"/>
      <c r="BK73" s="223"/>
      <c r="BL73" s="223"/>
      <c r="BM73" s="223"/>
      <c r="BN73" s="223"/>
      <c r="BO73" s="223"/>
      <c r="BP73" s="223"/>
      <c r="BQ73" s="220">
        <v>67</v>
      </c>
      <c r="BR73" s="225"/>
      <c r="BS73" s="847"/>
      <c r="BT73" s="848"/>
      <c r="BU73" s="848"/>
      <c r="BV73" s="848"/>
      <c r="BW73" s="848"/>
      <c r="BX73" s="848"/>
      <c r="BY73" s="848"/>
      <c r="BZ73" s="848"/>
      <c r="CA73" s="848"/>
      <c r="CB73" s="848"/>
      <c r="CC73" s="848"/>
      <c r="CD73" s="848"/>
      <c r="CE73" s="848"/>
      <c r="CF73" s="848"/>
      <c r="CG73" s="853"/>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7"/>
      <c r="DW73" s="848"/>
      <c r="DX73" s="848"/>
      <c r="DY73" s="848"/>
      <c r="DZ73" s="849"/>
      <c r="EA73" s="212"/>
    </row>
    <row r="74" spans="1:131" ht="26.25" customHeight="1" x14ac:dyDescent="0.2">
      <c r="A74" s="220">
        <v>7</v>
      </c>
      <c r="B74" s="861"/>
      <c r="C74" s="862"/>
      <c r="D74" s="862"/>
      <c r="E74" s="862"/>
      <c r="F74" s="862"/>
      <c r="G74" s="862"/>
      <c r="H74" s="862"/>
      <c r="I74" s="862"/>
      <c r="J74" s="862"/>
      <c r="K74" s="862"/>
      <c r="L74" s="862"/>
      <c r="M74" s="862"/>
      <c r="N74" s="862"/>
      <c r="O74" s="862"/>
      <c r="P74" s="863"/>
      <c r="Q74" s="864"/>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818"/>
      <c r="AQ74" s="818"/>
      <c r="AR74" s="818"/>
      <c r="AS74" s="818"/>
      <c r="AT74" s="818"/>
      <c r="AU74" s="818"/>
      <c r="AV74" s="818"/>
      <c r="AW74" s="818"/>
      <c r="AX74" s="818"/>
      <c r="AY74" s="818"/>
      <c r="AZ74" s="820"/>
      <c r="BA74" s="820"/>
      <c r="BB74" s="820"/>
      <c r="BC74" s="820"/>
      <c r="BD74" s="821"/>
      <c r="BE74" s="223"/>
      <c r="BF74" s="223"/>
      <c r="BG74" s="223"/>
      <c r="BH74" s="223"/>
      <c r="BI74" s="223"/>
      <c r="BJ74" s="223"/>
      <c r="BK74" s="223"/>
      <c r="BL74" s="223"/>
      <c r="BM74" s="223"/>
      <c r="BN74" s="223"/>
      <c r="BO74" s="223"/>
      <c r="BP74" s="223"/>
      <c r="BQ74" s="220">
        <v>68</v>
      </c>
      <c r="BR74" s="225"/>
      <c r="BS74" s="847"/>
      <c r="BT74" s="848"/>
      <c r="BU74" s="848"/>
      <c r="BV74" s="848"/>
      <c r="BW74" s="848"/>
      <c r="BX74" s="848"/>
      <c r="BY74" s="848"/>
      <c r="BZ74" s="848"/>
      <c r="CA74" s="848"/>
      <c r="CB74" s="848"/>
      <c r="CC74" s="848"/>
      <c r="CD74" s="848"/>
      <c r="CE74" s="848"/>
      <c r="CF74" s="848"/>
      <c r="CG74" s="853"/>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7"/>
      <c r="DW74" s="848"/>
      <c r="DX74" s="848"/>
      <c r="DY74" s="848"/>
      <c r="DZ74" s="849"/>
      <c r="EA74" s="212"/>
    </row>
    <row r="75" spans="1:131" ht="26.25" customHeight="1" x14ac:dyDescent="0.2">
      <c r="A75" s="220">
        <v>8</v>
      </c>
      <c r="B75" s="861"/>
      <c r="C75" s="862"/>
      <c r="D75" s="862"/>
      <c r="E75" s="862"/>
      <c r="F75" s="862"/>
      <c r="G75" s="862"/>
      <c r="H75" s="862"/>
      <c r="I75" s="862"/>
      <c r="J75" s="862"/>
      <c r="K75" s="862"/>
      <c r="L75" s="862"/>
      <c r="M75" s="862"/>
      <c r="N75" s="862"/>
      <c r="O75" s="862"/>
      <c r="P75" s="863"/>
      <c r="Q75" s="865"/>
      <c r="R75" s="866"/>
      <c r="S75" s="866"/>
      <c r="T75" s="866"/>
      <c r="U75" s="822"/>
      <c r="V75" s="867"/>
      <c r="W75" s="866"/>
      <c r="X75" s="866"/>
      <c r="Y75" s="866"/>
      <c r="Z75" s="822"/>
      <c r="AA75" s="867"/>
      <c r="AB75" s="866"/>
      <c r="AC75" s="866"/>
      <c r="AD75" s="866"/>
      <c r="AE75" s="822"/>
      <c r="AF75" s="867"/>
      <c r="AG75" s="866"/>
      <c r="AH75" s="866"/>
      <c r="AI75" s="866"/>
      <c r="AJ75" s="822"/>
      <c r="AK75" s="867"/>
      <c r="AL75" s="866"/>
      <c r="AM75" s="866"/>
      <c r="AN75" s="866"/>
      <c r="AO75" s="822"/>
      <c r="AP75" s="867"/>
      <c r="AQ75" s="866"/>
      <c r="AR75" s="866"/>
      <c r="AS75" s="866"/>
      <c r="AT75" s="822"/>
      <c r="AU75" s="867"/>
      <c r="AV75" s="866"/>
      <c r="AW75" s="866"/>
      <c r="AX75" s="866"/>
      <c r="AY75" s="822"/>
      <c r="AZ75" s="820"/>
      <c r="BA75" s="820"/>
      <c r="BB75" s="820"/>
      <c r="BC75" s="820"/>
      <c r="BD75" s="821"/>
      <c r="BE75" s="223"/>
      <c r="BF75" s="223"/>
      <c r="BG75" s="223"/>
      <c r="BH75" s="223"/>
      <c r="BI75" s="223"/>
      <c r="BJ75" s="223"/>
      <c r="BK75" s="223"/>
      <c r="BL75" s="223"/>
      <c r="BM75" s="223"/>
      <c r="BN75" s="223"/>
      <c r="BO75" s="223"/>
      <c r="BP75" s="223"/>
      <c r="BQ75" s="220">
        <v>69</v>
      </c>
      <c r="BR75" s="225"/>
      <c r="BS75" s="847"/>
      <c r="BT75" s="848"/>
      <c r="BU75" s="848"/>
      <c r="BV75" s="848"/>
      <c r="BW75" s="848"/>
      <c r="BX75" s="848"/>
      <c r="BY75" s="848"/>
      <c r="BZ75" s="848"/>
      <c r="CA75" s="848"/>
      <c r="CB75" s="848"/>
      <c r="CC75" s="848"/>
      <c r="CD75" s="848"/>
      <c r="CE75" s="848"/>
      <c r="CF75" s="848"/>
      <c r="CG75" s="853"/>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7"/>
      <c r="DW75" s="848"/>
      <c r="DX75" s="848"/>
      <c r="DY75" s="848"/>
      <c r="DZ75" s="849"/>
      <c r="EA75" s="212"/>
    </row>
    <row r="76" spans="1:131" ht="26.25" customHeight="1" x14ac:dyDescent="0.2">
      <c r="A76" s="220">
        <v>9</v>
      </c>
      <c r="B76" s="861"/>
      <c r="C76" s="862"/>
      <c r="D76" s="862"/>
      <c r="E76" s="862"/>
      <c r="F76" s="862"/>
      <c r="G76" s="862"/>
      <c r="H76" s="862"/>
      <c r="I76" s="862"/>
      <c r="J76" s="862"/>
      <c r="K76" s="862"/>
      <c r="L76" s="862"/>
      <c r="M76" s="862"/>
      <c r="N76" s="862"/>
      <c r="O76" s="862"/>
      <c r="P76" s="863"/>
      <c r="Q76" s="865"/>
      <c r="R76" s="866"/>
      <c r="S76" s="866"/>
      <c r="T76" s="866"/>
      <c r="U76" s="822"/>
      <c r="V76" s="867"/>
      <c r="W76" s="866"/>
      <c r="X76" s="866"/>
      <c r="Y76" s="866"/>
      <c r="Z76" s="822"/>
      <c r="AA76" s="867"/>
      <c r="AB76" s="866"/>
      <c r="AC76" s="866"/>
      <c r="AD76" s="866"/>
      <c r="AE76" s="822"/>
      <c r="AF76" s="867"/>
      <c r="AG76" s="866"/>
      <c r="AH76" s="866"/>
      <c r="AI76" s="866"/>
      <c r="AJ76" s="822"/>
      <c r="AK76" s="867"/>
      <c r="AL76" s="866"/>
      <c r="AM76" s="866"/>
      <c r="AN76" s="866"/>
      <c r="AO76" s="822"/>
      <c r="AP76" s="867"/>
      <c r="AQ76" s="866"/>
      <c r="AR76" s="866"/>
      <c r="AS76" s="866"/>
      <c r="AT76" s="822"/>
      <c r="AU76" s="867"/>
      <c r="AV76" s="866"/>
      <c r="AW76" s="866"/>
      <c r="AX76" s="866"/>
      <c r="AY76" s="822"/>
      <c r="AZ76" s="820"/>
      <c r="BA76" s="820"/>
      <c r="BB76" s="820"/>
      <c r="BC76" s="820"/>
      <c r="BD76" s="821"/>
      <c r="BE76" s="223"/>
      <c r="BF76" s="223"/>
      <c r="BG76" s="223"/>
      <c r="BH76" s="223"/>
      <c r="BI76" s="223"/>
      <c r="BJ76" s="223"/>
      <c r="BK76" s="223"/>
      <c r="BL76" s="223"/>
      <c r="BM76" s="223"/>
      <c r="BN76" s="223"/>
      <c r="BO76" s="223"/>
      <c r="BP76" s="223"/>
      <c r="BQ76" s="220">
        <v>70</v>
      </c>
      <c r="BR76" s="225"/>
      <c r="BS76" s="847"/>
      <c r="BT76" s="848"/>
      <c r="BU76" s="848"/>
      <c r="BV76" s="848"/>
      <c r="BW76" s="848"/>
      <c r="BX76" s="848"/>
      <c r="BY76" s="848"/>
      <c r="BZ76" s="848"/>
      <c r="CA76" s="848"/>
      <c r="CB76" s="848"/>
      <c r="CC76" s="848"/>
      <c r="CD76" s="848"/>
      <c r="CE76" s="848"/>
      <c r="CF76" s="848"/>
      <c r="CG76" s="853"/>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7"/>
      <c r="DW76" s="848"/>
      <c r="DX76" s="848"/>
      <c r="DY76" s="848"/>
      <c r="DZ76" s="849"/>
      <c r="EA76" s="212"/>
    </row>
    <row r="77" spans="1:131" ht="26.25" customHeight="1" x14ac:dyDescent="0.2">
      <c r="A77" s="220">
        <v>10</v>
      </c>
      <c r="B77" s="861"/>
      <c r="C77" s="862"/>
      <c r="D77" s="862"/>
      <c r="E77" s="862"/>
      <c r="F77" s="862"/>
      <c r="G77" s="862"/>
      <c r="H77" s="862"/>
      <c r="I77" s="862"/>
      <c r="J77" s="862"/>
      <c r="K77" s="862"/>
      <c r="L77" s="862"/>
      <c r="M77" s="862"/>
      <c r="N77" s="862"/>
      <c r="O77" s="862"/>
      <c r="P77" s="863"/>
      <c r="Q77" s="865"/>
      <c r="R77" s="866"/>
      <c r="S77" s="866"/>
      <c r="T77" s="866"/>
      <c r="U77" s="822"/>
      <c r="V77" s="867"/>
      <c r="W77" s="866"/>
      <c r="X77" s="866"/>
      <c r="Y77" s="866"/>
      <c r="Z77" s="822"/>
      <c r="AA77" s="867"/>
      <c r="AB77" s="866"/>
      <c r="AC77" s="866"/>
      <c r="AD77" s="866"/>
      <c r="AE77" s="822"/>
      <c r="AF77" s="867"/>
      <c r="AG77" s="866"/>
      <c r="AH77" s="866"/>
      <c r="AI77" s="866"/>
      <c r="AJ77" s="822"/>
      <c r="AK77" s="867"/>
      <c r="AL77" s="866"/>
      <c r="AM77" s="866"/>
      <c r="AN77" s="866"/>
      <c r="AO77" s="822"/>
      <c r="AP77" s="867"/>
      <c r="AQ77" s="866"/>
      <c r="AR77" s="866"/>
      <c r="AS77" s="866"/>
      <c r="AT77" s="822"/>
      <c r="AU77" s="867"/>
      <c r="AV77" s="866"/>
      <c r="AW77" s="866"/>
      <c r="AX77" s="866"/>
      <c r="AY77" s="822"/>
      <c r="AZ77" s="820"/>
      <c r="BA77" s="820"/>
      <c r="BB77" s="820"/>
      <c r="BC77" s="820"/>
      <c r="BD77" s="821"/>
      <c r="BE77" s="223"/>
      <c r="BF77" s="223"/>
      <c r="BG77" s="223"/>
      <c r="BH77" s="223"/>
      <c r="BI77" s="223"/>
      <c r="BJ77" s="223"/>
      <c r="BK77" s="223"/>
      <c r="BL77" s="223"/>
      <c r="BM77" s="223"/>
      <c r="BN77" s="223"/>
      <c r="BO77" s="223"/>
      <c r="BP77" s="223"/>
      <c r="BQ77" s="220">
        <v>71</v>
      </c>
      <c r="BR77" s="225"/>
      <c r="BS77" s="847"/>
      <c r="BT77" s="848"/>
      <c r="BU77" s="848"/>
      <c r="BV77" s="848"/>
      <c r="BW77" s="848"/>
      <c r="BX77" s="848"/>
      <c r="BY77" s="848"/>
      <c r="BZ77" s="848"/>
      <c r="CA77" s="848"/>
      <c r="CB77" s="848"/>
      <c r="CC77" s="848"/>
      <c r="CD77" s="848"/>
      <c r="CE77" s="848"/>
      <c r="CF77" s="848"/>
      <c r="CG77" s="853"/>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7"/>
      <c r="DW77" s="848"/>
      <c r="DX77" s="848"/>
      <c r="DY77" s="848"/>
      <c r="DZ77" s="849"/>
      <c r="EA77" s="212"/>
    </row>
    <row r="78" spans="1:131" ht="26.25" customHeight="1" x14ac:dyDescent="0.2">
      <c r="A78" s="220">
        <v>11</v>
      </c>
      <c r="B78" s="861"/>
      <c r="C78" s="862"/>
      <c r="D78" s="862"/>
      <c r="E78" s="862"/>
      <c r="F78" s="862"/>
      <c r="G78" s="862"/>
      <c r="H78" s="862"/>
      <c r="I78" s="862"/>
      <c r="J78" s="862"/>
      <c r="K78" s="862"/>
      <c r="L78" s="862"/>
      <c r="M78" s="862"/>
      <c r="N78" s="862"/>
      <c r="O78" s="862"/>
      <c r="P78" s="863"/>
      <c r="Q78" s="864"/>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20"/>
      <c r="BA78" s="820"/>
      <c r="BB78" s="820"/>
      <c r="BC78" s="820"/>
      <c r="BD78" s="821"/>
      <c r="BE78" s="223"/>
      <c r="BF78" s="223"/>
      <c r="BG78" s="223"/>
      <c r="BH78" s="223"/>
      <c r="BI78" s="223"/>
      <c r="BJ78" s="212"/>
      <c r="BK78" s="212"/>
      <c r="BL78" s="212"/>
      <c r="BM78" s="212"/>
      <c r="BN78" s="212"/>
      <c r="BO78" s="223"/>
      <c r="BP78" s="223"/>
      <c r="BQ78" s="220">
        <v>72</v>
      </c>
      <c r="BR78" s="225"/>
      <c r="BS78" s="847"/>
      <c r="BT78" s="848"/>
      <c r="BU78" s="848"/>
      <c r="BV78" s="848"/>
      <c r="BW78" s="848"/>
      <c r="BX78" s="848"/>
      <c r="BY78" s="848"/>
      <c r="BZ78" s="848"/>
      <c r="CA78" s="848"/>
      <c r="CB78" s="848"/>
      <c r="CC78" s="848"/>
      <c r="CD78" s="848"/>
      <c r="CE78" s="848"/>
      <c r="CF78" s="848"/>
      <c r="CG78" s="853"/>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7"/>
      <c r="DW78" s="848"/>
      <c r="DX78" s="848"/>
      <c r="DY78" s="848"/>
      <c r="DZ78" s="849"/>
      <c r="EA78" s="212"/>
    </row>
    <row r="79" spans="1:131" ht="26.25" customHeight="1" x14ac:dyDescent="0.2">
      <c r="A79" s="220">
        <v>12</v>
      </c>
      <c r="B79" s="861"/>
      <c r="C79" s="862"/>
      <c r="D79" s="862"/>
      <c r="E79" s="862"/>
      <c r="F79" s="862"/>
      <c r="G79" s="862"/>
      <c r="H79" s="862"/>
      <c r="I79" s="862"/>
      <c r="J79" s="862"/>
      <c r="K79" s="862"/>
      <c r="L79" s="862"/>
      <c r="M79" s="862"/>
      <c r="N79" s="862"/>
      <c r="O79" s="862"/>
      <c r="P79" s="863"/>
      <c r="Q79" s="864"/>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20"/>
      <c r="BA79" s="820"/>
      <c r="BB79" s="820"/>
      <c r="BC79" s="820"/>
      <c r="BD79" s="821"/>
      <c r="BE79" s="223"/>
      <c r="BF79" s="223"/>
      <c r="BG79" s="223"/>
      <c r="BH79" s="223"/>
      <c r="BI79" s="223"/>
      <c r="BJ79" s="212"/>
      <c r="BK79" s="212"/>
      <c r="BL79" s="212"/>
      <c r="BM79" s="212"/>
      <c r="BN79" s="212"/>
      <c r="BO79" s="223"/>
      <c r="BP79" s="223"/>
      <c r="BQ79" s="220">
        <v>73</v>
      </c>
      <c r="BR79" s="225"/>
      <c r="BS79" s="847"/>
      <c r="BT79" s="848"/>
      <c r="BU79" s="848"/>
      <c r="BV79" s="848"/>
      <c r="BW79" s="848"/>
      <c r="BX79" s="848"/>
      <c r="BY79" s="848"/>
      <c r="BZ79" s="848"/>
      <c r="CA79" s="848"/>
      <c r="CB79" s="848"/>
      <c r="CC79" s="848"/>
      <c r="CD79" s="848"/>
      <c r="CE79" s="848"/>
      <c r="CF79" s="848"/>
      <c r="CG79" s="853"/>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7"/>
      <c r="DW79" s="848"/>
      <c r="DX79" s="848"/>
      <c r="DY79" s="848"/>
      <c r="DZ79" s="849"/>
      <c r="EA79" s="212"/>
    </row>
    <row r="80" spans="1:131" ht="26.25" customHeight="1" x14ac:dyDescent="0.2">
      <c r="A80" s="220">
        <v>13</v>
      </c>
      <c r="B80" s="861"/>
      <c r="C80" s="862"/>
      <c r="D80" s="862"/>
      <c r="E80" s="862"/>
      <c r="F80" s="862"/>
      <c r="G80" s="862"/>
      <c r="H80" s="862"/>
      <c r="I80" s="862"/>
      <c r="J80" s="862"/>
      <c r="K80" s="862"/>
      <c r="L80" s="862"/>
      <c r="M80" s="862"/>
      <c r="N80" s="862"/>
      <c r="O80" s="862"/>
      <c r="P80" s="863"/>
      <c r="Q80" s="864"/>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20"/>
      <c r="BA80" s="820"/>
      <c r="BB80" s="820"/>
      <c r="BC80" s="820"/>
      <c r="BD80" s="821"/>
      <c r="BE80" s="223"/>
      <c r="BF80" s="223"/>
      <c r="BG80" s="223"/>
      <c r="BH80" s="223"/>
      <c r="BI80" s="223"/>
      <c r="BJ80" s="223"/>
      <c r="BK80" s="223"/>
      <c r="BL80" s="223"/>
      <c r="BM80" s="223"/>
      <c r="BN80" s="223"/>
      <c r="BO80" s="223"/>
      <c r="BP80" s="223"/>
      <c r="BQ80" s="220">
        <v>74</v>
      </c>
      <c r="BR80" s="225"/>
      <c r="BS80" s="847"/>
      <c r="BT80" s="848"/>
      <c r="BU80" s="848"/>
      <c r="BV80" s="848"/>
      <c r="BW80" s="848"/>
      <c r="BX80" s="848"/>
      <c r="BY80" s="848"/>
      <c r="BZ80" s="848"/>
      <c r="CA80" s="848"/>
      <c r="CB80" s="848"/>
      <c r="CC80" s="848"/>
      <c r="CD80" s="848"/>
      <c r="CE80" s="848"/>
      <c r="CF80" s="848"/>
      <c r="CG80" s="853"/>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7"/>
      <c r="DW80" s="848"/>
      <c r="DX80" s="848"/>
      <c r="DY80" s="848"/>
      <c r="DZ80" s="849"/>
      <c r="EA80" s="212"/>
    </row>
    <row r="81" spans="1:131" ht="26.25" customHeight="1" x14ac:dyDescent="0.2">
      <c r="A81" s="220">
        <v>14</v>
      </c>
      <c r="B81" s="861"/>
      <c r="C81" s="862"/>
      <c r="D81" s="862"/>
      <c r="E81" s="862"/>
      <c r="F81" s="862"/>
      <c r="G81" s="862"/>
      <c r="H81" s="862"/>
      <c r="I81" s="862"/>
      <c r="J81" s="862"/>
      <c r="K81" s="862"/>
      <c r="L81" s="862"/>
      <c r="M81" s="862"/>
      <c r="N81" s="862"/>
      <c r="O81" s="862"/>
      <c r="P81" s="863"/>
      <c r="Q81" s="864"/>
      <c r="R81" s="818"/>
      <c r="S81" s="818"/>
      <c r="T81" s="818"/>
      <c r="U81" s="818"/>
      <c r="V81" s="818"/>
      <c r="W81" s="818"/>
      <c r="X81" s="818"/>
      <c r="Y81" s="818"/>
      <c r="Z81" s="818"/>
      <c r="AA81" s="818"/>
      <c r="AB81" s="818"/>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20"/>
      <c r="BA81" s="820"/>
      <c r="BB81" s="820"/>
      <c r="BC81" s="820"/>
      <c r="BD81" s="821"/>
      <c r="BE81" s="223"/>
      <c r="BF81" s="223"/>
      <c r="BG81" s="223"/>
      <c r="BH81" s="223"/>
      <c r="BI81" s="223"/>
      <c r="BJ81" s="223"/>
      <c r="BK81" s="223"/>
      <c r="BL81" s="223"/>
      <c r="BM81" s="223"/>
      <c r="BN81" s="223"/>
      <c r="BO81" s="223"/>
      <c r="BP81" s="223"/>
      <c r="BQ81" s="220">
        <v>75</v>
      </c>
      <c r="BR81" s="225"/>
      <c r="BS81" s="847"/>
      <c r="BT81" s="848"/>
      <c r="BU81" s="848"/>
      <c r="BV81" s="848"/>
      <c r="BW81" s="848"/>
      <c r="BX81" s="848"/>
      <c r="BY81" s="848"/>
      <c r="BZ81" s="848"/>
      <c r="CA81" s="848"/>
      <c r="CB81" s="848"/>
      <c r="CC81" s="848"/>
      <c r="CD81" s="848"/>
      <c r="CE81" s="848"/>
      <c r="CF81" s="848"/>
      <c r="CG81" s="853"/>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7"/>
      <c r="DW81" s="848"/>
      <c r="DX81" s="848"/>
      <c r="DY81" s="848"/>
      <c r="DZ81" s="849"/>
      <c r="EA81" s="212"/>
    </row>
    <row r="82" spans="1:131" ht="26.25" customHeight="1" x14ac:dyDescent="0.2">
      <c r="A82" s="220">
        <v>15</v>
      </c>
      <c r="B82" s="861"/>
      <c r="C82" s="862"/>
      <c r="D82" s="862"/>
      <c r="E82" s="862"/>
      <c r="F82" s="862"/>
      <c r="G82" s="862"/>
      <c r="H82" s="862"/>
      <c r="I82" s="862"/>
      <c r="J82" s="862"/>
      <c r="K82" s="862"/>
      <c r="L82" s="862"/>
      <c r="M82" s="862"/>
      <c r="N82" s="862"/>
      <c r="O82" s="862"/>
      <c r="P82" s="863"/>
      <c r="Q82" s="864"/>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20"/>
      <c r="BA82" s="820"/>
      <c r="BB82" s="820"/>
      <c r="BC82" s="820"/>
      <c r="BD82" s="821"/>
      <c r="BE82" s="223"/>
      <c r="BF82" s="223"/>
      <c r="BG82" s="223"/>
      <c r="BH82" s="223"/>
      <c r="BI82" s="223"/>
      <c r="BJ82" s="223"/>
      <c r="BK82" s="223"/>
      <c r="BL82" s="223"/>
      <c r="BM82" s="223"/>
      <c r="BN82" s="223"/>
      <c r="BO82" s="223"/>
      <c r="BP82" s="223"/>
      <c r="BQ82" s="220">
        <v>76</v>
      </c>
      <c r="BR82" s="225"/>
      <c r="BS82" s="847"/>
      <c r="BT82" s="848"/>
      <c r="BU82" s="848"/>
      <c r="BV82" s="848"/>
      <c r="BW82" s="848"/>
      <c r="BX82" s="848"/>
      <c r="BY82" s="848"/>
      <c r="BZ82" s="848"/>
      <c r="CA82" s="848"/>
      <c r="CB82" s="848"/>
      <c r="CC82" s="848"/>
      <c r="CD82" s="848"/>
      <c r="CE82" s="848"/>
      <c r="CF82" s="848"/>
      <c r="CG82" s="853"/>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7"/>
      <c r="DW82" s="848"/>
      <c r="DX82" s="848"/>
      <c r="DY82" s="848"/>
      <c r="DZ82" s="849"/>
      <c r="EA82" s="212"/>
    </row>
    <row r="83" spans="1:131" ht="26.25" customHeight="1" x14ac:dyDescent="0.2">
      <c r="A83" s="220">
        <v>16</v>
      </c>
      <c r="B83" s="861"/>
      <c r="C83" s="862"/>
      <c r="D83" s="862"/>
      <c r="E83" s="862"/>
      <c r="F83" s="862"/>
      <c r="G83" s="862"/>
      <c r="H83" s="862"/>
      <c r="I83" s="862"/>
      <c r="J83" s="862"/>
      <c r="K83" s="862"/>
      <c r="L83" s="862"/>
      <c r="M83" s="862"/>
      <c r="N83" s="862"/>
      <c r="O83" s="862"/>
      <c r="P83" s="863"/>
      <c r="Q83" s="864"/>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20"/>
      <c r="BA83" s="820"/>
      <c r="BB83" s="820"/>
      <c r="BC83" s="820"/>
      <c r="BD83" s="821"/>
      <c r="BE83" s="223"/>
      <c r="BF83" s="223"/>
      <c r="BG83" s="223"/>
      <c r="BH83" s="223"/>
      <c r="BI83" s="223"/>
      <c r="BJ83" s="223"/>
      <c r="BK83" s="223"/>
      <c r="BL83" s="223"/>
      <c r="BM83" s="223"/>
      <c r="BN83" s="223"/>
      <c r="BO83" s="223"/>
      <c r="BP83" s="223"/>
      <c r="BQ83" s="220">
        <v>77</v>
      </c>
      <c r="BR83" s="225"/>
      <c r="BS83" s="847"/>
      <c r="BT83" s="848"/>
      <c r="BU83" s="848"/>
      <c r="BV83" s="848"/>
      <c r="BW83" s="848"/>
      <c r="BX83" s="848"/>
      <c r="BY83" s="848"/>
      <c r="BZ83" s="848"/>
      <c r="CA83" s="848"/>
      <c r="CB83" s="848"/>
      <c r="CC83" s="848"/>
      <c r="CD83" s="848"/>
      <c r="CE83" s="848"/>
      <c r="CF83" s="848"/>
      <c r="CG83" s="853"/>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7"/>
      <c r="DW83" s="848"/>
      <c r="DX83" s="848"/>
      <c r="DY83" s="848"/>
      <c r="DZ83" s="849"/>
      <c r="EA83" s="212"/>
    </row>
    <row r="84" spans="1:131" ht="26.25" customHeight="1" x14ac:dyDescent="0.2">
      <c r="A84" s="220">
        <v>17</v>
      </c>
      <c r="B84" s="861"/>
      <c r="C84" s="862"/>
      <c r="D84" s="862"/>
      <c r="E84" s="862"/>
      <c r="F84" s="862"/>
      <c r="G84" s="862"/>
      <c r="H84" s="862"/>
      <c r="I84" s="862"/>
      <c r="J84" s="862"/>
      <c r="K84" s="862"/>
      <c r="L84" s="862"/>
      <c r="M84" s="862"/>
      <c r="N84" s="862"/>
      <c r="O84" s="862"/>
      <c r="P84" s="863"/>
      <c r="Q84" s="864"/>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20"/>
      <c r="BA84" s="820"/>
      <c r="BB84" s="820"/>
      <c r="BC84" s="820"/>
      <c r="BD84" s="821"/>
      <c r="BE84" s="223"/>
      <c r="BF84" s="223"/>
      <c r="BG84" s="223"/>
      <c r="BH84" s="223"/>
      <c r="BI84" s="223"/>
      <c r="BJ84" s="223"/>
      <c r="BK84" s="223"/>
      <c r="BL84" s="223"/>
      <c r="BM84" s="223"/>
      <c r="BN84" s="223"/>
      <c r="BO84" s="223"/>
      <c r="BP84" s="223"/>
      <c r="BQ84" s="220">
        <v>78</v>
      </c>
      <c r="BR84" s="225"/>
      <c r="BS84" s="847"/>
      <c r="BT84" s="848"/>
      <c r="BU84" s="848"/>
      <c r="BV84" s="848"/>
      <c r="BW84" s="848"/>
      <c r="BX84" s="848"/>
      <c r="BY84" s="848"/>
      <c r="BZ84" s="848"/>
      <c r="CA84" s="848"/>
      <c r="CB84" s="848"/>
      <c r="CC84" s="848"/>
      <c r="CD84" s="848"/>
      <c r="CE84" s="848"/>
      <c r="CF84" s="848"/>
      <c r="CG84" s="853"/>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7"/>
      <c r="DW84" s="848"/>
      <c r="DX84" s="848"/>
      <c r="DY84" s="848"/>
      <c r="DZ84" s="849"/>
      <c r="EA84" s="212"/>
    </row>
    <row r="85" spans="1:131" ht="26.25" customHeight="1" x14ac:dyDescent="0.2">
      <c r="A85" s="220">
        <v>18</v>
      </c>
      <c r="B85" s="861"/>
      <c r="C85" s="862"/>
      <c r="D85" s="862"/>
      <c r="E85" s="862"/>
      <c r="F85" s="862"/>
      <c r="G85" s="862"/>
      <c r="H85" s="862"/>
      <c r="I85" s="862"/>
      <c r="J85" s="862"/>
      <c r="K85" s="862"/>
      <c r="L85" s="862"/>
      <c r="M85" s="862"/>
      <c r="N85" s="862"/>
      <c r="O85" s="862"/>
      <c r="P85" s="863"/>
      <c r="Q85" s="864"/>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20"/>
      <c r="BA85" s="820"/>
      <c r="BB85" s="820"/>
      <c r="BC85" s="820"/>
      <c r="BD85" s="821"/>
      <c r="BE85" s="223"/>
      <c r="BF85" s="223"/>
      <c r="BG85" s="223"/>
      <c r="BH85" s="223"/>
      <c r="BI85" s="223"/>
      <c r="BJ85" s="223"/>
      <c r="BK85" s="223"/>
      <c r="BL85" s="223"/>
      <c r="BM85" s="223"/>
      <c r="BN85" s="223"/>
      <c r="BO85" s="223"/>
      <c r="BP85" s="223"/>
      <c r="BQ85" s="220">
        <v>79</v>
      </c>
      <c r="BR85" s="225"/>
      <c r="BS85" s="847"/>
      <c r="BT85" s="848"/>
      <c r="BU85" s="848"/>
      <c r="BV85" s="848"/>
      <c r="BW85" s="848"/>
      <c r="BX85" s="848"/>
      <c r="BY85" s="848"/>
      <c r="BZ85" s="848"/>
      <c r="CA85" s="848"/>
      <c r="CB85" s="848"/>
      <c r="CC85" s="848"/>
      <c r="CD85" s="848"/>
      <c r="CE85" s="848"/>
      <c r="CF85" s="848"/>
      <c r="CG85" s="853"/>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7"/>
      <c r="DW85" s="848"/>
      <c r="DX85" s="848"/>
      <c r="DY85" s="848"/>
      <c r="DZ85" s="849"/>
      <c r="EA85" s="212"/>
    </row>
    <row r="86" spans="1:131" ht="26.25" customHeight="1" x14ac:dyDescent="0.2">
      <c r="A86" s="220">
        <v>19</v>
      </c>
      <c r="B86" s="861"/>
      <c r="C86" s="862"/>
      <c r="D86" s="862"/>
      <c r="E86" s="862"/>
      <c r="F86" s="862"/>
      <c r="G86" s="862"/>
      <c r="H86" s="862"/>
      <c r="I86" s="862"/>
      <c r="J86" s="862"/>
      <c r="K86" s="862"/>
      <c r="L86" s="862"/>
      <c r="M86" s="862"/>
      <c r="N86" s="862"/>
      <c r="O86" s="862"/>
      <c r="P86" s="863"/>
      <c r="Q86" s="864"/>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20"/>
      <c r="BA86" s="820"/>
      <c r="BB86" s="820"/>
      <c r="BC86" s="820"/>
      <c r="BD86" s="821"/>
      <c r="BE86" s="223"/>
      <c r="BF86" s="223"/>
      <c r="BG86" s="223"/>
      <c r="BH86" s="223"/>
      <c r="BI86" s="223"/>
      <c r="BJ86" s="223"/>
      <c r="BK86" s="223"/>
      <c r="BL86" s="223"/>
      <c r="BM86" s="223"/>
      <c r="BN86" s="223"/>
      <c r="BO86" s="223"/>
      <c r="BP86" s="223"/>
      <c r="BQ86" s="220">
        <v>80</v>
      </c>
      <c r="BR86" s="225"/>
      <c r="BS86" s="847"/>
      <c r="BT86" s="848"/>
      <c r="BU86" s="848"/>
      <c r="BV86" s="848"/>
      <c r="BW86" s="848"/>
      <c r="BX86" s="848"/>
      <c r="BY86" s="848"/>
      <c r="BZ86" s="848"/>
      <c r="CA86" s="848"/>
      <c r="CB86" s="848"/>
      <c r="CC86" s="848"/>
      <c r="CD86" s="848"/>
      <c r="CE86" s="848"/>
      <c r="CF86" s="848"/>
      <c r="CG86" s="853"/>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7"/>
      <c r="DW86" s="848"/>
      <c r="DX86" s="848"/>
      <c r="DY86" s="848"/>
      <c r="DZ86" s="849"/>
      <c r="EA86" s="212"/>
    </row>
    <row r="87" spans="1:131" ht="26.25" customHeight="1" x14ac:dyDescent="0.2">
      <c r="A87" s="226">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23"/>
      <c r="BF87" s="223"/>
      <c r="BG87" s="223"/>
      <c r="BH87" s="223"/>
      <c r="BI87" s="223"/>
      <c r="BJ87" s="223"/>
      <c r="BK87" s="223"/>
      <c r="BL87" s="223"/>
      <c r="BM87" s="223"/>
      <c r="BN87" s="223"/>
      <c r="BO87" s="223"/>
      <c r="BP87" s="223"/>
      <c r="BQ87" s="220">
        <v>81</v>
      </c>
      <c r="BR87" s="225"/>
      <c r="BS87" s="847"/>
      <c r="BT87" s="848"/>
      <c r="BU87" s="848"/>
      <c r="BV87" s="848"/>
      <c r="BW87" s="848"/>
      <c r="BX87" s="848"/>
      <c r="BY87" s="848"/>
      <c r="BZ87" s="848"/>
      <c r="CA87" s="848"/>
      <c r="CB87" s="848"/>
      <c r="CC87" s="848"/>
      <c r="CD87" s="848"/>
      <c r="CE87" s="848"/>
      <c r="CF87" s="848"/>
      <c r="CG87" s="853"/>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7"/>
      <c r="DW87" s="848"/>
      <c r="DX87" s="848"/>
      <c r="DY87" s="848"/>
      <c r="DZ87" s="849"/>
      <c r="EA87" s="212"/>
    </row>
    <row r="88" spans="1:131" ht="26.25" customHeight="1" thickBot="1" x14ac:dyDescent="0.25">
      <c r="A88" s="222" t="s">
        <v>377</v>
      </c>
      <c r="B88" s="777" t="s">
        <v>408</v>
      </c>
      <c r="C88" s="778"/>
      <c r="D88" s="778"/>
      <c r="E88" s="778"/>
      <c r="F88" s="778"/>
      <c r="G88" s="778"/>
      <c r="H88" s="778"/>
      <c r="I88" s="778"/>
      <c r="J88" s="778"/>
      <c r="K88" s="778"/>
      <c r="L88" s="778"/>
      <c r="M88" s="778"/>
      <c r="N88" s="778"/>
      <c r="O88" s="778"/>
      <c r="P88" s="779"/>
      <c r="Q88" s="828"/>
      <c r="R88" s="829"/>
      <c r="S88" s="829"/>
      <c r="T88" s="829"/>
      <c r="U88" s="829"/>
      <c r="V88" s="829"/>
      <c r="W88" s="829"/>
      <c r="X88" s="829"/>
      <c r="Y88" s="829"/>
      <c r="Z88" s="829"/>
      <c r="AA88" s="829"/>
      <c r="AB88" s="829"/>
      <c r="AC88" s="829"/>
      <c r="AD88" s="829"/>
      <c r="AE88" s="829"/>
      <c r="AF88" s="832">
        <v>6129</v>
      </c>
      <c r="AG88" s="832"/>
      <c r="AH88" s="832"/>
      <c r="AI88" s="832"/>
      <c r="AJ88" s="832"/>
      <c r="AK88" s="829"/>
      <c r="AL88" s="829"/>
      <c r="AM88" s="829"/>
      <c r="AN88" s="829"/>
      <c r="AO88" s="829"/>
      <c r="AP88" s="832"/>
      <c r="AQ88" s="832"/>
      <c r="AR88" s="832"/>
      <c r="AS88" s="832"/>
      <c r="AT88" s="832"/>
      <c r="AU88" s="832"/>
      <c r="AV88" s="832"/>
      <c r="AW88" s="832"/>
      <c r="AX88" s="832"/>
      <c r="AY88" s="832"/>
      <c r="AZ88" s="837"/>
      <c r="BA88" s="837"/>
      <c r="BB88" s="837"/>
      <c r="BC88" s="837"/>
      <c r="BD88" s="838"/>
      <c r="BE88" s="223"/>
      <c r="BF88" s="223"/>
      <c r="BG88" s="223"/>
      <c r="BH88" s="223"/>
      <c r="BI88" s="223"/>
      <c r="BJ88" s="223"/>
      <c r="BK88" s="223"/>
      <c r="BL88" s="223"/>
      <c r="BM88" s="223"/>
      <c r="BN88" s="223"/>
      <c r="BO88" s="223"/>
      <c r="BP88" s="223"/>
      <c r="BQ88" s="220">
        <v>82</v>
      </c>
      <c r="BR88" s="225"/>
      <c r="BS88" s="847"/>
      <c r="BT88" s="848"/>
      <c r="BU88" s="848"/>
      <c r="BV88" s="848"/>
      <c r="BW88" s="848"/>
      <c r="BX88" s="848"/>
      <c r="BY88" s="848"/>
      <c r="BZ88" s="848"/>
      <c r="CA88" s="848"/>
      <c r="CB88" s="848"/>
      <c r="CC88" s="848"/>
      <c r="CD88" s="848"/>
      <c r="CE88" s="848"/>
      <c r="CF88" s="848"/>
      <c r="CG88" s="853"/>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7"/>
      <c r="DW88" s="848"/>
      <c r="DX88" s="848"/>
      <c r="DY88" s="848"/>
      <c r="DZ88" s="849"/>
      <c r="EA88" s="212"/>
    </row>
    <row r="89" spans="1:131" ht="26.25" hidden="1" customHeight="1" x14ac:dyDescent="0.2">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7"/>
      <c r="BT89" s="848"/>
      <c r="BU89" s="848"/>
      <c r="BV89" s="848"/>
      <c r="BW89" s="848"/>
      <c r="BX89" s="848"/>
      <c r="BY89" s="848"/>
      <c r="BZ89" s="848"/>
      <c r="CA89" s="848"/>
      <c r="CB89" s="848"/>
      <c r="CC89" s="848"/>
      <c r="CD89" s="848"/>
      <c r="CE89" s="848"/>
      <c r="CF89" s="848"/>
      <c r="CG89" s="853"/>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7"/>
      <c r="DW89" s="848"/>
      <c r="DX89" s="848"/>
      <c r="DY89" s="848"/>
      <c r="DZ89" s="849"/>
      <c r="EA89" s="212"/>
    </row>
    <row r="90" spans="1:131" ht="26.25" hidden="1" customHeight="1" x14ac:dyDescent="0.2">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7"/>
      <c r="BT90" s="848"/>
      <c r="BU90" s="848"/>
      <c r="BV90" s="848"/>
      <c r="BW90" s="848"/>
      <c r="BX90" s="848"/>
      <c r="BY90" s="848"/>
      <c r="BZ90" s="848"/>
      <c r="CA90" s="848"/>
      <c r="CB90" s="848"/>
      <c r="CC90" s="848"/>
      <c r="CD90" s="848"/>
      <c r="CE90" s="848"/>
      <c r="CF90" s="848"/>
      <c r="CG90" s="853"/>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7"/>
      <c r="DW90" s="848"/>
      <c r="DX90" s="848"/>
      <c r="DY90" s="848"/>
      <c r="DZ90" s="849"/>
      <c r="EA90" s="212"/>
    </row>
    <row r="91" spans="1:131" ht="26.25" hidden="1" customHeight="1" x14ac:dyDescent="0.2">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7"/>
      <c r="BT91" s="848"/>
      <c r="BU91" s="848"/>
      <c r="BV91" s="848"/>
      <c r="BW91" s="848"/>
      <c r="BX91" s="848"/>
      <c r="BY91" s="848"/>
      <c r="BZ91" s="848"/>
      <c r="CA91" s="848"/>
      <c r="CB91" s="848"/>
      <c r="CC91" s="848"/>
      <c r="CD91" s="848"/>
      <c r="CE91" s="848"/>
      <c r="CF91" s="848"/>
      <c r="CG91" s="853"/>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7"/>
      <c r="DW91" s="848"/>
      <c r="DX91" s="848"/>
      <c r="DY91" s="848"/>
      <c r="DZ91" s="849"/>
      <c r="EA91" s="212"/>
    </row>
    <row r="92" spans="1:131" ht="26.25" hidden="1" customHeight="1" x14ac:dyDescent="0.2">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7"/>
      <c r="BT92" s="848"/>
      <c r="BU92" s="848"/>
      <c r="BV92" s="848"/>
      <c r="BW92" s="848"/>
      <c r="BX92" s="848"/>
      <c r="BY92" s="848"/>
      <c r="BZ92" s="848"/>
      <c r="CA92" s="848"/>
      <c r="CB92" s="848"/>
      <c r="CC92" s="848"/>
      <c r="CD92" s="848"/>
      <c r="CE92" s="848"/>
      <c r="CF92" s="848"/>
      <c r="CG92" s="853"/>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7"/>
      <c r="DW92" s="848"/>
      <c r="DX92" s="848"/>
      <c r="DY92" s="848"/>
      <c r="DZ92" s="849"/>
      <c r="EA92" s="212"/>
    </row>
    <row r="93" spans="1:131" ht="26.25" hidden="1" customHeight="1" x14ac:dyDescent="0.2">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7"/>
      <c r="BT93" s="848"/>
      <c r="BU93" s="848"/>
      <c r="BV93" s="848"/>
      <c r="BW93" s="848"/>
      <c r="BX93" s="848"/>
      <c r="BY93" s="848"/>
      <c r="BZ93" s="848"/>
      <c r="CA93" s="848"/>
      <c r="CB93" s="848"/>
      <c r="CC93" s="848"/>
      <c r="CD93" s="848"/>
      <c r="CE93" s="848"/>
      <c r="CF93" s="848"/>
      <c r="CG93" s="853"/>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7"/>
      <c r="DW93" s="848"/>
      <c r="DX93" s="848"/>
      <c r="DY93" s="848"/>
      <c r="DZ93" s="849"/>
      <c r="EA93" s="212"/>
    </row>
    <row r="94" spans="1:131" ht="26.25" hidden="1" customHeight="1" x14ac:dyDescent="0.2">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7"/>
      <c r="BT94" s="848"/>
      <c r="BU94" s="848"/>
      <c r="BV94" s="848"/>
      <c r="BW94" s="848"/>
      <c r="BX94" s="848"/>
      <c r="BY94" s="848"/>
      <c r="BZ94" s="848"/>
      <c r="CA94" s="848"/>
      <c r="CB94" s="848"/>
      <c r="CC94" s="848"/>
      <c r="CD94" s="848"/>
      <c r="CE94" s="848"/>
      <c r="CF94" s="848"/>
      <c r="CG94" s="853"/>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7"/>
      <c r="DW94" s="848"/>
      <c r="DX94" s="848"/>
      <c r="DY94" s="848"/>
      <c r="DZ94" s="849"/>
      <c r="EA94" s="212"/>
    </row>
    <row r="95" spans="1:131" ht="26.25" hidden="1" customHeight="1" x14ac:dyDescent="0.2">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7"/>
      <c r="BT95" s="848"/>
      <c r="BU95" s="848"/>
      <c r="BV95" s="848"/>
      <c r="BW95" s="848"/>
      <c r="BX95" s="848"/>
      <c r="BY95" s="848"/>
      <c r="BZ95" s="848"/>
      <c r="CA95" s="848"/>
      <c r="CB95" s="848"/>
      <c r="CC95" s="848"/>
      <c r="CD95" s="848"/>
      <c r="CE95" s="848"/>
      <c r="CF95" s="848"/>
      <c r="CG95" s="853"/>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7"/>
      <c r="DW95" s="848"/>
      <c r="DX95" s="848"/>
      <c r="DY95" s="848"/>
      <c r="DZ95" s="849"/>
      <c r="EA95" s="212"/>
    </row>
    <row r="96" spans="1:131" ht="26.25" hidden="1" customHeight="1" x14ac:dyDescent="0.2">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7"/>
      <c r="BT96" s="848"/>
      <c r="BU96" s="848"/>
      <c r="BV96" s="848"/>
      <c r="BW96" s="848"/>
      <c r="BX96" s="848"/>
      <c r="BY96" s="848"/>
      <c r="BZ96" s="848"/>
      <c r="CA96" s="848"/>
      <c r="CB96" s="848"/>
      <c r="CC96" s="848"/>
      <c r="CD96" s="848"/>
      <c r="CE96" s="848"/>
      <c r="CF96" s="848"/>
      <c r="CG96" s="853"/>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7"/>
      <c r="DW96" s="848"/>
      <c r="DX96" s="848"/>
      <c r="DY96" s="848"/>
      <c r="DZ96" s="849"/>
      <c r="EA96" s="212"/>
    </row>
    <row r="97" spans="1:131" ht="26.25" hidden="1" customHeight="1" x14ac:dyDescent="0.2">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7"/>
      <c r="BT97" s="848"/>
      <c r="BU97" s="848"/>
      <c r="BV97" s="848"/>
      <c r="BW97" s="848"/>
      <c r="BX97" s="848"/>
      <c r="BY97" s="848"/>
      <c r="BZ97" s="848"/>
      <c r="CA97" s="848"/>
      <c r="CB97" s="848"/>
      <c r="CC97" s="848"/>
      <c r="CD97" s="848"/>
      <c r="CE97" s="848"/>
      <c r="CF97" s="848"/>
      <c r="CG97" s="853"/>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7"/>
      <c r="DW97" s="848"/>
      <c r="DX97" s="848"/>
      <c r="DY97" s="848"/>
      <c r="DZ97" s="849"/>
      <c r="EA97" s="212"/>
    </row>
    <row r="98" spans="1:131" ht="26.25" hidden="1" customHeight="1" x14ac:dyDescent="0.2">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7"/>
      <c r="BT98" s="848"/>
      <c r="BU98" s="848"/>
      <c r="BV98" s="848"/>
      <c r="BW98" s="848"/>
      <c r="BX98" s="848"/>
      <c r="BY98" s="848"/>
      <c r="BZ98" s="848"/>
      <c r="CA98" s="848"/>
      <c r="CB98" s="848"/>
      <c r="CC98" s="848"/>
      <c r="CD98" s="848"/>
      <c r="CE98" s="848"/>
      <c r="CF98" s="848"/>
      <c r="CG98" s="853"/>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7"/>
      <c r="DW98" s="848"/>
      <c r="DX98" s="848"/>
      <c r="DY98" s="848"/>
      <c r="DZ98" s="849"/>
      <c r="EA98" s="212"/>
    </row>
    <row r="99" spans="1:131" ht="26.25" hidden="1" customHeight="1" x14ac:dyDescent="0.2">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7"/>
      <c r="BT99" s="848"/>
      <c r="BU99" s="848"/>
      <c r="BV99" s="848"/>
      <c r="BW99" s="848"/>
      <c r="BX99" s="848"/>
      <c r="BY99" s="848"/>
      <c r="BZ99" s="848"/>
      <c r="CA99" s="848"/>
      <c r="CB99" s="848"/>
      <c r="CC99" s="848"/>
      <c r="CD99" s="848"/>
      <c r="CE99" s="848"/>
      <c r="CF99" s="848"/>
      <c r="CG99" s="853"/>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7"/>
      <c r="DW99" s="848"/>
      <c r="DX99" s="848"/>
      <c r="DY99" s="848"/>
      <c r="DZ99" s="849"/>
      <c r="EA99" s="212"/>
    </row>
    <row r="100" spans="1:131" ht="26.25" hidden="1" customHeight="1" x14ac:dyDescent="0.2">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7"/>
      <c r="BT100" s="848"/>
      <c r="BU100" s="848"/>
      <c r="BV100" s="848"/>
      <c r="BW100" s="848"/>
      <c r="BX100" s="848"/>
      <c r="BY100" s="848"/>
      <c r="BZ100" s="848"/>
      <c r="CA100" s="848"/>
      <c r="CB100" s="848"/>
      <c r="CC100" s="848"/>
      <c r="CD100" s="848"/>
      <c r="CE100" s="848"/>
      <c r="CF100" s="848"/>
      <c r="CG100" s="853"/>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7"/>
      <c r="DW100" s="848"/>
      <c r="DX100" s="848"/>
      <c r="DY100" s="848"/>
      <c r="DZ100" s="849"/>
      <c r="EA100" s="212"/>
    </row>
    <row r="101" spans="1:131" ht="26.25" hidden="1" customHeight="1" x14ac:dyDescent="0.2">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7"/>
      <c r="BT101" s="848"/>
      <c r="BU101" s="848"/>
      <c r="BV101" s="848"/>
      <c r="BW101" s="848"/>
      <c r="BX101" s="848"/>
      <c r="BY101" s="848"/>
      <c r="BZ101" s="848"/>
      <c r="CA101" s="848"/>
      <c r="CB101" s="848"/>
      <c r="CC101" s="848"/>
      <c r="CD101" s="848"/>
      <c r="CE101" s="848"/>
      <c r="CF101" s="848"/>
      <c r="CG101" s="853"/>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7"/>
      <c r="DW101" s="848"/>
      <c r="DX101" s="848"/>
      <c r="DY101" s="848"/>
      <c r="DZ101" s="849"/>
      <c r="EA101" s="212"/>
    </row>
    <row r="102" spans="1:131" ht="26.25" customHeight="1" thickBot="1" x14ac:dyDescent="0.25">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777" t="s">
        <v>409</v>
      </c>
      <c r="BS102" s="778"/>
      <c r="BT102" s="778"/>
      <c r="BU102" s="778"/>
      <c r="BV102" s="778"/>
      <c r="BW102" s="778"/>
      <c r="BX102" s="778"/>
      <c r="BY102" s="778"/>
      <c r="BZ102" s="778"/>
      <c r="CA102" s="778"/>
      <c r="CB102" s="778"/>
      <c r="CC102" s="778"/>
      <c r="CD102" s="778"/>
      <c r="CE102" s="778"/>
      <c r="CF102" s="778"/>
      <c r="CG102" s="779"/>
      <c r="CH102" s="875"/>
      <c r="CI102" s="876"/>
      <c r="CJ102" s="876"/>
      <c r="CK102" s="876"/>
      <c r="CL102" s="877"/>
      <c r="CM102" s="875"/>
      <c r="CN102" s="876"/>
      <c r="CO102" s="876"/>
      <c r="CP102" s="876"/>
      <c r="CQ102" s="877"/>
      <c r="CR102" s="878">
        <v>69</v>
      </c>
      <c r="CS102" s="840"/>
      <c r="CT102" s="840"/>
      <c r="CU102" s="840"/>
      <c r="CV102" s="879"/>
      <c r="CW102" s="878">
        <v>128</v>
      </c>
      <c r="CX102" s="840"/>
      <c r="CY102" s="840"/>
      <c r="CZ102" s="840"/>
      <c r="DA102" s="879"/>
      <c r="DB102" s="878">
        <v>1438</v>
      </c>
      <c r="DC102" s="840"/>
      <c r="DD102" s="840"/>
      <c r="DE102" s="840"/>
      <c r="DF102" s="879"/>
      <c r="DG102" s="878"/>
      <c r="DH102" s="840"/>
      <c r="DI102" s="840"/>
      <c r="DJ102" s="840"/>
      <c r="DK102" s="879"/>
      <c r="DL102" s="878"/>
      <c r="DM102" s="840"/>
      <c r="DN102" s="840"/>
      <c r="DO102" s="840"/>
      <c r="DP102" s="879"/>
      <c r="DQ102" s="878"/>
      <c r="DR102" s="840"/>
      <c r="DS102" s="840"/>
      <c r="DT102" s="840"/>
      <c r="DU102" s="879"/>
      <c r="DV102" s="777"/>
      <c r="DW102" s="778"/>
      <c r="DX102" s="778"/>
      <c r="DY102" s="778"/>
      <c r="DZ102" s="902"/>
      <c r="EA102" s="212"/>
    </row>
    <row r="103" spans="1:131" ht="26.25" customHeight="1" x14ac:dyDescent="0.2">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3" t="s">
        <v>410</v>
      </c>
      <c r="BR103" s="903"/>
      <c r="BS103" s="903"/>
      <c r="BT103" s="903"/>
      <c r="BU103" s="903"/>
      <c r="BV103" s="903"/>
      <c r="BW103" s="903"/>
      <c r="BX103" s="903"/>
      <c r="BY103" s="903"/>
      <c r="BZ103" s="903"/>
      <c r="CA103" s="903"/>
      <c r="CB103" s="903"/>
      <c r="CC103" s="903"/>
      <c r="CD103" s="903"/>
      <c r="CE103" s="903"/>
      <c r="CF103" s="903"/>
      <c r="CG103" s="903"/>
      <c r="CH103" s="903"/>
      <c r="CI103" s="903"/>
      <c r="CJ103" s="903"/>
      <c r="CK103" s="903"/>
      <c r="CL103" s="903"/>
      <c r="CM103" s="903"/>
      <c r="CN103" s="903"/>
      <c r="CO103" s="903"/>
      <c r="CP103" s="903"/>
      <c r="CQ103" s="903"/>
      <c r="CR103" s="903"/>
      <c r="CS103" s="903"/>
      <c r="CT103" s="903"/>
      <c r="CU103" s="903"/>
      <c r="CV103" s="903"/>
      <c r="CW103" s="903"/>
      <c r="CX103" s="903"/>
      <c r="CY103" s="903"/>
      <c r="CZ103" s="903"/>
      <c r="DA103" s="903"/>
      <c r="DB103" s="903"/>
      <c r="DC103" s="903"/>
      <c r="DD103" s="903"/>
      <c r="DE103" s="903"/>
      <c r="DF103" s="903"/>
      <c r="DG103" s="903"/>
      <c r="DH103" s="903"/>
      <c r="DI103" s="903"/>
      <c r="DJ103" s="903"/>
      <c r="DK103" s="903"/>
      <c r="DL103" s="903"/>
      <c r="DM103" s="903"/>
      <c r="DN103" s="903"/>
      <c r="DO103" s="903"/>
      <c r="DP103" s="903"/>
      <c r="DQ103" s="903"/>
      <c r="DR103" s="903"/>
      <c r="DS103" s="903"/>
      <c r="DT103" s="903"/>
      <c r="DU103" s="903"/>
      <c r="DV103" s="903"/>
      <c r="DW103" s="903"/>
      <c r="DX103" s="903"/>
      <c r="DY103" s="903"/>
      <c r="DZ103" s="903"/>
      <c r="EA103" s="212"/>
    </row>
    <row r="104" spans="1:131" ht="26.25" customHeight="1" x14ac:dyDescent="0.2">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4" t="s">
        <v>411</v>
      </c>
      <c r="BR104" s="904"/>
      <c r="BS104" s="904"/>
      <c r="BT104" s="904"/>
      <c r="BU104" s="904"/>
      <c r="BV104" s="904"/>
      <c r="BW104" s="904"/>
      <c r="BX104" s="904"/>
      <c r="BY104" s="904"/>
      <c r="BZ104" s="904"/>
      <c r="CA104" s="904"/>
      <c r="CB104" s="904"/>
      <c r="CC104" s="904"/>
      <c r="CD104" s="904"/>
      <c r="CE104" s="904"/>
      <c r="CF104" s="904"/>
      <c r="CG104" s="904"/>
      <c r="CH104" s="904"/>
      <c r="CI104" s="904"/>
      <c r="CJ104" s="904"/>
      <c r="CK104" s="904"/>
      <c r="CL104" s="904"/>
      <c r="CM104" s="904"/>
      <c r="CN104" s="904"/>
      <c r="CO104" s="904"/>
      <c r="CP104" s="904"/>
      <c r="CQ104" s="904"/>
      <c r="CR104" s="904"/>
      <c r="CS104" s="904"/>
      <c r="CT104" s="904"/>
      <c r="CU104" s="904"/>
      <c r="CV104" s="904"/>
      <c r="CW104" s="904"/>
      <c r="CX104" s="904"/>
      <c r="CY104" s="904"/>
      <c r="CZ104" s="904"/>
      <c r="DA104" s="904"/>
      <c r="DB104" s="904"/>
      <c r="DC104" s="904"/>
      <c r="DD104" s="904"/>
      <c r="DE104" s="904"/>
      <c r="DF104" s="904"/>
      <c r="DG104" s="904"/>
      <c r="DH104" s="904"/>
      <c r="DI104" s="904"/>
      <c r="DJ104" s="904"/>
      <c r="DK104" s="904"/>
      <c r="DL104" s="904"/>
      <c r="DM104" s="904"/>
      <c r="DN104" s="904"/>
      <c r="DO104" s="904"/>
      <c r="DP104" s="904"/>
      <c r="DQ104" s="904"/>
      <c r="DR104" s="904"/>
      <c r="DS104" s="904"/>
      <c r="DT104" s="904"/>
      <c r="DU104" s="904"/>
      <c r="DV104" s="904"/>
      <c r="DW104" s="904"/>
      <c r="DX104" s="904"/>
      <c r="DY104" s="904"/>
      <c r="DZ104" s="904"/>
      <c r="EA104" s="212"/>
    </row>
    <row r="105" spans="1:131" ht="11.2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31" t="s">
        <v>412</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413</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5" t="s">
        <v>414</v>
      </c>
      <c r="B108" s="906"/>
      <c r="C108" s="906"/>
      <c r="D108" s="906"/>
      <c r="E108" s="906"/>
      <c r="F108" s="906"/>
      <c r="G108" s="906"/>
      <c r="H108" s="906"/>
      <c r="I108" s="906"/>
      <c r="J108" s="906"/>
      <c r="K108" s="906"/>
      <c r="L108" s="906"/>
      <c r="M108" s="906"/>
      <c r="N108" s="906"/>
      <c r="O108" s="906"/>
      <c r="P108" s="906"/>
      <c r="Q108" s="906"/>
      <c r="R108" s="906"/>
      <c r="S108" s="906"/>
      <c r="T108" s="906"/>
      <c r="U108" s="906"/>
      <c r="V108" s="906"/>
      <c r="W108" s="906"/>
      <c r="X108" s="906"/>
      <c r="Y108" s="906"/>
      <c r="Z108" s="906"/>
      <c r="AA108" s="906"/>
      <c r="AB108" s="906"/>
      <c r="AC108" s="906"/>
      <c r="AD108" s="906"/>
      <c r="AE108" s="906"/>
      <c r="AF108" s="906"/>
      <c r="AG108" s="906"/>
      <c r="AH108" s="906"/>
      <c r="AI108" s="906"/>
      <c r="AJ108" s="906"/>
      <c r="AK108" s="906"/>
      <c r="AL108" s="906"/>
      <c r="AM108" s="906"/>
      <c r="AN108" s="906"/>
      <c r="AO108" s="906"/>
      <c r="AP108" s="906"/>
      <c r="AQ108" s="906"/>
      <c r="AR108" s="906"/>
      <c r="AS108" s="906"/>
      <c r="AT108" s="907"/>
      <c r="AU108" s="905" t="s">
        <v>415</v>
      </c>
      <c r="AV108" s="906"/>
      <c r="AW108" s="906"/>
      <c r="AX108" s="906"/>
      <c r="AY108" s="906"/>
      <c r="AZ108" s="906"/>
      <c r="BA108" s="906"/>
      <c r="BB108" s="906"/>
      <c r="BC108" s="906"/>
      <c r="BD108" s="906"/>
      <c r="BE108" s="906"/>
      <c r="BF108" s="906"/>
      <c r="BG108" s="906"/>
      <c r="BH108" s="906"/>
      <c r="BI108" s="906"/>
      <c r="BJ108" s="906"/>
      <c r="BK108" s="906"/>
      <c r="BL108" s="906"/>
      <c r="BM108" s="906"/>
      <c r="BN108" s="906"/>
      <c r="BO108" s="906"/>
      <c r="BP108" s="906"/>
      <c r="BQ108" s="906"/>
      <c r="BR108" s="906"/>
      <c r="BS108" s="906"/>
      <c r="BT108" s="906"/>
      <c r="BU108" s="906"/>
      <c r="BV108" s="906"/>
      <c r="BW108" s="906"/>
      <c r="BX108" s="906"/>
      <c r="BY108" s="906"/>
      <c r="BZ108" s="906"/>
      <c r="CA108" s="906"/>
      <c r="CB108" s="906"/>
      <c r="CC108" s="906"/>
      <c r="CD108" s="906"/>
      <c r="CE108" s="906"/>
      <c r="CF108" s="906"/>
      <c r="CG108" s="906"/>
      <c r="CH108" s="906"/>
      <c r="CI108" s="906"/>
      <c r="CJ108" s="906"/>
      <c r="CK108" s="906"/>
      <c r="CL108" s="906"/>
      <c r="CM108" s="906"/>
      <c r="CN108" s="906"/>
      <c r="CO108" s="906"/>
      <c r="CP108" s="906"/>
      <c r="CQ108" s="906"/>
      <c r="CR108" s="906"/>
      <c r="CS108" s="906"/>
      <c r="CT108" s="906"/>
      <c r="CU108" s="906"/>
      <c r="CV108" s="906"/>
      <c r="CW108" s="906"/>
      <c r="CX108" s="906"/>
      <c r="CY108" s="906"/>
      <c r="CZ108" s="906"/>
      <c r="DA108" s="906"/>
      <c r="DB108" s="906"/>
      <c r="DC108" s="906"/>
      <c r="DD108" s="906"/>
      <c r="DE108" s="906"/>
      <c r="DF108" s="906"/>
      <c r="DG108" s="906"/>
      <c r="DH108" s="906"/>
      <c r="DI108" s="906"/>
      <c r="DJ108" s="906"/>
      <c r="DK108" s="906"/>
      <c r="DL108" s="906"/>
      <c r="DM108" s="906"/>
      <c r="DN108" s="906"/>
      <c r="DO108" s="906"/>
      <c r="DP108" s="906"/>
      <c r="DQ108" s="906"/>
      <c r="DR108" s="906"/>
      <c r="DS108" s="906"/>
      <c r="DT108" s="906"/>
      <c r="DU108" s="906"/>
      <c r="DV108" s="906"/>
      <c r="DW108" s="906"/>
      <c r="DX108" s="906"/>
      <c r="DY108" s="906"/>
      <c r="DZ108" s="907"/>
    </row>
    <row r="109" spans="1:131" s="212" customFormat="1" ht="26.25" customHeight="1" x14ac:dyDescent="0.2">
      <c r="A109" s="900" t="s">
        <v>416</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417</v>
      </c>
      <c r="AB109" s="881"/>
      <c r="AC109" s="881"/>
      <c r="AD109" s="881"/>
      <c r="AE109" s="882"/>
      <c r="AF109" s="880" t="s">
        <v>418</v>
      </c>
      <c r="AG109" s="881"/>
      <c r="AH109" s="881"/>
      <c r="AI109" s="881"/>
      <c r="AJ109" s="882"/>
      <c r="AK109" s="880" t="s">
        <v>294</v>
      </c>
      <c r="AL109" s="881"/>
      <c r="AM109" s="881"/>
      <c r="AN109" s="881"/>
      <c r="AO109" s="882"/>
      <c r="AP109" s="880" t="s">
        <v>419</v>
      </c>
      <c r="AQ109" s="881"/>
      <c r="AR109" s="881"/>
      <c r="AS109" s="881"/>
      <c r="AT109" s="883"/>
      <c r="AU109" s="900" t="s">
        <v>416</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417</v>
      </c>
      <c r="BR109" s="881"/>
      <c r="BS109" s="881"/>
      <c r="BT109" s="881"/>
      <c r="BU109" s="882"/>
      <c r="BV109" s="880" t="s">
        <v>418</v>
      </c>
      <c r="BW109" s="881"/>
      <c r="BX109" s="881"/>
      <c r="BY109" s="881"/>
      <c r="BZ109" s="882"/>
      <c r="CA109" s="880" t="s">
        <v>294</v>
      </c>
      <c r="CB109" s="881"/>
      <c r="CC109" s="881"/>
      <c r="CD109" s="881"/>
      <c r="CE109" s="882"/>
      <c r="CF109" s="901" t="s">
        <v>419</v>
      </c>
      <c r="CG109" s="901"/>
      <c r="CH109" s="901"/>
      <c r="CI109" s="901"/>
      <c r="CJ109" s="901"/>
      <c r="CK109" s="880" t="s">
        <v>420</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417</v>
      </c>
      <c r="DH109" s="881"/>
      <c r="DI109" s="881"/>
      <c r="DJ109" s="881"/>
      <c r="DK109" s="882"/>
      <c r="DL109" s="880" t="s">
        <v>418</v>
      </c>
      <c r="DM109" s="881"/>
      <c r="DN109" s="881"/>
      <c r="DO109" s="881"/>
      <c r="DP109" s="882"/>
      <c r="DQ109" s="880" t="s">
        <v>294</v>
      </c>
      <c r="DR109" s="881"/>
      <c r="DS109" s="881"/>
      <c r="DT109" s="881"/>
      <c r="DU109" s="882"/>
      <c r="DV109" s="880" t="s">
        <v>419</v>
      </c>
      <c r="DW109" s="881"/>
      <c r="DX109" s="881"/>
      <c r="DY109" s="881"/>
      <c r="DZ109" s="883"/>
    </row>
    <row r="110" spans="1:131" s="212" customFormat="1" ht="26.25" customHeight="1" x14ac:dyDescent="0.2">
      <c r="A110" s="884" t="s">
        <v>421</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7284768</v>
      </c>
      <c r="AB110" s="888"/>
      <c r="AC110" s="888"/>
      <c r="AD110" s="888"/>
      <c r="AE110" s="889"/>
      <c r="AF110" s="890">
        <v>7393407</v>
      </c>
      <c r="AG110" s="888"/>
      <c r="AH110" s="888"/>
      <c r="AI110" s="888"/>
      <c r="AJ110" s="889"/>
      <c r="AK110" s="890">
        <v>7116299</v>
      </c>
      <c r="AL110" s="888"/>
      <c r="AM110" s="888"/>
      <c r="AN110" s="888"/>
      <c r="AO110" s="889"/>
      <c r="AP110" s="891">
        <v>18.8</v>
      </c>
      <c r="AQ110" s="892"/>
      <c r="AR110" s="892"/>
      <c r="AS110" s="892"/>
      <c r="AT110" s="893"/>
      <c r="AU110" s="894" t="s">
        <v>69</v>
      </c>
      <c r="AV110" s="895"/>
      <c r="AW110" s="895"/>
      <c r="AX110" s="895"/>
      <c r="AY110" s="895"/>
      <c r="AZ110" s="917" t="s">
        <v>422</v>
      </c>
      <c r="BA110" s="885"/>
      <c r="BB110" s="885"/>
      <c r="BC110" s="885"/>
      <c r="BD110" s="885"/>
      <c r="BE110" s="885"/>
      <c r="BF110" s="885"/>
      <c r="BG110" s="885"/>
      <c r="BH110" s="885"/>
      <c r="BI110" s="885"/>
      <c r="BJ110" s="885"/>
      <c r="BK110" s="885"/>
      <c r="BL110" s="885"/>
      <c r="BM110" s="885"/>
      <c r="BN110" s="885"/>
      <c r="BO110" s="885"/>
      <c r="BP110" s="886"/>
      <c r="BQ110" s="918">
        <v>68278731</v>
      </c>
      <c r="BR110" s="919"/>
      <c r="BS110" s="919"/>
      <c r="BT110" s="919"/>
      <c r="BU110" s="919"/>
      <c r="BV110" s="919">
        <v>64977976</v>
      </c>
      <c r="BW110" s="919"/>
      <c r="BX110" s="919"/>
      <c r="BY110" s="919"/>
      <c r="BZ110" s="919"/>
      <c r="CA110" s="919">
        <v>63280732</v>
      </c>
      <c r="CB110" s="919"/>
      <c r="CC110" s="919"/>
      <c r="CD110" s="919"/>
      <c r="CE110" s="919"/>
      <c r="CF110" s="932">
        <v>167.1</v>
      </c>
      <c r="CG110" s="933"/>
      <c r="CH110" s="933"/>
      <c r="CI110" s="933"/>
      <c r="CJ110" s="933"/>
      <c r="CK110" s="934" t="s">
        <v>423</v>
      </c>
      <c r="CL110" s="935"/>
      <c r="CM110" s="917" t="s">
        <v>424</v>
      </c>
      <c r="CN110" s="885"/>
      <c r="CO110" s="885"/>
      <c r="CP110" s="885"/>
      <c r="CQ110" s="885"/>
      <c r="CR110" s="885"/>
      <c r="CS110" s="885"/>
      <c r="CT110" s="885"/>
      <c r="CU110" s="885"/>
      <c r="CV110" s="885"/>
      <c r="CW110" s="885"/>
      <c r="CX110" s="885"/>
      <c r="CY110" s="885"/>
      <c r="CZ110" s="885"/>
      <c r="DA110" s="885"/>
      <c r="DB110" s="885"/>
      <c r="DC110" s="885"/>
      <c r="DD110" s="885"/>
      <c r="DE110" s="885"/>
      <c r="DF110" s="886"/>
      <c r="DG110" s="918" t="s">
        <v>122</v>
      </c>
      <c r="DH110" s="919"/>
      <c r="DI110" s="919"/>
      <c r="DJ110" s="919"/>
      <c r="DK110" s="919"/>
      <c r="DL110" s="919" t="s">
        <v>122</v>
      </c>
      <c r="DM110" s="919"/>
      <c r="DN110" s="919"/>
      <c r="DO110" s="919"/>
      <c r="DP110" s="919"/>
      <c r="DQ110" s="919" t="s">
        <v>122</v>
      </c>
      <c r="DR110" s="919"/>
      <c r="DS110" s="919"/>
      <c r="DT110" s="919"/>
      <c r="DU110" s="919"/>
      <c r="DV110" s="920" t="s">
        <v>122</v>
      </c>
      <c r="DW110" s="920"/>
      <c r="DX110" s="920"/>
      <c r="DY110" s="920"/>
      <c r="DZ110" s="921"/>
    </row>
    <row r="111" spans="1:131" s="212" customFormat="1" ht="26.25" customHeight="1" x14ac:dyDescent="0.2">
      <c r="A111" s="922" t="s">
        <v>425</v>
      </c>
      <c r="B111" s="923"/>
      <c r="C111" s="923"/>
      <c r="D111" s="923"/>
      <c r="E111" s="923"/>
      <c r="F111" s="923"/>
      <c r="G111" s="923"/>
      <c r="H111" s="923"/>
      <c r="I111" s="923"/>
      <c r="J111" s="923"/>
      <c r="K111" s="923"/>
      <c r="L111" s="923"/>
      <c r="M111" s="923"/>
      <c r="N111" s="923"/>
      <c r="O111" s="923"/>
      <c r="P111" s="923"/>
      <c r="Q111" s="923"/>
      <c r="R111" s="923"/>
      <c r="S111" s="923"/>
      <c r="T111" s="923"/>
      <c r="U111" s="923"/>
      <c r="V111" s="923"/>
      <c r="W111" s="923"/>
      <c r="X111" s="923"/>
      <c r="Y111" s="923"/>
      <c r="Z111" s="924"/>
      <c r="AA111" s="925" t="s">
        <v>122</v>
      </c>
      <c r="AB111" s="926"/>
      <c r="AC111" s="926"/>
      <c r="AD111" s="926"/>
      <c r="AE111" s="927"/>
      <c r="AF111" s="928" t="s">
        <v>122</v>
      </c>
      <c r="AG111" s="926"/>
      <c r="AH111" s="926"/>
      <c r="AI111" s="926"/>
      <c r="AJ111" s="927"/>
      <c r="AK111" s="928" t="s">
        <v>122</v>
      </c>
      <c r="AL111" s="926"/>
      <c r="AM111" s="926"/>
      <c r="AN111" s="926"/>
      <c r="AO111" s="927"/>
      <c r="AP111" s="929" t="s">
        <v>122</v>
      </c>
      <c r="AQ111" s="930"/>
      <c r="AR111" s="930"/>
      <c r="AS111" s="930"/>
      <c r="AT111" s="931"/>
      <c r="AU111" s="896"/>
      <c r="AV111" s="897"/>
      <c r="AW111" s="897"/>
      <c r="AX111" s="897"/>
      <c r="AY111" s="897"/>
      <c r="AZ111" s="910" t="s">
        <v>426</v>
      </c>
      <c r="BA111" s="911"/>
      <c r="BB111" s="911"/>
      <c r="BC111" s="911"/>
      <c r="BD111" s="911"/>
      <c r="BE111" s="911"/>
      <c r="BF111" s="911"/>
      <c r="BG111" s="911"/>
      <c r="BH111" s="911"/>
      <c r="BI111" s="911"/>
      <c r="BJ111" s="911"/>
      <c r="BK111" s="911"/>
      <c r="BL111" s="911"/>
      <c r="BM111" s="911"/>
      <c r="BN111" s="911"/>
      <c r="BO111" s="911"/>
      <c r="BP111" s="912"/>
      <c r="BQ111" s="913" t="s">
        <v>122</v>
      </c>
      <c r="BR111" s="914"/>
      <c r="BS111" s="914"/>
      <c r="BT111" s="914"/>
      <c r="BU111" s="914"/>
      <c r="BV111" s="914" t="s">
        <v>122</v>
      </c>
      <c r="BW111" s="914"/>
      <c r="BX111" s="914"/>
      <c r="BY111" s="914"/>
      <c r="BZ111" s="914"/>
      <c r="CA111" s="914" t="s">
        <v>122</v>
      </c>
      <c r="CB111" s="914"/>
      <c r="CC111" s="914"/>
      <c r="CD111" s="914"/>
      <c r="CE111" s="914"/>
      <c r="CF111" s="908" t="s">
        <v>122</v>
      </c>
      <c r="CG111" s="909"/>
      <c r="CH111" s="909"/>
      <c r="CI111" s="909"/>
      <c r="CJ111" s="909"/>
      <c r="CK111" s="936"/>
      <c r="CL111" s="937"/>
      <c r="CM111" s="910" t="s">
        <v>427</v>
      </c>
      <c r="CN111" s="911"/>
      <c r="CO111" s="911"/>
      <c r="CP111" s="911"/>
      <c r="CQ111" s="911"/>
      <c r="CR111" s="911"/>
      <c r="CS111" s="911"/>
      <c r="CT111" s="911"/>
      <c r="CU111" s="911"/>
      <c r="CV111" s="911"/>
      <c r="CW111" s="911"/>
      <c r="CX111" s="911"/>
      <c r="CY111" s="911"/>
      <c r="CZ111" s="911"/>
      <c r="DA111" s="911"/>
      <c r="DB111" s="911"/>
      <c r="DC111" s="911"/>
      <c r="DD111" s="911"/>
      <c r="DE111" s="911"/>
      <c r="DF111" s="912"/>
      <c r="DG111" s="913" t="s">
        <v>122</v>
      </c>
      <c r="DH111" s="914"/>
      <c r="DI111" s="914"/>
      <c r="DJ111" s="914"/>
      <c r="DK111" s="914"/>
      <c r="DL111" s="914" t="s">
        <v>122</v>
      </c>
      <c r="DM111" s="914"/>
      <c r="DN111" s="914"/>
      <c r="DO111" s="914"/>
      <c r="DP111" s="914"/>
      <c r="DQ111" s="914" t="s">
        <v>122</v>
      </c>
      <c r="DR111" s="914"/>
      <c r="DS111" s="914"/>
      <c r="DT111" s="914"/>
      <c r="DU111" s="914"/>
      <c r="DV111" s="915" t="s">
        <v>122</v>
      </c>
      <c r="DW111" s="915"/>
      <c r="DX111" s="915"/>
      <c r="DY111" s="915"/>
      <c r="DZ111" s="916"/>
    </row>
    <row r="112" spans="1:131" s="212" customFormat="1" ht="26.25" customHeight="1" x14ac:dyDescent="0.2">
      <c r="A112" s="940" t="s">
        <v>428</v>
      </c>
      <c r="B112" s="941"/>
      <c r="C112" s="911" t="s">
        <v>429</v>
      </c>
      <c r="D112" s="911"/>
      <c r="E112" s="911"/>
      <c r="F112" s="911"/>
      <c r="G112" s="911"/>
      <c r="H112" s="911"/>
      <c r="I112" s="911"/>
      <c r="J112" s="911"/>
      <c r="K112" s="911"/>
      <c r="L112" s="911"/>
      <c r="M112" s="911"/>
      <c r="N112" s="911"/>
      <c r="O112" s="911"/>
      <c r="P112" s="911"/>
      <c r="Q112" s="911"/>
      <c r="R112" s="911"/>
      <c r="S112" s="911"/>
      <c r="T112" s="911"/>
      <c r="U112" s="911"/>
      <c r="V112" s="911"/>
      <c r="W112" s="911"/>
      <c r="X112" s="911"/>
      <c r="Y112" s="911"/>
      <c r="Z112" s="912"/>
      <c r="AA112" s="946" t="s">
        <v>122</v>
      </c>
      <c r="AB112" s="947"/>
      <c r="AC112" s="947"/>
      <c r="AD112" s="947"/>
      <c r="AE112" s="948"/>
      <c r="AF112" s="949" t="s">
        <v>122</v>
      </c>
      <c r="AG112" s="947"/>
      <c r="AH112" s="947"/>
      <c r="AI112" s="947"/>
      <c r="AJ112" s="948"/>
      <c r="AK112" s="949" t="s">
        <v>122</v>
      </c>
      <c r="AL112" s="947"/>
      <c r="AM112" s="947"/>
      <c r="AN112" s="947"/>
      <c r="AO112" s="948"/>
      <c r="AP112" s="950" t="s">
        <v>122</v>
      </c>
      <c r="AQ112" s="951"/>
      <c r="AR112" s="951"/>
      <c r="AS112" s="951"/>
      <c r="AT112" s="952"/>
      <c r="AU112" s="896"/>
      <c r="AV112" s="897"/>
      <c r="AW112" s="897"/>
      <c r="AX112" s="897"/>
      <c r="AY112" s="897"/>
      <c r="AZ112" s="910" t="s">
        <v>430</v>
      </c>
      <c r="BA112" s="911"/>
      <c r="BB112" s="911"/>
      <c r="BC112" s="911"/>
      <c r="BD112" s="911"/>
      <c r="BE112" s="911"/>
      <c r="BF112" s="911"/>
      <c r="BG112" s="911"/>
      <c r="BH112" s="911"/>
      <c r="BI112" s="911"/>
      <c r="BJ112" s="911"/>
      <c r="BK112" s="911"/>
      <c r="BL112" s="911"/>
      <c r="BM112" s="911"/>
      <c r="BN112" s="911"/>
      <c r="BO112" s="911"/>
      <c r="BP112" s="912"/>
      <c r="BQ112" s="913">
        <v>14554518</v>
      </c>
      <c r="BR112" s="914"/>
      <c r="BS112" s="914"/>
      <c r="BT112" s="914"/>
      <c r="BU112" s="914"/>
      <c r="BV112" s="914">
        <v>15005038</v>
      </c>
      <c r="BW112" s="914"/>
      <c r="BX112" s="914"/>
      <c r="BY112" s="914"/>
      <c r="BZ112" s="914"/>
      <c r="CA112" s="914">
        <v>15862450</v>
      </c>
      <c r="CB112" s="914"/>
      <c r="CC112" s="914"/>
      <c r="CD112" s="914"/>
      <c r="CE112" s="914"/>
      <c r="CF112" s="908">
        <v>41.9</v>
      </c>
      <c r="CG112" s="909"/>
      <c r="CH112" s="909"/>
      <c r="CI112" s="909"/>
      <c r="CJ112" s="909"/>
      <c r="CK112" s="936"/>
      <c r="CL112" s="937"/>
      <c r="CM112" s="910" t="s">
        <v>431</v>
      </c>
      <c r="CN112" s="911"/>
      <c r="CO112" s="911"/>
      <c r="CP112" s="911"/>
      <c r="CQ112" s="911"/>
      <c r="CR112" s="911"/>
      <c r="CS112" s="911"/>
      <c r="CT112" s="911"/>
      <c r="CU112" s="911"/>
      <c r="CV112" s="911"/>
      <c r="CW112" s="911"/>
      <c r="CX112" s="911"/>
      <c r="CY112" s="911"/>
      <c r="CZ112" s="911"/>
      <c r="DA112" s="911"/>
      <c r="DB112" s="911"/>
      <c r="DC112" s="911"/>
      <c r="DD112" s="911"/>
      <c r="DE112" s="911"/>
      <c r="DF112" s="912"/>
      <c r="DG112" s="913" t="s">
        <v>122</v>
      </c>
      <c r="DH112" s="914"/>
      <c r="DI112" s="914"/>
      <c r="DJ112" s="914"/>
      <c r="DK112" s="914"/>
      <c r="DL112" s="914" t="s">
        <v>122</v>
      </c>
      <c r="DM112" s="914"/>
      <c r="DN112" s="914"/>
      <c r="DO112" s="914"/>
      <c r="DP112" s="914"/>
      <c r="DQ112" s="914" t="s">
        <v>122</v>
      </c>
      <c r="DR112" s="914"/>
      <c r="DS112" s="914"/>
      <c r="DT112" s="914"/>
      <c r="DU112" s="914"/>
      <c r="DV112" s="915" t="s">
        <v>122</v>
      </c>
      <c r="DW112" s="915"/>
      <c r="DX112" s="915"/>
      <c r="DY112" s="915"/>
      <c r="DZ112" s="916"/>
    </row>
    <row r="113" spans="1:130" s="212" customFormat="1" ht="26.25" customHeight="1" x14ac:dyDescent="0.2">
      <c r="A113" s="942"/>
      <c r="B113" s="943"/>
      <c r="C113" s="911" t="s">
        <v>432</v>
      </c>
      <c r="D113" s="911"/>
      <c r="E113" s="911"/>
      <c r="F113" s="911"/>
      <c r="G113" s="911"/>
      <c r="H113" s="911"/>
      <c r="I113" s="911"/>
      <c r="J113" s="911"/>
      <c r="K113" s="911"/>
      <c r="L113" s="911"/>
      <c r="M113" s="911"/>
      <c r="N113" s="911"/>
      <c r="O113" s="911"/>
      <c r="P113" s="911"/>
      <c r="Q113" s="911"/>
      <c r="R113" s="911"/>
      <c r="S113" s="911"/>
      <c r="T113" s="911"/>
      <c r="U113" s="911"/>
      <c r="V113" s="911"/>
      <c r="W113" s="911"/>
      <c r="X113" s="911"/>
      <c r="Y113" s="911"/>
      <c r="Z113" s="912"/>
      <c r="AA113" s="925">
        <v>1152478</v>
      </c>
      <c r="AB113" s="926"/>
      <c r="AC113" s="926"/>
      <c r="AD113" s="926"/>
      <c r="AE113" s="927"/>
      <c r="AF113" s="928">
        <v>1156792</v>
      </c>
      <c r="AG113" s="926"/>
      <c r="AH113" s="926"/>
      <c r="AI113" s="926"/>
      <c r="AJ113" s="927"/>
      <c r="AK113" s="928">
        <v>1160933</v>
      </c>
      <c r="AL113" s="926"/>
      <c r="AM113" s="926"/>
      <c r="AN113" s="926"/>
      <c r="AO113" s="927"/>
      <c r="AP113" s="929">
        <v>3.1</v>
      </c>
      <c r="AQ113" s="930"/>
      <c r="AR113" s="930"/>
      <c r="AS113" s="930"/>
      <c r="AT113" s="931"/>
      <c r="AU113" s="896"/>
      <c r="AV113" s="897"/>
      <c r="AW113" s="897"/>
      <c r="AX113" s="897"/>
      <c r="AY113" s="897"/>
      <c r="AZ113" s="910" t="s">
        <v>433</v>
      </c>
      <c r="BA113" s="911"/>
      <c r="BB113" s="911"/>
      <c r="BC113" s="911"/>
      <c r="BD113" s="911"/>
      <c r="BE113" s="911"/>
      <c r="BF113" s="911"/>
      <c r="BG113" s="911"/>
      <c r="BH113" s="911"/>
      <c r="BI113" s="911"/>
      <c r="BJ113" s="911"/>
      <c r="BK113" s="911"/>
      <c r="BL113" s="911"/>
      <c r="BM113" s="911"/>
      <c r="BN113" s="911"/>
      <c r="BO113" s="911"/>
      <c r="BP113" s="912"/>
      <c r="BQ113" s="913" t="s">
        <v>122</v>
      </c>
      <c r="BR113" s="914"/>
      <c r="BS113" s="914"/>
      <c r="BT113" s="914"/>
      <c r="BU113" s="914"/>
      <c r="BV113" s="914" t="s">
        <v>122</v>
      </c>
      <c r="BW113" s="914"/>
      <c r="BX113" s="914"/>
      <c r="BY113" s="914"/>
      <c r="BZ113" s="914"/>
      <c r="CA113" s="914" t="s">
        <v>122</v>
      </c>
      <c r="CB113" s="914"/>
      <c r="CC113" s="914"/>
      <c r="CD113" s="914"/>
      <c r="CE113" s="914"/>
      <c r="CF113" s="908" t="s">
        <v>122</v>
      </c>
      <c r="CG113" s="909"/>
      <c r="CH113" s="909"/>
      <c r="CI113" s="909"/>
      <c r="CJ113" s="909"/>
      <c r="CK113" s="936"/>
      <c r="CL113" s="937"/>
      <c r="CM113" s="910" t="s">
        <v>434</v>
      </c>
      <c r="CN113" s="911"/>
      <c r="CO113" s="911"/>
      <c r="CP113" s="911"/>
      <c r="CQ113" s="911"/>
      <c r="CR113" s="911"/>
      <c r="CS113" s="911"/>
      <c r="CT113" s="911"/>
      <c r="CU113" s="911"/>
      <c r="CV113" s="911"/>
      <c r="CW113" s="911"/>
      <c r="CX113" s="911"/>
      <c r="CY113" s="911"/>
      <c r="CZ113" s="911"/>
      <c r="DA113" s="911"/>
      <c r="DB113" s="911"/>
      <c r="DC113" s="911"/>
      <c r="DD113" s="911"/>
      <c r="DE113" s="911"/>
      <c r="DF113" s="912"/>
      <c r="DG113" s="946" t="s">
        <v>122</v>
      </c>
      <c r="DH113" s="947"/>
      <c r="DI113" s="947"/>
      <c r="DJ113" s="947"/>
      <c r="DK113" s="948"/>
      <c r="DL113" s="949" t="s">
        <v>122</v>
      </c>
      <c r="DM113" s="947"/>
      <c r="DN113" s="947"/>
      <c r="DO113" s="947"/>
      <c r="DP113" s="948"/>
      <c r="DQ113" s="949" t="s">
        <v>122</v>
      </c>
      <c r="DR113" s="947"/>
      <c r="DS113" s="947"/>
      <c r="DT113" s="947"/>
      <c r="DU113" s="948"/>
      <c r="DV113" s="950" t="s">
        <v>122</v>
      </c>
      <c r="DW113" s="951"/>
      <c r="DX113" s="951"/>
      <c r="DY113" s="951"/>
      <c r="DZ113" s="952"/>
    </row>
    <row r="114" spans="1:130" s="212" customFormat="1" ht="26.25" customHeight="1" x14ac:dyDescent="0.2">
      <c r="A114" s="942"/>
      <c r="B114" s="943"/>
      <c r="C114" s="911" t="s">
        <v>435</v>
      </c>
      <c r="D114" s="911"/>
      <c r="E114" s="911"/>
      <c r="F114" s="911"/>
      <c r="G114" s="911"/>
      <c r="H114" s="911"/>
      <c r="I114" s="911"/>
      <c r="J114" s="911"/>
      <c r="K114" s="911"/>
      <c r="L114" s="911"/>
      <c r="M114" s="911"/>
      <c r="N114" s="911"/>
      <c r="O114" s="911"/>
      <c r="P114" s="911"/>
      <c r="Q114" s="911"/>
      <c r="R114" s="911"/>
      <c r="S114" s="911"/>
      <c r="T114" s="911"/>
      <c r="U114" s="911"/>
      <c r="V114" s="911"/>
      <c r="W114" s="911"/>
      <c r="X114" s="911"/>
      <c r="Y114" s="911"/>
      <c r="Z114" s="912"/>
      <c r="AA114" s="946" t="s">
        <v>122</v>
      </c>
      <c r="AB114" s="947"/>
      <c r="AC114" s="947"/>
      <c r="AD114" s="947"/>
      <c r="AE114" s="948"/>
      <c r="AF114" s="949" t="s">
        <v>122</v>
      </c>
      <c r="AG114" s="947"/>
      <c r="AH114" s="947"/>
      <c r="AI114" s="947"/>
      <c r="AJ114" s="948"/>
      <c r="AK114" s="949" t="s">
        <v>122</v>
      </c>
      <c r="AL114" s="947"/>
      <c r="AM114" s="947"/>
      <c r="AN114" s="947"/>
      <c r="AO114" s="948"/>
      <c r="AP114" s="950" t="s">
        <v>122</v>
      </c>
      <c r="AQ114" s="951"/>
      <c r="AR114" s="951"/>
      <c r="AS114" s="951"/>
      <c r="AT114" s="952"/>
      <c r="AU114" s="896"/>
      <c r="AV114" s="897"/>
      <c r="AW114" s="897"/>
      <c r="AX114" s="897"/>
      <c r="AY114" s="897"/>
      <c r="AZ114" s="910" t="s">
        <v>436</v>
      </c>
      <c r="BA114" s="911"/>
      <c r="BB114" s="911"/>
      <c r="BC114" s="911"/>
      <c r="BD114" s="911"/>
      <c r="BE114" s="911"/>
      <c r="BF114" s="911"/>
      <c r="BG114" s="911"/>
      <c r="BH114" s="911"/>
      <c r="BI114" s="911"/>
      <c r="BJ114" s="911"/>
      <c r="BK114" s="911"/>
      <c r="BL114" s="911"/>
      <c r="BM114" s="911"/>
      <c r="BN114" s="911"/>
      <c r="BO114" s="911"/>
      <c r="BP114" s="912"/>
      <c r="BQ114" s="913">
        <v>9737000</v>
      </c>
      <c r="BR114" s="914"/>
      <c r="BS114" s="914"/>
      <c r="BT114" s="914"/>
      <c r="BU114" s="914"/>
      <c r="BV114" s="914">
        <v>10223178</v>
      </c>
      <c r="BW114" s="914"/>
      <c r="BX114" s="914"/>
      <c r="BY114" s="914"/>
      <c r="BZ114" s="914"/>
      <c r="CA114" s="914">
        <v>9986987</v>
      </c>
      <c r="CB114" s="914"/>
      <c r="CC114" s="914"/>
      <c r="CD114" s="914"/>
      <c r="CE114" s="914"/>
      <c r="CF114" s="908">
        <v>26.4</v>
      </c>
      <c r="CG114" s="909"/>
      <c r="CH114" s="909"/>
      <c r="CI114" s="909"/>
      <c r="CJ114" s="909"/>
      <c r="CK114" s="936"/>
      <c r="CL114" s="937"/>
      <c r="CM114" s="910" t="s">
        <v>437</v>
      </c>
      <c r="CN114" s="911"/>
      <c r="CO114" s="911"/>
      <c r="CP114" s="911"/>
      <c r="CQ114" s="911"/>
      <c r="CR114" s="911"/>
      <c r="CS114" s="911"/>
      <c r="CT114" s="911"/>
      <c r="CU114" s="911"/>
      <c r="CV114" s="911"/>
      <c r="CW114" s="911"/>
      <c r="CX114" s="911"/>
      <c r="CY114" s="911"/>
      <c r="CZ114" s="911"/>
      <c r="DA114" s="911"/>
      <c r="DB114" s="911"/>
      <c r="DC114" s="911"/>
      <c r="DD114" s="911"/>
      <c r="DE114" s="911"/>
      <c r="DF114" s="912"/>
      <c r="DG114" s="946" t="s">
        <v>122</v>
      </c>
      <c r="DH114" s="947"/>
      <c r="DI114" s="947"/>
      <c r="DJ114" s="947"/>
      <c r="DK114" s="948"/>
      <c r="DL114" s="949" t="s">
        <v>122</v>
      </c>
      <c r="DM114" s="947"/>
      <c r="DN114" s="947"/>
      <c r="DO114" s="947"/>
      <c r="DP114" s="948"/>
      <c r="DQ114" s="949" t="s">
        <v>122</v>
      </c>
      <c r="DR114" s="947"/>
      <c r="DS114" s="947"/>
      <c r="DT114" s="947"/>
      <c r="DU114" s="948"/>
      <c r="DV114" s="950" t="s">
        <v>122</v>
      </c>
      <c r="DW114" s="951"/>
      <c r="DX114" s="951"/>
      <c r="DY114" s="951"/>
      <c r="DZ114" s="952"/>
    </row>
    <row r="115" spans="1:130" s="212" customFormat="1" ht="26.25" customHeight="1" x14ac:dyDescent="0.2">
      <c r="A115" s="942"/>
      <c r="B115" s="943"/>
      <c r="C115" s="911" t="s">
        <v>438</v>
      </c>
      <c r="D115" s="911"/>
      <c r="E115" s="911"/>
      <c r="F115" s="911"/>
      <c r="G115" s="911"/>
      <c r="H115" s="911"/>
      <c r="I115" s="911"/>
      <c r="J115" s="911"/>
      <c r="K115" s="911"/>
      <c r="L115" s="911"/>
      <c r="M115" s="911"/>
      <c r="N115" s="911"/>
      <c r="O115" s="911"/>
      <c r="P115" s="911"/>
      <c r="Q115" s="911"/>
      <c r="R115" s="911"/>
      <c r="S115" s="911"/>
      <c r="T115" s="911"/>
      <c r="U115" s="911"/>
      <c r="V115" s="911"/>
      <c r="W115" s="911"/>
      <c r="X115" s="911"/>
      <c r="Y115" s="911"/>
      <c r="Z115" s="912"/>
      <c r="AA115" s="925" t="s">
        <v>122</v>
      </c>
      <c r="AB115" s="926"/>
      <c r="AC115" s="926"/>
      <c r="AD115" s="926"/>
      <c r="AE115" s="927"/>
      <c r="AF115" s="928" t="s">
        <v>122</v>
      </c>
      <c r="AG115" s="926"/>
      <c r="AH115" s="926"/>
      <c r="AI115" s="926"/>
      <c r="AJ115" s="927"/>
      <c r="AK115" s="928" t="s">
        <v>122</v>
      </c>
      <c r="AL115" s="926"/>
      <c r="AM115" s="926"/>
      <c r="AN115" s="926"/>
      <c r="AO115" s="927"/>
      <c r="AP115" s="929" t="s">
        <v>122</v>
      </c>
      <c r="AQ115" s="930"/>
      <c r="AR115" s="930"/>
      <c r="AS115" s="930"/>
      <c r="AT115" s="931"/>
      <c r="AU115" s="896"/>
      <c r="AV115" s="897"/>
      <c r="AW115" s="897"/>
      <c r="AX115" s="897"/>
      <c r="AY115" s="897"/>
      <c r="AZ115" s="910" t="s">
        <v>439</v>
      </c>
      <c r="BA115" s="911"/>
      <c r="BB115" s="911"/>
      <c r="BC115" s="911"/>
      <c r="BD115" s="911"/>
      <c r="BE115" s="911"/>
      <c r="BF115" s="911"/>
      <c r="BG115" s="911"/>
      <c r="BH115" s="911"/>
      <c r="BI115" s="911"/>
      <c r="BJ115" s="911"/>
      <c r="BK115" s="911"/>
      <c r="BL115" s="911"/>
      <c r="BM115" s="911"/>
      <c r="BN115" s="911"/>
      <c r="BO115" s="911"/>
      <c r="BP115" s="912"/>
      <c r="BQ115" s="913" t="s">
        <v>122</v>
      </c>
      <c r="BR115" s="914"/>
      <c r="BS115" s="914"/>
      <c r="BT115" s="914"/>
      <c r="BU115" s="914"/>
      <c r="BV115" s="914" t="s">
        <v>122</v>
      </c>
      <c r="BW115" s="914"/>
      <c r="BX115" s="914"/>
      <c r="BY115" s="914"/>
      <c r="BZ115" s="914"/>
      <c r="CA115" s="914" t="s">
        <v>122</v>
      </c>
      <c r="CB115" s="914"/>
      <c r="CC115" s="914"/>
      <c r="CD115" s="914"/>
      <c r="CE115" s="914"/>
      <c r="CF115" s="908" t="s">
        <v>122</v>
      </c>
      <c r="CG115" s="909"/>
      <c r="CH115" s="909"/>
      <c r="CI115" s="909"/>
      <c r="CJ115" s="909"/>
      <c r="CK115" s="936"/>
      <c r="CL115" s="937"/>
      <c r="CM115" s="910" t="s">
        <v>440</v>
      </c>
      <c r="CN115" s="911"/>
      <c r="CO115" s="911"/>
      <c r="CP115" s="911"/>
      <c r="CQ115" s="911"/>
      <c r="CR115" s="911"/>
      <c r="CS115" s="911"/>
      <c r="CT115" s="911"/>
      <c r="CU115" s="911"/>
      <c r="CV115" s="911"/>
      <c r="CW115" s="911"/>
      <c r="CX115" s="911"/>
      <c r="CY115" s="911"/>
      <c r="CZ115" s="911"/>
      <c r="DA115" s="911"/>
      <c r="DB115" s="911"/>
      <c r="DC115" s="911"/>
      <c r="DD115" s="911"/>
      <c r="DE115" s="911"/>
      <c r="DF115" s="912"/>
      <c r="DG115" s="946" t="s">
        <v>122</v>
      </c>
      <c r="DH115" s="947"/>
      <c r="DI115" s="947"/>
      <c r="DJ115" s="947"/>
      <c r="DK115" s="948"/>
      <c r="DL115" s="949" t="s">
        <v>122</v>
      </c>
      <c r="DM115" s="947"/>
      <c r="DN115" s="947"/>
      <c r="DO115" s="947"/>
      <c r="DP115" s="948"/>
      <c r="DQ115" s="949" t="s">
        <v>122</v>
      </c>
      <c r="DR115" s="947"/>
      <c r="DS115" s="947"/>
      <c r="DT115" s="947"/>
      <c r="DU115" s="948"/>
      <c r="DV115" s="950" t="s">
        <v>122</v>
      </c>
      <c r="DW115" s="951"/>
      <c r="DX115" s="951"/>
      <c r="DY115" s="951"/>
      <c r="DZ115" s="952"/>
    </row>
    <row r="116" spans="1:130" s="212" customFormat="1" ht="26.25" customHeight="1" x14ac:dyDescent="0.2">
      <c r="A116" s="944"/>
      <c r="B116" s="945"/>
      <c r="C116" s="953" t="s">
        <v>441</v>
      </c>
      <c r="D116" s="953"/>
      <c r="E116" s="953"/>
      <c r="F116" s="953"/>
      <c r="G116" s="953"/>
      <c r="H116" s="953"/>
      <c r="I116" s="953"/>
      <c r="J116" s="953"/>
      <c r="K116" s="953"/>
      <c r="L116" s="953"/>
      <c r="M116" s="953"/>
      <c r="N116" s="953"/>
      <c r="O116" s="953"/>
      <c r="P116" s="953"/>
      <c r="Q116" s="953"/>
      <c r="R116" s="953"/>
      <c r="S116" s="953"/>
      <c r="T116" s="953"/>
      <c r="U116" s="953"/>
      <c r="V116" s="953"/>
      <c r="W116" s="953"/>
      <c r="X116" s="953"/>
      <c r="Y116" s="953"/>
      <c r="Z116" s="954"/>
      <c r="AA116" s="946" t="s">
        <v>122</v>
      </c>
      <c r="AB116" s="947"/>
      <c r="AC116" s="947"/>
      <c r="AD116" s="947"/>
      <c r="AE116" s="948"/>
      <c r="AF116" s="949" t="s">
        <v>122</v>
      </c>
      <c r="AG116" s="947"/>
      <c r="AH116" s="947"/>
      <c r="AI116" s="947"/>
      <c r="AJ116" s="948"/>
      <c r="AK116" s="949" t="s">
        <v>122</v>
      </c>
      <c r="AL116" s="947"/>
      <c r="AM116" s="947"/>
      <c r="AN116" s="947"/>
      <c r="AO116" s="948"/>
      <c r="AP116" s="950" t="s">
        <v>122</v>
      </c>
      <c r="AQ116" s="951"/>
      <c r="AR116" s="951"/>
      <c r="AS116" s="951"/>
      <c r="AT116" s="952"/>
      <c r="AU116" s="896"/>
      <c r="AV116" s="897"/>
      <c r="AW116" s="897"/>
      <c r="AX116" s="897"/>
      <c r="AY116" s="897"/>
      <c r="AZ116" s="955" t="s">
        <v>442</v>
      </c>
      <c r="BA116" s="956"/>
      <c r="BB116" s="956"/>
      <c r="BC116" s="956"/>
      <c r="BD116" s="956"/>
      <c r="BE116" s="956"/>
      <c r="BF116" s="956"/>
      <c r="BG116" s="956"/>
      <c r="BH116" s="956"/>
      <c r="BI116" s="956"/>
      <c r="BJ116" s="956"/>
      <c r="BK116" s="956"/>
      <c r="BL116" s="956"/>
      <c r="BM116" s="956"/>
      <c r="BN116" s="956"/>
      <c r="BO116" s="956"/>
      <c r="BP116" s="957"/>
      <c r="BQ116" s="913" t="s">
        <v>122</v>
      </c>
      <c r="BR116" s="914"/>
      <c r="BS116" s="914"/>
      <c r="BT116" s="914"/>
      <c r="BU116" s="914"/>
      <c r="BV116" s="914" t="s">
        <v>122</v>
      </c>
      <c r="BW116" s="914"/>
      <c r="BX116" s="914"/>
      <c r="BY116" s="914"/>
      <c r="BZ116" s="914"/>
      <c r="CA116" s="914" t="s">
        <v>122</v>
      </c>
      <c r="CB116" s="914"/>
      <c r="CC116" s="914"/>
      <c r="CD116" s="914"/>
      <c r="CE116" s="914"/>
      <c r="CF116" s="908" t="s">
        <v>122</v>
      </c>
      <c r="CG116" s="909"/>
      <c r="CH116" s="909"/>
      <c r="CI116" s="909"/>
      <c r="CJ116" s="909"/>
      <c r="CK116" s="936"/>
      <c r="CL116" s="937"/>
      <c r="CM116" s="910" t="s">
        <v>443</v>
      </c>
      <c r="CN116" s="911"/>
      <c r="CO116" s="911"/>
      <c r="CP116" s="911"/>
      <c r="CQ116" s="911"/>
      <c r="CR116" s="911"/>
      <c r="CS116" s="911"/>
      <c r="CT116" s="911"/>
      <c r="CU116" s="911"/>
      <c r="CV116" s="911"/>
      <c r="CW116" s="911"/>
      <c r="CX116" s="911"/>
      <c r="CY116" s="911"/>
      <c r="CZ116" s="911"/>
      <c r="DA116" s="911"/>
      <c r="DB116" s="911"/>
      <c r="DC116" s="911"/>
      <c r="DD116" s="911"/>
      <c r="DE116" s="911"/>
      <c r="DF116" s="912"/>
      <c r="DG116" s="946" t="s">
        <v>122</v>
      </c>
      <c r="DH116" s="947"/>
      <c r="DI116" s="947"/>
      <c r="DJ116" s="947"/>
      <c r="DK116" s="948"/>
      <c r="DL116" s="949" t="s">
        <v>122</v>
      </c>
      <c r="DM116" s="947"/>
      <c r="DN116" s="947"/>
      <c r="DO116" s="947"/>
      <c r="DP116" s="948"/>
      <c r="DQ116" s="949" t="s">
        <v>122</v>
      </c>
      <c r="DR116" s="947"/>
      <c r="DS116" s="947"/>
      <c r="DT116" s="947"/>
      <c r="DU116" s="948"/>
      <c r="DV116" s="950" t="s">
        <v>122</v>
      </c>
      <c r="DW116" s="951"/>
      <c r="DX116" s="951"/>
      <c r="DY116" s="951"/>
      <c r="DZ116" s="952"/>
    </row>
    <row r="117" spans="1:130" s="212" customFormat="1" ht="26.25" customHeight="1" x14ac:dyDescent="0.2">
      <c r="A117" s="900" t="s">
        <v>177</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65" t="s">
        <v>444</v>
      </c>
      <c r="Z117" s="882"/>
      <c r="AA117" s="966">
        <v>8437246</v>
      </c>
      <c r="AB117" s="967"/>
      <c r="AC117" s="967"/>
      <c r="AD117" s="967"/>
      <c r="AE117" s="968"/>
      <c r="AF117" s="969">
        <v>8550199</v>
      </c>
      <c r="AG117" s="967"/>
      <c r="AH117" s="967"/>
      <c r="AI117" s="967"/>
      <c r="AJ117" s="968"/>
      <c r="AK117" s="969">
        <v>8277232</v>
      </c>
      <c r="AL117" s="967"/>
      <c r="AM117" s="967"/>
      <c r="AN117" s="967"/>
      <c r="AO117" s="968"/>
      <c r="AP117" s="970"/>
      <c r="AQ117" s="971"/>
      <c r="AR117" s="971"/>
      <c r="AS117" s="971"/>
      <c r="AT117" s="972"/>
      <c r="AU117" s="896"/>
      <c r="AV117" s="897"/>
      <c r="AW117" s="897"/>
      <c r="AX117" s="897"/>
      <c r="AY117" s="897"/>
      <c r="AZ117" s="962" t="s">
        <v>445</v>
      </c>
      <c r="BA117" s="963"/>
      <c r="BB117" s="963"/>
      <c r="BC117" s="963"/>
      <c r="BD117" s="963"/>
      <c r="BE117" s="963"/>
      <c r="BF117" s="963"/>
      <c r="BG117" s="963"/>
      <c r="BH117" s="963"/>
      <c r="BI117" s="963"/>
      <c r="BJ117" s="963"/>
      <c r="BK117" s="963"/>
      <c r="BL117" s="963"/>
      <c r="BM117" s="963"/>
      <c r="BN117" s="963"/>
      <c r="BO117" s="963"/>
      <c r="BP117" s="964"/>
      <c r="BQ117" s="913" t="s">
        <v>122</v>
      </c>
      <c r="BR117" s="914"/>
      <c r="BS117" s="914"/>
      <c r="BT117" s="914"/>
      <c r="BU117" s="914"/>
      <c r="BV117" s="914" t="s">
        <v>122</v>
      </c>
      <c r="BW117" s="914"/>
      <c r="BX117" s="914"/>
      <c r="BY117" s="914"/>
      <c r="BZ117" s="914"/>
      <c r="CA117" s="914" t="s">
        <v>122</v>
      </c>
      <c r="CB117" s="914"/>
      <c r="CC117" s="914"/>
      <c r="CD117" s="914"/>
      <c r="CE117" s="914"/>
      <c r="CF117" s="908" t="s">
        <v>122</v>
      </c>
      <c r="CG117" s="909"/>
      <c r="CH117" s="909"/>
      <c r="CI117" s="909"/>
      <c r="CJ117" s="909"/>
      <c r="CK117" s="936"/>
      <c r="CL117" s="937"/>
      <c r="CM117" s="910" t="s">
        <v>446</v>
      </c>
      <c r="CN117" s="911"/>
      <c r="CO117" s="911"/>
      <c r="CP117" s="911"/>
      <c r="CQ117" s="911"/>
      <c r="CR117" s="911"/>
      <c r="CS117" s="911"/>
      <c r="CT117" s="911"/>
      <c r="CU117" s="911"/>
      <c r="CV117" s="911"/>
      <c r="CW117" s="911"/>
      <c r="CX117" s="911"/>
      <c r="CY117" s="911"/>
      <c r="CZ117" s="911"/>
      <c r="DA117" s="911"/>
      <c r="DB117" s="911"/>
      <c r="DC117" s="911"/>
      <c r="DD117" s="911"/>
      <c r="DE117" s="911"/>
      <c r="DF117" s="912"/>
      <c r="DG117" s="946" t="s">
        <v>122</v>
      </c>
      <c r="DH117" s="947"/>
      <c r="DI117" s="947"/>
      <c r="DJ117" s="947"/>
      <c r="DK117" s="948"/>
      <c r="DL117" s="949" t="s">
        <v>122</v>
      </c>
      <c r="DM117" s="947"/>
      <c r="DN117" s="947"/>
      <c r="DO117" s="947"/>
      <c r="DP117" s="948"/>
      <c r="DQ117" s="949" t="s">
        <v>122</v>
      </c>
      <c r="DR117" s="947"/>
      <c r="DS117" s="947"/>
      <c r="DT117" s="947"/>
      <c r="DU117" s="948"/>
      <c r="DV117" s="950" t="s">
        <v>122</v>
      </c>
      <c r="DW117" s="951"/>
      <c r="DX117" s="951"/>
      <c r="DY117" s="951"/>
      <c r="DZ117" s="952"/>
    </row>
    <row r="118" spans="1:130" s="212" customFormat="1" ht="26.25" customHeight="1" x14ac:dyDescent="0.2">
      <c r="A118" s="900" t="s">
        <v>420</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417</v>
      </c>
      <c r="AB118" s="881"/>
      <c r="AC118" s="881"/>
      <c r="AD118" s="881"/>
      <c r="AE118" s="882"/>
      <c r="AF118" s="880" t="s">
        <v>418</v>
      </c>
      <c r="AG118" s="881"/>
      <c r="AH118" s="881"/>
      <c r="AI118" s="881"/>
      <c r="AJ118" s="882"/>
      <c r="AK118" s="880" t="s">
        <v>294</v>
      </c>
      <c r="AL118" s="881"/>
      <c r="AM118" s="881"/>
      <c r="AN118" s="881"/>
      <c r="AO118" s="882"/>
      <c r="AP118" s="958" t="s">
        <v>419</v>
      </c>
      <c r="AQ118" s="959"/>
      <c r="AR118" s="959"/>
      <c r="AS118" s="959"/>
      <c r="AT118" s="960"/>
      <c r="AU118" s="896"/>
      <c r="AV118" s="897"/>
      <c r="AW118" s="897"/>
      <c r="AX118" s="897"/>
      <c r="AY118" s="897"/>
      <c r="AZ118" s="961" t="s">
        <v>447</v>
      </c>
      <c r="BA118" s="953"/>
      <c r="BB118" s="953"/>
      <c r="BC118" s="953"/>
      <c r="BD118" s="953"/>
      <c r="BE118" s="953"/>
      <c r="BF118" s="953"/>
      <c r="BG118" s="953"/>
      <c r="BH118" s="953"/>
      <c r="BI118" s="953"/>
      <c r="BJ118" s="953"/>
      <c r="BK118" s="953"/>
      <c r="BL118" s="953"/>
      <c r="BM118" s="953"/>
      <c r="BN118" s="953"/>
      <c r="BO118" s="953"/>
      <c r="BP118" s="954"/>
      <c r="BQ118" s="987" t="s">
        <v>122</v>
      </c>
      <c r="BR118" s="988"/>
      <c r="BS118" s="988"/>
      <c r="BT118" s="988"/>
      <c r="BU118" s="988"/>
      <c r="BV118" s="988" t="s">
        <v>122</v>
      </c>
      <c r="BW118" s="988"/>
      <c r="BX118" s="988"/>
      <c r="BY118" s="988"/>
      <c r="BZ118" s="988"/>
      <c r="CA118" s="988" t="s">
        <v>122</v>
      </c>
      <c r="CB118" s="988"/>
      <c r="CC118" s="988"/>
      <c r="CD118" s="988"/>
      <c r="CE118" s="988"/>
      <c r="CF118" s="908" t="s">
        <v>122</v>
      </c>
      <c r="CG118" s="909"/>
      <c r="CH118" s="909"/>
      <c r="CI118" s="909"/>
      <c r="CJ118" s="909"/>
      <c r="CK118" s="936"/>
      <c r="CL118" s="937"/>
      <c r="CM118" s="910" t="s">
        <v>448</v>
      </c>
      <c r="CN118" s="911"/>
      <c r="CO118" s="911"/>
      <c r="CP118" s="911"/>
      <c r="CQ118" s="911"/>
      <c r="CR118" s="911"/>
      <c r="CS118" s="911"/>
      <c r="CT118" s="911"/>
      <c r="CU118" s="911"/>
      <c r="CV118" s="911"/>
      <c r="CW118" s="911"/>
      <c r="CX118" s="911"/>
      <c r="CY118" s="911"/>
      <c r="CZ118" s="911"/>
      <c r="DA118" s="911"/>
      <c r="DB118" s="911"/>
      <c r="DC118" s="911"/>
      <c r="DD118" s="911"/>
      <c r="DE118" s="911"/>
      <c r="DF118" s="912"/>
      <c r="DG118" s="946" t="s">
        <v>122</v>
      </c>
      <c r="DH118" s="947"/>
      <c r="DI118" s="947"/>
      <c r="DJ118" s="947"/>
      <c r="DK118" s="948"/>
      <c r="DL118" s="949" t="s">
        <v>122</v>
      </c>
      <c r="DM118" s="947"/>
      <c r="DN118" s="947"/>
      <c r="DO118" s="947"/>
      <c r="DP118" s="948"/>
      <c r="DQ118" s="949" t="s">
        <v>122</v>
      </c>
      <c r="DR118" s="947"/>
      <c r="DS118" s="947"/>
      <c r="DT118" s="947"/>
      <c r="DU118" s="948"/>
      <c r="DV118" s="950" t="s">
        <v>122</v>
      </c>
      <c r="DW118" s="951"/>
      <c r="DX118" s="951"/>
      <c r="DY118" s="951"/>
      <c r="DZ118" s="952"/>
    </row>
    <row r="119" spans="1:130" s="212" customFormat="1" ht="26.25" customHeight="1" x14ac:dyDescent="0.2">
      <c r="A119" s="1044" t="s">
        <v>423</v>
      </c>
      <c r="B119" s="935"/>
      <c r="C119" s="917" t="s">
        <v>424</v>
      </c>
      <c r="D119" s="885"/>
      <c r="E119" s="885"/>
      <c r="F119" s="885"/>
      <c r="G119" s="885"/>
      <c r="H119" s="885"/>
      <c r="I119" s="885"/>
      <c r="J119" s="885"/>
      <c r="K119" s="885"/>
      <c r="L119" s="885"/>
      <c r="M119" s="885"/>
      <c r="N119" s="885"/>
      <c r="O119" s="885"/>
      <c r="P119" s="885"/>
      <c r="Q119" s="885"/>
      <c r="R119" s="885"/>
      <c r="S119" s="885"/>
      <c r="T119" s="885"/>
      <c r="U119" s="885"/>
      <c r="V119" s="885"/>
      <c r="W119" s="885"/>
      <c r="X119" s="885"/>
      <c r="Y119" s="885"/>
      <c r="Z119" s="886"/>
      <c r="AA119" s="887" t="s">
        <v>122</v>
      </c>
      <c r="AB119" s="888"/>
      <c r="AC119" s="888"/>
      <c r="AD119" s="888"/>
      <c r="AE119" s="889"/>
      <c r="AF119" s="890" t="s">
        <v>122</v>
      </c>
      <c r="AG119" s="888"/>
      <c r="AH119" s="888"/>
      <c r="AI119" s="888"/>
      <c r="AJ119" s="889"/>
      <c r="AK119" s="890" t="s">
        <v>122</v>
      </c>
      <c r="AL119" s="888"/>
      <c r="AM119" s="888"/>
      <c r="AN119" s="888"/>
      <c r="AO119" s="889"/>
      <c r="AP119" s="891" t="s">
        <v>122</v>
      </c>
      <c r="AQ119" s="892"/>
      <c r="AR119" s="892"/>
      <c r="AS119" s="892"/>
      <c r="AT119" s="893"/>
      <c r="AU119" s="898"/>
      <c r="AV119" s="899"/>
      <c r="AW119" s="899"/>
      <c r="AX119" s="899"/>
      <c r="AY119" s="899"/>
      <c r="AZ119" s="233" t="s">
        <v>177</v>
      </c>
      <c r="BA119" s="233"/>
      <c r="BB119" s="233"/>
      <c r="BC119" s="233"/>
      <c r="BD119" s="233"/>
      <c r="BE119" s="233"/>
      <c r="BF119" s="233"/>
      <c r="BG119" s="233"/>
      <c r="BH119" s="233"/>
      <c r="BI119" s="233"/>
      <c r="BJ119" s="233"/>
      <c r="BK119" s="233"/>
      <c r="BL119" s="233"/>
      <c r="BM119" s="233"/>
      <c r="BN119" s="233"/>
      <c r="BO119" s="965" t="s">
        <v>449</v>
      </c>
      <c r="BP119" s="993"/>
      <c r="BQ119" s="987">
        <v>92570249</v>
      </c>
      <c r="BR119" s="988"/>
      <c r="BS119" s="988"/>
      <c r="BT119" s="988"/>
      <c r="BU119" s="988"/>
      <c r="BV119" s="988">
        <v>90206192</v>
      </c>
      <c r="BW119" s="988"/>
      <c r="BX119" s="988"/>
      <c r="BY119" s="988"/>
      <c r="BZ119" s="988"/>
      <c r="CA119" s="988">
        <v>89130169</v>
      </c>
      <c r="CB119" s="988"/>
      <c r="CC119" s="988"/>
      <c r="CD119" s="988"/>
      <c r="CE119" s="988"/>
      <c r="CF119" s="989"/>
      <c r="CG119" s="990"/>
      <c r="CH119" s="990"/>
      <c r="CI119" s="990"/>
      <c r="CJ119" s="991"/>
      <c r="CK119" s="938"/>
      <c r="CL119" s="939"/>
      <c r="CM119" s="961" t="s">
        <v>450</v>
      </c>
      <c r="CN119" s="953"/>
      <c r="CO119" s="953"/>
      <c r="CP119" s="953"/>
      <c r="CQ119" s="953"/>
      <c r="CR119" s="953"/>
      <c r="CS119" s="953"/>
      <c r="CT119" s="953"/>
      <c r="CU119" s="953"/>
      <c r="CV119" s="953"/>
      <c r="CW119" s="953"/>
      <c r="CX119" s="953"/>
      <c r="CY119" s="953"/>
      <c r="CZ119" s="953"/>
      <c r="DA119" s="953"/>
      <c r="DB119" s="953"/>
      <c r="DC119" s="953"/>
      <c r="DD119" s="953"/>
      <c r="DE119" s="953"/>
      <c r="DF119" s="954"/>
      <c r="DG119" s="992" t="s">
        <v>122</v>
      </c>
      <c r="DH119" s="974"/>
      <c r="DI119" s="974"/>
      <c r="DJ119" s="974"/>
      <c r="DK119" s="975"/>
      <c r="DL119" s="973" t="s">
        <v>122</v>
      </c>
      <c r="DM119" s="974"/>
      <c r="DN119" s="974"/>
      <c r="DO119" s="974"/>
      <c r="DP119" s="975"/>
      <c r="DQ119" s="973" t="s">
        <v>122</v>
      </c>
      <c r="DR119" s="974"/>
      <c r="DS119" s="974"/>
      <c r="DT119" s="974"/>
      <c r="DU119" s="975"/>
      <c r="DV119" s="976" t="s">
        <v>122</v>
      </c>
      <c r="DW119" s="977"/>
      <c r="DX119" s="977"/>
      <c r="DY119" s="977"/>
      <c r="DZ119" s="978"/>
    </row>
    <row r="120" spans="1:130" s="212" customFormat="1" ht="26.25" customHeight="1" x14ac:dyDescent="0.2">
      <c r="A120" s="1045"/>
      <c r="B120" s="937"/>
      <c r="C120" s="910" t="s">
        <v>427</v>
      </c>
      <c r="D120" s="911"/>
      <c r="E120" s="911"/>
      <c r="F120" s="911"/>
      <c r="G120" s="911"/>
      <c r="H120" s="911"/>
      <c r="I120" s="911"/>
      <c r="J120" s="911"/>
      <c r="K120" s="911"/>
      <c r="L120" s="911"/>
      <c r="M120" s="911"/>
      <c r="N120" s="911"/>
      <c r="O120" s="911"/>
      <c r="P120" s="911"/>
      <c r="Q120" s="911"/>
      <c r="R120" s="911"/>
      <c r="S120" s="911"/>
      <c r="T120" s="911"/>
      <c r="U120" s="911"/>
      <c r="V120" s="911"/>
      <c r="W120" s="911"/>
      <c r="X120" s="911"/>
      <c r="Y120" s="911"/>
      <c r="Z120" s="912"/>
      <c r="AA120" s="946" t="s">
        <v>122</v>
      </c>
      <c r="AB120" s="947"/>
      <c r="AC120" s="947"/>
      <c r="AD120" s="947"/>
      <c r="AE120" s="948"/>
      <c r="AF120" s="949" t="s">
        <v>122</v>
      </c>
      <c r="AG120" s="947"/>
      <c r="AH120" s="947"/>
      <c r="AI120" s="947"/>
      <c r="AJ120" s="948"/>
      <c r="AK120" s="949" t="s">
        <v>122</v>
      </c>
      <c r="AL120" s="947"/>
      <c r="AM120" s="947"/>
      <c r="AN120" s="947"/>
      <c r="AO120" s="948"/>
      <c r="AP120" s="950" t="s">
        <v>122</v>
      </c>
      <c r="AQ120" s="951"/>
      <c r="AR120" s="951"/>
      <c r="AS120" s="951"/>
      <c r="AT120" s="952"/>
      <c r="AU120" s="979" t="s">
        <v>451</v>
      </c>
      <c r="AV120" s="980"/>
      <c r="AW120" s="980"/>
      <c r="AX120" s="980"/>
      <c r="AY120" s="981"/>
      <c r="AZ120" s="917" t="s">
        <v>452</v>
      </c>
      <c r="BA120" s="885"/>
      <c r="BB120" s="885"/>
      <c r="BC120" s="885"/>
      <c r="BD120" s="885"/>
      <c r="BE120" s="885"/>
      <c r="BF120" s="885"/>
      <c r="BG120" s="885"/>
      <c r="BH120" s="885"/>
      <c r="BI120" s="885"/>
      <c r="BJ120" s="885"/>
      <c r="BK120" s="885"/>
      <c r="BL120" s="885"/>
      <c r="BM120" s="885"/>
      <c r="BN120" s="885"/>
      <c r="BO120" s="885"/>
      <c r="BP120" s="886"/>
      <c r="BQ120" s="918">
        <v>58264598</v>
      </c>
      <c r="BR120" s="919"/>
      <c r="BS120" s="919"/>
      <c r="BT120" s="919"/>
      <c r="BU120" s="919"/>
      <c r="BV120" s="919">
        <v>65484490</v>
      </c>
      <c r="BW120" s="919"/>
      <c r="BX120" s="919"/>
      <c r="BY120" s="919"/>
      <c r="BZ120" s="919"/>
      <c r="CA120" s="919">
        <v>57218230</v>
      </c>
      <c r="CB120" s="919"/>
      <c r="CC120" s="919"/>
      <c r="CD120" s="919"/>
      <c r="CE120" s="919"/>
      <c r="CF120" s="932">
        <v>151.1</v>
      </c>
      <c r="CG120" s="933"/>
      <c r="CH120" s="933"/>
      <c r="CI120" s="933"/>
      <c r="CJ120" s="933"/>
      <c r="CK120" s="994" t="s">
        <v>453</v>
      </c>
      <c r="CL120" s="995"/>
      <c r="CM120" s="995"/>
      <c r="CN120" s="995"/>
      <c r="CO120" s="996"/>
      <c r="CP120" s="1002" t="s">
        <v>395</v>
      </c>
      <c r="CQ120" s="1003"/>
      <c r="CR120" s="1003"/>
      <c r="CS120" s="1003"/>
      <c r="CT120" s="1003"/>
      <c r="CU120" s="1003"/>
      <c r="CV120" s="1003"/>
      <c r="CW120" s="1003"/>
      <c r="CX120" s="1003"/>
      <c r="CY120" s="1003"/>
      <c r="CZ120" s="1003"/>
      <c r="DA120" s="1003"/>
      <c r="DB120" s="1003"/>
      <c r="DC120" s="1003"/>
      <c r="DD120" s="1003"/>
      <c r="DE120" s="1003"/>
      <c r="DF120" s="1004"/>
      <c r="DG120" s="918">
        <v>8272001</v>
      </c>
      <c r="DH120" s="919"/>
      <c r="DI120" s="919"/>
      <c r="DJ120" s="919"/>
      <c r="DK120" s="919"/>
      <c r="DL120" s="919">
        <v>7738022</v>
      </c>
      <c r="DM120" s="919"/>
      <c r="DN120" s="919"/>
      <c r="DO120" s="919"/>
      <c r="DP120" s="919"/>
      <c r="DQ120" s="919">
        <v>7628843</v>
      </c>
      <c r="DR120" s="919"/>
      <c r="DS120" s="919"/>
      <c r="DT120" s="919"/>
      <c r="DU120" s="919"/>
      <c r="DV120" s="920">
        <v>20.100000000000001</v>
      </c>
      <c r="DW120" s="920"/>
      <c r="DX120" s="920"/>
      <c r="DY120" s="920"/>
      <c r="DZ120" s="921"/>
    </row>
    <row r="121" spans="1:130" s="212" customFormat="1" ht="26.25" customHeight="1" x14ac:dyDescent="0.2">
      <c r="A121" s="1045"/>
      <c r="B121" s="937"/>
      <c r="C121" s="962" t="s">
        <v>454</v>
      </c>
      <c r="D121" s="963"/>
      <c r="E121" s="963"/>
      <c r="F121" s="963"/>
      <c r="G121" s="963"/>
      <c r="H121" s="963"/>
      <c r="I121" s="963"/>
      <c r="J121" s="963"/>
      <c r="K121" s="963"/>
      <c r="L121" s="963"/>
      <c r="M121" s="963"/>
      <c r="N121" s="963"/>
      <c r="O121" s="963"/>
      <c r="P121" s="963"/>
      <c r="Q121" s="963"/>
      <c r="R121" s="963"/>
      <c r="S121" s="963"/>
      <c r="T121" s="963"/>
      <c r="U121" s="963"/>
      <c r="V121" s="963"/>
      <c r="W121" s="963"/>
      <c r="X121" s="963"/>
      <c r="Y121" s="963"/>
      <c r="Z121" s="964"/>
      <c r="AA121" s="946" t="s">
        <v>122</v>
      </c>
      <c r="AB121" s="947"/>
      <c r="AC121" s="947"/>
      <c r="AD121" s="947"/>
      <c r="AE121" s="948"/>
      <c r="AF121" s="949" t="s">
        <v>122</v>
      </c>
      <c r="AG121" s="947"/>
      <c r="AH121" s="947"/>
      <c r="AI121" s="947"/>
      <c r="AJ121" s="948"/>
      <c r="AK121" s="949" t="s">
        <v>122</v>
      </c>
      <c r="AL121" s="947"/>
      <c r="AM121" s="947"/>
      <c r="AN121" s="947"/>
      <c r="AO121" s="948"/>
      <c r="AP121" s="950" t="s">
        <v>122</v>
      </c>
      <c r="AQ121" s="951"/>
      <c r="AR121" s="951"/>
      <c r="AS121" s="951"/>
      <c r="AT121" s="952"/>
      <c r="AU121" s="982"/>
      <c r="AV121" s="983"/>
      <c r="AW121" s="983"/>
      <c r="AX121" s="983"/>
      <c r="AY121" s="984"/>
      <c r="AZ121" s="910" t="s">
        <v>455</v>
      </c>
      <c r="BA121" s="911"/>
      <c r="BB121" s="911"/>
      <c r="BC121" s="911"/>
      <c r="BD121" s="911"/>
      <c r="BE121" s="911"/>
      <c r="BF121" s="911"/>
      <c r="BG121" s="911"/>
      <c r="BH121" s="911"/>
      <c r="BI121" s="911"/>
      <c r="BJ121" s="911"/>
      <c r="BK121" s="911"/>
      <c r="BL121" s="911"/>
      <c r="BM121" s="911"/>
      <c r="BN121" s="911"/>
      <c r="BO121" s="911"/>
      <c r="BP121" s="912"/>
      <c r="BQ121" s="913">
        <v>8161525</v>
      </c>
      <c r="BR121" s="914"/>
      <c r="BS121" s="914"/>
      <c r="BT121" s="914"/>
      <c r="BU121" s="914"/>
      <c r="BV121" s="914">
        <v>8444518</v>
      </c>
      <c r="BW121" s="914"/>
      <c r="BX121" s="914"/>
      <c r="BY121" s="914"/>
      <c r="BZ121" s="914"/>
      <c r="CA121" s="914">
        <v>4845036</v>
      </c>
      <c r="CB121" s="914"/>
      <c r="CC121" s="914"/>
      <c r="CD121" s="914"/>
      <c r="CE121" s="914"/>
      <c r="CF121" s="908">
        <v>12.8</v>
      </c>
      <c r="CG121" s="909"/>
      <c r="CH121" s="909"/>
      <c r="CI121" s="909"/>
      <c r="CJ121" s="909"/>
      <c r="CK121" s="997"/>
      <c r="CL121" s="998"/>
      <c r="CM121" s="998"/>
      <c r="CN121" s="998"/>
      <c r="CO121" s="999"/>
      <c r="CP121" s="1007" t="s">
        <v>398</v>
      </c>
      <c r="CQ121" s="1008"/>
      <c r="CR121" s="1008"/>
      <c r="CS121" s="1008"/>
      <c r="CT121" s="1008"/>
      <c r="CU121" s="1008"/>
      <c r="CV121" s="1008"/>
      <c r="CW121" s="1008"/>
      <c r="CX121" s="1008"/>
      <c r="CY121" s="1008"/>
      <c r="CZ121" s="1008"/>
      <c r="DA121" s="1008"/>
      <c r="DB121" s="1008"/>
      <c r="DC121" s="1008"/>
      <c r="DD121" s="1008"/>
      <c r="DE121" s="1008"/>
      <c r="DF121" s="1009"/>
      <c r="DG121" s="913">
        <v>3571022</v>
      </c>
      <c r="DH121" s="914"/>
      <c r="DI121" s="914"/>
      <c r="DJ121" s="914"/>
      <c r="DK121" s="914"/>
      <c r="DL121" s="914">
        <v>4251205</v>
      </c>
      <c r="DM121" s="914"/>
      <c r="DN121" s="914"/>
      <c r="DO121" s="914"/>
      <c r="DP121" s="914"/>
      <c r="DQ121" s="914">
        <v>4589903</v>
      </c>
      <c r="DR121" s="914"/>
      <c r="DS121" s="914"/>
      <c r="DT121" s="914"/>
      <c r="DU121" s="914"/>
      <c r="DV121" s="915">
        <v>12.1</v>
      </c>
      <c r="DW121" s="915"/>
      <c r="DX121" s="915"/>
      <c r="DY121" s="915"/>
      <c r="DZ121" s="916"/>
    </row>
    <row r="122" spans="1:130" s="212" customFormat="1" ht="26.25" customHeight="1" x14ac:dyDescent="0.2">
      <c r="A122" s="1045"/>
      <c r="B122" s="937"/>
      <c r="C122" s="910" t="s">
        <v>437</v>
      </c>
      <c r="D122" s="911"/>
      <c r="E122" s="911"/>
      <c r="F122" s="911"/>
      <c r="G122" s="911"/>
      <c r="H122" s="911"/>
      <c r="I122" s="911"/>
      <c r="J122" s="911"/>
      <c r="K122" s="911"/>
      <c r="L122" s="911"/>
      <c r="M122" s="911"/>
      <c r="N122" s="911"/>
      <c r="O122" s="911"/>
      <c r="P122" s="911"/>
      <c r="Q122" s="911"/>
      <c r="R122" s="911"/>
      <c r="S122" s="911"/>
      <c r="T122" s="911"/>
      <c r="U122" s="911"/>
      <c r="V122" s="911"/>
      <c r="W122" s="911"/>
      <c r="X122" s="911"/>
      <c r="Y122" s="911"/>
      <c r="Z122" s="912"/>
      <c r="AA122" s="946" t="s">
        <v>122</v>
      </c>
      <c r="AB122" s="947"/>
      <c r="AC122" s="947"/>
      <c r="AD122" s="947"/>
      <c r="AE122" s="948"/>
      <c r="AF122" s="949" t="s">
        <v>122</v>
      </c>
      <c r="AG122" s="947"/>
      <c r="AH122" s="947"/>
      <c r="AI122" s="947"/>
      <c r="AJ122" s="948"/>
      <c r="AK122" s="949" t="s">
        <v>122</v>
      </c>
      <c r="AL122" s="947"/>
      <c r="AM122" s="947"/>
      <c r="AN122" s="947"/>
      <c r="AO122" s="948"/>
      <c r="AP122" s="950" t="s">
        <v>122</v>
      </c>
      <c r="AQ122" s="951"/>
      <c r="AR122" s="951"/>
      <c r="AS122" s="951"/>
      <c r="AT122" s="952"/>
      <c r="AU122" s="982"/>
      <c r="AV122" s="983"/>
      <c r="AW122" s="983"/>
      <c r="AX122" s="983"/>
      <c r="AY122" s="984"/>
      <c r="AZ122" s="961" t="s">
        <v>456</v>
      </c>
      <c r="BA122" s="953"/>
      <c r="BB122" s="953"/>
      <c r="BC122" s="953"/>
      <c r="BD122" s="953"/>
      <c r="BE122" s="953"/>
      <c r="BF122" s="953"/>
      <c r="BG122" s="953"/>
      <c r="BH122" s="953"/>
      <c r="BI122" s="953"/>
      <c r="BJ122" s="953"/>
      <c r="BK122" s="953"/>
      <c r="BL122" s="953"/>
      <c r="BM122" s="953"/>
      <c r="BN122" s="953"/>
      <c r="BO122" s="953"/>
      <c r="BP122" s="954"/>
      <c r="BQ122" s="987">
        <v>59364571</v>
      </c>
      <c r="BR122" s="988"/>
      <c r="BS122" s="988"/>
      <c r="BT122" s="988"/>
      <c r="BU122" s="988"/>
      <c r="BV122" s="988">
        <v>56143568</v>
      </c>
      <c r="BW122" s="988"/>
      <c r="BX122" s="988"/>
      <c r="BY122" s="988"/>
      <c r="BZ122" s="988"/>
      <c r="CA122" s="988">
        <v>53071911</v>
      </c>
      <c r="CB122" s="988"/>
      <c r="CC122" s="988"/>
      <c r="CD122" s="988"/>
      <c r="CE122" s="988"/>
      <c r="CF122" s="1005">
        <v>140.1</v>
      </c>
      <c r="CG122" s="1006"/>
      <c r="CH122" s="1006"/>
      <c r="CI122" s="1006"/>
      <c r="CJ122" s="1006"/>
      <c r="CK122" s="997"/>
      <c r="CL122" s="998"/>
      <c r="CM122" s="998"/>
      <c r="CN122" s="998"/>
      <c r="CO122" s="999"/>
      <c r="CP122" s="1007" t="s">
        <v>396</v>
      </c>
      <c r="CQ122" s="1008"/>
      <c r="CR122" s="1008"/>
      <c r="CS122" s="1008"/>
      <c r="CT122" s="1008"/>
      <c r="CU122" s="1008"/>
      <c r="CV122" s="1008"/>
      <c r="CW122" s="1008"/>
      <c r="CX122" s="1008"/>
      <c r="CY122" s="1008"/>
      <c r="CZ122" s="1008"/>
      <c r="DA122" s="1008"/>
      <c r="DB122" s="1008"/>
      <c r="DC122" s="1008"/>
      <c r="DD122" s="1008"/>
      <c r="DE122" s="1008"/>
      <c r="DF122" s="1009"/>
      <c r="DG122" s="913">
        <v>2161245</v>
      </c>
      <c r="DH122" s="914"/>
      <c r="DI122" s="914"/>
      <c r="DJ122" s="914"/>
      <c r="DK122" s="914"/>
      <c r="DL122" s="914">
        <v>2036681</v>
      </c>
      <c r="DM122" s="914"/>
      <c r="DN122" s="914"/>
      <c r="DO122" s="914"/>
      <c r="DP122" s="914"/>
      <c r="DQ122" s="914">
        <v>1923176</v>
      </c>
      <c r="DR122" s="914"/>
      <c r="DS122" s="914"/>
      <c r="DT122" s="914"/>
      <c r="DU122" s="914"/>
      <c r="DV122" s="915">
        <v>5.0999999999999996</v>
      </c>
      <c r="DW122" s="915"/>
      <c r="DX122" s="915"/>
      <c r="DY122" s="915"/>
      <c r="DZ122" s="916"/>
    </row>
    <row r="123" spans="1:130" s="212" customFormat="1" ht="26.25" customHeight="1" x14ac:dyDescent="0.2">
      <c r="A123" s="1045"/>
      <c r="B123" s="937"/>
      <c r="C123" s="910" t="s">
        <v>443</v>
      </c>
      <c r="D123" s="911"/>
      <c r="E123" s="911"/>
      <c r="F123" s="911"/>
      <c r="G123" s="911"/>
      <c r="H123" s="911"/>
      <c r="I123" s="911"/>
      <c r="J123" s="911"/>
      <c r="K123" s="911"/>
      <c r="L123" s="911"/>
      <c r="M123" s="911"/>
      <c r="N123" s="911"/>
      <c r="O123" s="911"/>
      <c r="P123" s="911"/>
      <c r="Q123" s="911"/>
      <c r="R123" s="911"/>
      <c r="S123" s="911"/>
      <c r="T123" s="911"/>
      <c r="U123" s="911"/>
      <c r="V123" s="911"/>
      <c r="W123" s="911"/>
      <c r="X123" s="911"/>
      <c r="Y123" s="911"/>
      <c r="Z123" s="912"/>
      <c r="AA123" s="946" t="s">
        <v>122</v>
      </c>
      <c r="AB123" s="947"/>
      <c r="AC123" s="947"/>
      <c r="AD123" s="947"/>
      <c r="AE123" s="948"/>
      <c r="AF123" s="949" t="s">
        <v>122</v>
      </c>
      <c r="AG123" s="947"/>
      <c r="AH123" s="947"/>
      <c r="AI123" s="947"/>
      <c r="AJ123" s="948"/>
      <c r="AK123" s="949" t="s">
        <v>122</v>
      </c>
      <c r="AL123" s="947"/>
      <c r="AM123" s="947"/>
      <c r="AN123" s="947"/>
      <c r="AO123" s="948"/>
      <c r="AP123" s="950" t="s">
        <v>122</v>
      </c>
      <c r="AQ123" s="951"/>
      <c r="AR123" s="951"/>
      <c r="AS123" s="951"/>
      <c r="AT123" s="952"/>
      <c r="AU123" s="985"/>
      <c r="AV123" s="986"/>
      <c r="AW123" s="986"/>
      <c r="AX123" s="986"/>
      <c r="AY123" s="986"/>
      <c r="AZ123" s="233" t="s">
        <v>177</v>
      </c>
      <c r="BA123" s="233"/>
      <c r="BB123" s="233"/>
      <c r="BC123" s="233"/>
      <c r="BD123" s="233"/>
      <c r="BE123" s="233"/>
      <c r="BF123" s="233"/>
      <c r="BG123" s="233"/>
      <c r="BH123" s="233"/>
      <c r="BI123" s="233"/>
      <c r="BJ123" s="233"/>
      <c r="BK123" s="233"/>
      <c r="BL123" s="233"/>
      <c r="BM123" s="233"/>
      <c r="BN123" s="233"/>
      <c r="BO123" s="965" t="s">
        <v>457</v>
      </c>
      <c r="BP123" s="993"/>
      <c r="BQ123" s="1051">
        <v>125790694</v>
      </c>
      <c r="BR123" s="1052"/>
      <c r="BS123" s="1052"/>
      <c r="BT123" s="1052"/>
      <c r="BU123" s="1052"/>
      <c r="BV123" s="1052">
        <v>130072576</v>
      </c>
      <c r="BW123" s="1052"/>
      <c r="BX123" s="1052"/>
      <c r="BY123" s="1052"/>
      <c r="BZ123" s="1052"/>
      <c r="CA123" s="1052">
        <v>115135177</v>
      </c>
      <c r="CB123" s="1052"/>
      <c r="CC123" s="1052"/>
      <c r="CD123" s="1052"/>
      <c r="CE123" s="1052"/>
      <c r="CF123" s="989"/>
      <c r="CG123" s="990"/>
      <c r="CH123" s="990"/>
      <c r="CI123" s="990"/>
      <c r="CJ123" s="991"/>
      <c r="CK123" s="997"/>
      <c r="CL123" s="998"/>
      <c r="CM123" s="998"/>
      <c r="CN123" s="998"/>
      <c r="CO123" s="999"/>
      <c r="CP123" s="1007" t="s">
        <v>402</v>
      </c>
      <c r="CQ123" s="1008"/>
      <c r="CR123" s="1008"/>
      <c r="CS123" s="1008"/>
      <c r="CT123" s="1008"/>
      <c r="CU123" s="1008"/>
      <c r="CV123" s="1008"/>
      <c r="CW123" s="1008"/>
      <c r="CX123" s="1008"/>
      <c r="CY123" s="1008"/>
      <c r="CZ123" s="1008"/>
      <c r="DA123" s="1008"/>
      <c r="DB123" s="1008"/>
      <c r="DC123" s="1008"/>
      <c r="DD123" s="1008"/>
      <c r="DE123" s="1008"/>
      <c r="DF123" s="1009"/>
      <c r="DG123" s="946">
        <v>132500</v>
      </c>
      <c r="DH123" s="947"/>
      <c r="DI123" s="947"/>
      <c r="DJ123" s="947"/>
      <c r="DK123" s="948"/>
      <c r="DL123" s="949">
        <v>148000</v>
      </c>
      <c r="DM123" s="947"/>
      <c r="DN123" s="947"/>
      <c r="DO123" s="947"/>
      <c r="DP123" s="948"/>
      <c r="DQ123" s="949">
        <v>850100</v>
      </c>
      <c r="DR123" s="947"/>
      <c r="DS123" s="947"/>
      <c r="DT123" s="947"/>
      <c r="DU123" s="948"/>
      <c r="DV123" s="950">
        <v>2.2000000000000002</v>
      </c>
      <c r="DW123" s="951"/>
      <c r="DX123" s="951"/>
      <c r="DY123" s="951"/>
      <c r="DZ123" s="952"/>
    </row>
    <row r="124" spans="1:130" s="212" customFormat="1" ht="26.25" customHeight="1" thickBot="1" x14ac:dyDescent="0.25">
      <c r="A124" s="1045"/>
      <c r="B124" s="937"/>
      <c r="C124" s="910" t="s">
        <v>446</v>
      </c>
      <c r="D124" s="911"/>
      <c r="E124" s="911"/>
      <c r="F124" s="911"/>
      <c r="G124" s="911"/>
      <c r="H124" s="911"/>
      <c r="I124" s="911"/>
      <c r="J124" s="911"/>
      <c r="K124" s="911"/>
      <c r="L124" s="911"/>
      <c r="M124" s="911"/>
      <c r="N124" s="911"/>
      <c r="O124" s="911"/>
      <c r="P124" s="911"/>
      <c r="Q124" s="911"/>
      <c r="R124" s="911"/>
      <c r="S124" s="911"/>
      <c r="T124" s="911"/>
      <c r="U124" s="911"/>
      <c r="V124" s="911"/>
      <c r="W124" s="911"/>
      <c r="X124" s="911"/>
      <c r="Y124" s="911"/>
      <c r="Z124" s="912"/>
      <c r="AA124" s="946" t="s">
        <v>122</v>
      </c>
      <c r="AB124" s="947"/>
      <c r="AC124" s="947"/>
      <c r="AD124" s="947"/>
      <c r="AE124" s="948"/>
      <c r="AF124" s="949" t="s">
        <v>122</v>
      </c>
      <c r="AG124" s="947"/>
      <c r="AH124" s="947"/>
      <c r="AI124" s="947"/>
      <c r="AJ124" s="948"/>
      <c r="AK124" s="949" t="s">
        <v>122</v>
      </c>
      <c r="AL124" s="947"/>
      <c r="AM124" s="947"/>
      <c r="AN124" s="947"/>
      <c r="AO124" s="948"/>
      <c r="AP124" s="950" t="s">
        <v>122</v>
      </c>
      <c r="AQ124" s="951"/>
      <c r="AR124" s="951"/>
      <c r="AS124" s="951"/>
      <c r="AT124" s="952"/>
      <c r="AU124" s="1047" t="s">
        <v>458</v>
      </c>
      <c r="AV124" s="1048"/>
      <c r="AW124" s="1048"/>
      <c r="AX124" s="1048"/>
      <c r="AY124" s="1048"/>
      <c r="AZ124" s="1048"/>
      <c r="BA124" s="1048"/>
      <c r="BB124" s="1048"/>
      <c r="BC124" s="1048"/>
      <c r="BD124" s="1048"/>
      <c r="BE124" s="1048"/>
      <c r="BF124" s="1048"/>
      <c r="BG124" s="1048"/>
      <c r="BH124" s="1048"/>
      <c r="BI124" s="1048"/>
      <c r="BJ124" s="1048"/>
      <c r="BK124" s="1048"/>
      <c r="BL124" s="1048"/>
      <c r="BM124" s="1048"/>
      <c r="BN124" s="1048"/>
      <c r="BO124" s="1048"/>
      <c r="BP124" s="1049"/>
      <c r="BQ124" s="1050" t="s">
        <v>122</v>
      </c>
      <c r="BR124" s="1015"/>
      <c r="BS124" s="1015"/>
      <c r="BT124" s="1015"/>
      <c r="BU124" s="1015"/>
      <c r="BV124" s="1015" t="s">
        <v>122</v>
      </c>
      <c r="BW124" s="1015"/>
      <c r="BX124" s="1015"/>
      <c r="BY124" s="1015"/>
      <c r="BZ124" s="1015"/>
      <c r="CA124" s="1015" t="s">
        <v>122</v>
      </c>
      <c r="CB124" s="1015"/>
      <c r="CC124" s="1015"/>
      <c r="CD124" s="1015"/>
      <c r="CE124" s="1015"/>
      <c r="CF124" s="1016"/>
      <c r="CG124" s="1017"/>
      <c r="CH124" s="1017"/>
      <c r="CI124" s="1017"/>
      <c r="CJ124" s="1018"/>
      <c r="CK124" s="1000"/>
      <c r="CL124" s="1000"/>
      <c r="CM124" s="1000"/>
      <c r="CN124" s="1000"/>
      <c r="CO124" s="1001"/>
      <c r="CP124" s="1007" t="s">
        <v>459</v>
      </c>
      <c r="CQ124" s="1008"/>
      <c r="CR124" s="1008"/>
      <c r="CS124" s="1008"/>
      <c r="CT124" s="1008"/>
      <c r="CU124" s="1008"/>
      <c r="CV124" s="1008"/>
      <c r="CW124" s="1008"/>
      <c r="CX124" s="1008"/>
      <c r="CY124" s="1008"/>
      <c r="CZ124" s="1008"/>
      <c r="DA124" s="1008"/>
      <c r="DB124" s="1008"/>
      <c r="DC124" s="1008"/>
      <c r="DD124" s="1008"/>
      <c r="DE124" s="1008"/>
      <c r="DF124" s="1009"/>
      <c r="DG124" s="992">
        <v>802129</v>
      </c>
      <c r="DH124" s="974"/>
      <c r="DI124" s="974"/>
      <c r="DJ124" s="974"/>
      <c r="DK124" s="975"/>
      <c r="DL124" s="973">
        <v>831130</v>
      </c>
      <c r="DM124" s="974"/>
      <c r="DN124" s="974"/>
      <c r="DO124" s="974"/>
      <c r="DP124" s="975"/>
      <c r="DQ124" s="973">
        <v>870428</v>
      </c>
      <c r="DR124" s="974"/>
      <c r="DS124" s="974"/>
      <c r="DT124" s="974"/>
      <c r="DU124" s="975"/>
      <c r="DV124" s="976">
        <v>2.2999999999999998</v>
      </c>
      <c r="DW124" s="977"/>
      <c r="DX124" s="977"/>
      <c r="DY124" s="977"/>
      <c r="DZ124" s="978"/>
    </row>
    <row r="125" spans="1:130" s="212" customFormat="1" ht="26.25" customHeight="1" x14ac:dyDescent="0.2">
      <c r="A125" s="1045"/>
      <c r="B125" s="937"/>
      <c r="C125" s="910" t="s">
        <v>448</v>
      </c>
      <c r="D125" s="911"/>
      <c r="E125" s="911"/>
      <c r="F125" s="911"/>
      <c r="G125" s="911"/>
      <c r="H125" s="911"/>
      <c r="I125" s="911"/>
      <c r="J125" s="911"/>
      <c r="K125" s="911"/>
      <c r="L125" s="911"/>
      <c r="M125" s="911"/>
      <c r="N125" s="911"/>
      <c r="O125" s="911"/>
      <c r="P125" s="911"/>
      <c r="Q125" s="911"/>
      <c r="R125" s="911"/>
      <c r="S125" s="911"/>
      <c r="T125" s="911"/>
      <c r="U125" s="911"/>
      <c r="V125" s="911"/>
      <c r="W125" s="911"/>
      <c r="X125" s="911"/>
      <c r="Y125" s="911"/>
      <c r="Z125" s="912"/>
      <c r="AA125" s="946" t="s">
        <v>122</v>
      </c>
      <c r="AB125" s="947"/>
      <c r="AC125" s="947"/>
      <c r="AD125" s="947"/>
      <c r="AE125" s="948"/>
      <c r="AF125" s="949" t="s">
        <v>122</v>
      </c>
      <c r="AG125" s="947"/>
      <c r="AH125" s="947"/>
      <c r="AI125" s="947"/>
      <c r="AJ125" s="948"/>
      <c r="AK125" s="949" t="s">
        <v>122</v>
      </c>
      <c r="AL125" s="947"/>
      <c r="AM125" s="947"/>
      <c r="AN125" s="947"/>
      <c r="AO125" s="948"/>
      <c r="AP125" s="950" t="s">
        <v>122</v>
      </c>
      <c r="AQ125" s="951"/>
      <c r="AR125" s="951"/>
      <c r="AS125" s="951"/>
      <c r="AT125" s="952"/>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10" t="s">
        <v>460</v>
      </c>
      <c r="CL125" s="995"/>
      <c r="CM125" s="995"/>
      <c r="CN125" s="995"/>
      <c r="CO125" s="996"/>
      <c r="CP125" s="917" t="s">
        <v>461</v>
      </c>
      <c r="CQ125" s="885"/>
      <c r="CR125" s="885"/>
      <c r="CS125" s="885"/>
      <c r="CT125" s="885"/>
      <c r="CU125" s="885"/>
      <c r="CV125" s="885"/>
      <c r="CW125" s="885"/>
      <c r="CX125" s="885"/>
      <c r="CY125" s="885"/>
      <c r="CZ125" s="885"/>
      <c r="DA125" s="885"/>
      <c r="DB125" s="885"/>
      <c r="DC125" s="885"/>
      <c r="DD125" s="885"/>
      <c r="DE125" s="885"/>
      <c r="DF125" s="886"/>
      <c r="DG125" s="918" t="s">
        <v>122</v>
      </c>
      <c r="DH125" s="919"/>
      <c r="DI125" s="919"/>
      <c r="DJ125" s="919"/>
      <c r="DK125" s="919"/>
      <c r="DL125" s="919" t="s">
        <v>122</v>
      </c>
      <c r="DM125" s="919"/>
      <c r="DN125" s="919"/>
      <c r="DO125" s="919"/>
      <c r="DP125" s="919"/>
      <c r="DQ125" s="919" t="s">
        <v>122</v>
      </c>
      <c r="DR125" s="919"/>
      <c r="DS125" s="919"/>
      <c r="DT125" s="919"/>
      <c r="DU125" s="919"/>
      <c r="DV125" s="920" t="s">
        <v>122</v>
      </c>
      <c r="DW125" s="920"/>
      <c r="DX125" s="920"/>
      <c r="DY125" s="920"/>
      <c r="DZ125" s="921"/>
    </row>
    <row r="126" spans="1:130" s="212" customFormat="1" ht="26.25" customHeight="1" thickBot="1" x14ac:dyDescent="0.25">
      <c r="A126" s="1045"/>
      <c r="B126" s="937"/>
      <c r="C126" s="910" t="s">
        <v>450</v>
      </c>
      <c r="D126" s="911"/>
      <c r="E126" s="911"/>
      <c r="F126" s="911"/>
      <c r="G126" s="911"/>
      <c r="H126" s="911"/>
      <c r="I126" s="911"/>
      <c r="J126" s="911"/>
      <c r="K126" s="911"/>
      <c r="L126" s="911"/>
      <c r="M126" s="911"/>
      <c r="N126" s="911"/>
      <c r="O126" s="911"/>
      <c r="P126" s="911"/>
      <c r="Q126" s="911"/>
      <c r="R126" s="911"/>
      <c r="S126" s="911"/>
      <c r="T126" s="911"/>
      <c r="U126" s="911"/>
      <c r="V126" s="911"/>
      <c r="W126" s="911"/>
      <c r="X126" s="911"/>
      <c r="Y126" s="911"/>
      <c r="Z126" s="912"/>
      <c r="AA126" s="946" t="s">
        <v>122</v>
      </c>
      <c r="AB126" s="947"/>
      <c r="AC126" s="947"/>
      <c r="AD126" s="947"/>
      <c r="AE126" s="948"/>
      <c r="AF126" s="949" t="s">
        <v>122</v>
      </c>
      <c r="AG126" s="947"/>
      <c r="AH126" s="947"/>
      <c r="AI126" s="947"/>
      <c r="AJ126" s="948"/>
      <c r="AK126" s="949" t="s">
        <v>122</v>
      </c>
      <c r="AL126" s="947"/>
      <c r="AM126" s="947"/>
      <c r="AN126" s="947"/>
      <c r="AO126" s="948"/>
      <c r="AP126" s="950" t="s">
        <v>122</v>
      </c>
      <c r="AQ126" s="951"/>
      <c r="AR126" s="951"/>
      <c r="AS126" s="951"/>
      <c r="AT126" s="952"/>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1"/>
      <c r="CL126" s="998"/>
      <c r="CM126" s="998"/>
      <c r="CN126" s="998"/>
      <c r="CO126" s="999"/>
      <c r="CP126" s="910" t="s">
        <v>462</v>
      </c>
      <c r="CQ126" s="911"/>
      <c r="CR126" s="911"/>
      <c r="CS126" s="911"/>
      <c r="CT126" s="911"/>
      <c r="CU126" s="911"/>
      <c r="CV126" s="911"/>
      <c r="CW126" s="911"/>
      <c r="CX126" s="911"/>
      <c r="CY126" s="911"/>
      <c r="CZ126" s="911"/>
      <c r="DA126" s="911"/>
      <c r="DB126" s="911"/>
      <c r="DC126" s="911"/>
      <c r="DD126" s="911"/>
      <c r="DE126" s="911"/>
      <c r="DF126" s="912"/>
      <c r="DG126" s="913" t="s">
        <v>122</v>
      </c>
      <c r="DH126" s="914"/>
      <c r="DI126" s="914"/>
      <c r="DJ126" s="914"/>
      <c r="DK126" s="914"/>
      <c r="DL126" s="914" t="s">
        <v>122</v>
      </c>
      <c r="DM126" s="914"/>
      <c r="DN126" s="914"/>
      <c r="DO126" s="914"/>
      <c r="DP126" s="914"/>
      <c r="DQ126" s="914" t="s">
        <v>122</v>
      </c>
      <c r="DR126" s="914"/>
      <c r="DS126" s="914"/>
      <c r="DT126" s="914"/>
      <c r="DU126" s="914"/>
      <c r="DV126" s="915" t="s">
        <v>122</v>
      </c>
      <c r="DW126" s="915"/>
      <c r="DX126" s="915"/>
      <c r="DY126" s="915"/>
      <c r="DZ126" s="916"/>
    </row>
    <row r="127" spans="1:130" s="212" customFormat="1" ht="26.25" customHeight="1" x14ac:dyDescent="0.2">
      <c r="A127" s="1046"/>
      <c r="B127" s="939"/>
      <c r="C127" s="961" t="s">
        <v>463</v>
      </c>
      <c r="D127" s="953"/>
      <c r="E127" s="953"/>
      <c r="F127" s="953"/>
      <c r="G127" s="953"/>
      <c r="H127" s="953"/>
      <c r="I127" s="953"/>
      <c r="J127" s="953"/>
      <c r="K127" s="953"/>
      <c r="L127" s="953"/>
      <c r="M127" s="953"/>
      <c r="N127" s="953"/>
      <c r="O127" s="953"/>
      <c r="P127" s="953"/>
      <c r="Q127" s="953"/>
      <c r="R127" s="953"/>
      <c r="S127" s="953"/>
      <c r="T127" s="953"/>
      <c r="U127" s="953"/>
      <c r="V127" s="953"/>
      <c r="W127" s="953"/>
      <c r="X127" s="953"/>
      <c r="Y127" s="953"/>
      <c r="Z127" s="954"/>
      <c r="AA127" s="946" t="s">
        <v>122</v>
      </c>
      <c r="AB127" s="947"/>
      <c r="AC127" s="947"/>
      <c r="AD127" s="947"/>
      <c r="AE127" s="948"/>
      <c r="AF127" s="949" t="s">
        <v>122</v>
      </c>
      <c r="AG127" s="947"/>
      <c r="AH127" s="947"/>
      <c r="AI127" s="947"/>
      <c r="AJ127" s="948"/>
      <c r="AK127" s="949" t="s">
        <v>122</v>
      </c>
      <c r="AL127" s="947"/>
      <c r="AM127" s="947"/>
      <c r="AN127" s="947"/>
      <c r="AO127" s="948"/>
      <c r="AP127" s="950" t="s">
        <v>122</v>
      </c>
      <c r="AQ127" s="951"/>
      <c r="AR127" s="951"/>
      <c r="AS127" s="951"/>
      <c r="AT127" s="952"/>
      <c r="AU127" s="214"/>
      <c r="AV127" s="214"/>
      <c r="AW127" s="214"/>
      <c r="AX127" s="1019" t="s">
        <v>464</v>
      </c>
      <c r="AY127" s="1020"/>
      <c r="AZ127" s="1020"/>
      <c r="BA127" s="1020"/>
      <c r="BB127" s="1020"/>
      <c r="BC127" s="1020"/>
      <c r="BD127" s="1020"/>
      <c r="BE127" s="1021"/>
      <c r="BF127" s="1022" t="s">
        <v>465</v>
      </c>
      <c r="BG127" s="1020"/>
      <c r="BH127" s="1020"/>
      <c r="BI127" s="1020"/>
      <c r="BJ127" s="1020"/>
      <c r="BK127" s="1020"/>
      <c r="BL127" s="1021"/>
      <c r="BM127" s="1022" t="s">
        <v>466</v>
      </c>
      <c r="BN127" s="1020"/>
      <c r="BO127" s="1020"/>
      <c r="BP127" s="1020"/>
      <c r="BQ127" s="1020"/>
      <c r="BR127" s="1020"/>
      <c r="BS127" s="1021"/>
      <c r="BT127" s="1022" t="s">
        <v>467</v>
      </c>
      <c r="BU127" s="1020"/>
      <c r="BV127" s="1020"/>
      <c r="BW127" s="1020"/>
      <c r="BX127" s="1020"/>
      <c r="BY127" s="1020"/>
      <c r="BZ127" s="1043"/>
      <c r="CA127" s="214"/>
      <c r="CB127" s="214"/>
      <c r="CC127" s="214"/>
      <c r="CD127" s="237"/>
      <c r="CE127" s="237"/>
      <c r="CF127" s="237"/>
      <c r="CG127" s="214"/>
      <c r="CH127" s="214"/>
      <c r="CI127" s="214"/>
      <c r="CJ127" s="236"/>
      <c r="CK127" s="1011"/>
      <c r="CL127" s="998"/>
      <c r="CM127" s="998"/>
      <c r="CN127" s="998"/>
      <c r="CO127" s="999"/>
      <c r="CP127" s="910" t="s">
        <v>468</v>
      </c>
      <c r="CQ127" s="911"/>
      <c r="CR127" s="911"/>
      <c r="CS127" s="911"/>
      <c r="CT127" s="911"/>
      <c r="CU127" s="911"/>
      <c r="CV127" s="911"/>
      <c r="CW127" s="911"/>
      <c r="CX127" s="911"/>
      <c r="CY127" s="911"/>
      <c r="CZ127" s="911"/>
      <c r="DA127" s="911"/>
      <c r="DB127" s="911"/>
      <c r="DC127" s="911"/>
      <c r="DD127" s="911"/>
      <c r="DE127" s="911"/>
      <c r="DF127" s="912"/>
      <c r="DG127" s="913" t="s">
        <v>122</v>
      </c>
      <c r="DH127" s="914"/>
      <c r="DI127" s="914"/>
      <c r="DJ127" s="914"/>
      <c r="DK127" s="914"/>
      <c r="DL127" s="914" t="s">
        <v>122</v>
      </c>
      <c r="DM127" s="914"/>
      <c r="DN127" s="914"/>
      <c r="DO127" s="914"/>
      <c r="DP127" s="914"/>
      <c r="DQ127" s="914" t="s">
        <v>122</v>
      </c>
      <c r="DR127" s="914"/>
      <c r="DS127" s="914"/>
      <c r="DT127" s="914"/>
      <c r="DU127" s="914"/>
      <c r="DV127" s="915" t="s">
        <v>122</v>
      </c>
      <c r="DW127" s="915"/>
      <c r="DX127" s="915"/>
      <c r="DY127" s="915"/>
      <c r="DZ127" s="916"/>
    </row>
    <row r="128" spans="1:130" s="212" customFormat="1" ht="26.25" customHeight="1" thickBot="1" x14ac:dyDescent="0.25">
      <c r="A128" s="1029" t="s">
        <v>469</v>
      </c>
      <c r="B128" s="1030"/>
      <c r="C128" s="1030"/>
      <c r="D128" s="1030"/>
      <c r="E128" s="1030"/>
      <c r="F128" s="1030"/>
      <c r="G128" s="1030"/>
      <c r="H128" s="1030"/>
      <c r="I128" s="1030"/>
      <c r="J128" s="1030"/>
      <c r="K128" s="1030"/>
      <c r="L128" s="1030"/>
      <c r="M128" s="1030"/>
      <c r="N128" s="1030"/>
      <c r="O128" s="1030"/>
      <c r="P128" s="1030"/>
      <c r="Q128" s="1030"/>
      <c r="R128" s="1030"/>
      <c r="S128" s="1030"/>
      <c r="T128" s="1030"/>
      <c r="U128" s="1030"/>
      <c r="V128" s="1030"/>
      <c r="W128" s="1031" t="s">
        <v>470</v>
      </c>
      <c r="X128" s="1031"/>
      <c r="Y128" s="1031"/>
      <c r="Z128" s="1032"/>
      <c r="AA128" s="1033">
        <v>821361</v>
      </c>
      <c r="AB128" s="1034"/>
      <c r="AC128" s="1034"/>
      <c r="AD128" s="1034"/>
      <c r="AE128" s="1035"/>
      <c r="AF128" s="1036">
        <v>755105</v>
      </c>
      <c r="AG128" s="1034"/>
      <c r="AH128" s="1034"/>
      <c r="AI128" s="1034"/>
      <c r="AJ128" s="1035"/>
      <c r="AK128" s="1036">
        <v>814952</v>
      </c>
      <c r="AL128" s="1034"/>
      <c r="AM128" s="1034"/>
      <c r="AN128" s="1034"/>
      <c r="AO128" s="1035"/>
      <c r="AP128" s="1037"/>
      <c r="AQ128" s="1038"/>
      <c r="AR128" s="1038"/>
      <c r="AS128" s="1038"/>
      <c r="AT128" s="1039"/>
      <c r="AU128" s="214"/>
      <c r="AV128" s="214"/>
      <c r="AW128" s="214"/>
      <c r="AX128" s="884" t="s">
        <v>471</v>
      </c>
      <c r="AY128" s="885"/>
      <c r="AZ128" s="885"/>
      <c r="BA128" s="885"/>
      <c r="BB128" s="885"/>
      <c r="BC128" s="885"/>
      <c r="BD128" s="885"/>
      <c r="BE128" s="886"/>
      <c r="BF128" s="1040" t="s">
        <v>122</v>
      </c>
      <c r="BG128" s="1041"/>
      <c r="BH128" s="1041"/>
      <c r="BI128" s="1041"/>
      <c r="BJ128" s="1041"/>
      <c r="BK128" s="1041"/>
      <c r="BL128" s="1042"/>
      <c r="BM128" s="1040">
        <v>11.39</v>
      </c>
      <c r="BN128" s="1041"/>
      <c r="BO128" s="1041"/>
      <c r="BP128" s="1041"/>
      <c r="BQ128" s="1041"/>
      <c r="BR128" s="1041"/>
      <c r="BS128" s="1042"/>
      <c r="BT128" s="1040">
        <v>20</v>
      </c>
      <c r="BU128" s="1041"/>
      <c r="BV128" s="1041"/>
      <c r="BW128" s="1041"/>
      <c r="BX128" s="1041"/>
      <c r="BY128" s="1041"/>
      <c r="BZ128" s="1064"/>
      <c r="CA128" s="237"/>
      <c r="CB128" s="237"/>
      <c r="CC128" s="237"/>
      <c r="CD128" s="237"/>
      <c r="CE128" s="237"/>
      <c r="CF128" s="237"/>
      <c r="CG128" s="214"/>
      <c r="CH128" s="214"/>
      <c r="CI128" s="214"/>
      <c r="CJ128" s="236"/>
      <c r="CK128" s="1012"/>
      <c r="CL128" s="1013"/>
      <c r="CM128" s="1013"/>
      <c r="CN128" s="1013"/>
      <c r="CO128" s="1014"/>
      <c r="CP128" s="1023" t="s">
        <v>472</v>
      </c>
      <c r="CQ128" s="713"/>
      <c r="CR128" s="713"/>
      <c r="CS128" s="713"/>
      <c r="CT128" s="713"/>
      <c r="CU128" s="713"/>
      <c r="CV128" s="713"/>
      <c r="CW128" s="713"/>
      <c r="CX128" s="713"/>
      <c r="CY128" s="713"/>
      <c r="CZ128" s="713"/>
      <c r="DA128" s="713"/>
      <c r="DB128" s="713"/>
      <c r="DC128" s="713"/>
      <c r="DD128" s="713"/>
      <c r="DE128" s="713"/>
      <c r="DF128" s="1024"/>
      <c r="DG128" s="1025" t="s">
        <v>122</v>
      </c>
      <c r="DH128" s="1026"/>
      <c r="DI128" s="1026"/>
      <c r="DJ128" s="1026"/>
      <c r="DK128" s="1026"/>
      <c r="DL128" s="1026" t="s">
        <v>122</v>
      </c>
      <c r="DM128" s="1026"/>
      <c r="DN128" s="1026"/>
      <c r="DO128" s="1026"/>
      <c r="DP128" s="1026"/>
      <c r="DQ128" s="1026" t="s">
        <v>122</v>
      </c>
      <c r="DR128" s="1026"/>
      <c r="DS128" s="1026"/>
      <c r="DT128" s="1026"/>
      <c r="DU128" s="1026"/>
      <c r="DV128" s="1027" t="s">
        <v>122</v>
      </c>
      <c r="DW128" s="1027"/>
      <c r="DX128" s="1027"/>
      <c r="DY128" s="1027"/>
      <c r="DZ128" s="1028"/>
    </row>
    <row r="129" spans="1:131" s="212" customFormat="1" ht="26.25" customHeight="1" x14ac:dyDescent="0.2">
      <c r="A129" s="922" t="s">
        <v>102</v>
      </c>
      <c r="B129" s="923"/>
      <c r="C129" s="923"/>
      <c r="D129" s="923"/>
      <c r="E129" s="923"/>
      <c r="F129" s="923"/>
      <c r="G129" s="923"/>
      <c r="H129" s="923"/>
      <c r="I129" s="923"/>
      <c r="J129" s="923"/>
      <c r="K129" s="923"/>
      <c r="L129" s="923"/>
      <c r="M129" s="923"/>
      <c r="N129" s="923"/>
      <c r="O129" s="923"/>
      <c r="P129" s="923"/>
      <c r="Q129" s="923"/>
      <c r="R129" s="923"/>
      <c r="S129" s="923"/>
      <c r="T129" s="923"/>
      <c r="U129" s="923"/>
      <c r="V129" s="923"/>
      <c r="W129" s="1058" t="s">
        <v>473</v>
      </c>
      <c r="X129" s="1059"/>
      <c r="Y129" s="1059"/>
      <c r="Z129" s="1060"/>
      <c r="AA129" s="946">
        <v>41582525</v>
      </c>
      <c r="AB129" s="947"/>
      <c r="AC129" s="947"/>
      <c r="AD129" s="947"/>
      <c r="AE129" s="948"/>
      <c r="AF129" s="949">
        <v>42146965</v>
      </c>
      <c r="AG129" s="947"/>
      <c r="AH129" s="947"/>
      <c r="AI129" s="947"/>
      <c r="AJ129" s="948"/>
      <c r="AK129" s="949">
        <v>43008000</v>
      </c>
      <c r="AL129" s="947"/>
      <c r="AM129" s="947"/>
      <c r="AN129" s="947"/>
      <c r="AO129" s="948"/>
      <c r="AP129" s="1061"/>
      <c r="AQ129" s="1062"/>
      <c r="AR129" s="1062"/>
      <c r="AS129" s="1062"/>
      <c r="AT129" s="1063"/>
      <c r="AU129" s="215"/>
      <c r="AV129" s="215"/>
      <c r="AW129" s="215"/>
      <c r="AX129" s="1053" t="s">
        <v>474</v>
      </c>
      <c r="AY129" s="911"/>
      <c r="AZ129" s="911"/>
      <c r="BA129" s="911"/>
      <c r="BB129" s="911"/>
      <c r="BC129" s="911"/>
      <c r="BD129" s="911"/>
      <c r="BE129" s="912"/>
      <c r="BF129" s="1054" t="s">
        <v>122</v>
      </c>
      <c r="BG129" s="1055"/>
      <c r="BH129" s="1055"/>
      <c r="BI129" s="1055"/>
      <c r="BJ129" s="1055"/>
      <c r="BK129" s="1055"/>
      <c r="BL129" s="1056"/>
      <c r="BM129" s="1054">
        <v>16.39</v>
      </c>
      <c r="BN129" s="1055"/>
      <c r="BO129" s="1055"/>
      <c r="BP129" s="1055"/>
      <c r="BQ129" s="1055"/>
      <c r="BR129" s="1055"/>
      <c r="BS129" s="1056"/>
      <c r="BT129" s="1054">
        <v>30</v>
      </c>
      <c r="BU129" s="1055"/>
      <c r="BV129" s="1055"/>
      <c r="BW129" s="1055"/>
      <c r="BX129" s="1055"/>
      <c r="BY129" s="1055"/>
      <c r="BZ129" s="1057"/>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2" t="s">
        <v>475</v>
      </c>
      <c r="B130" s="923"/>
      <c r="C130" s="923"/>
      <c r="D130" s="923"/>
      <c r="E130" s="923"/>
      <c r="F130" s="923"/>
      <c r="G130" s="923"/>
      <c r="H130" s="923"/>
      <c r="I130" s="923"/>
      <c r="J130" s="923"/>
      <c r="K130" s="923"/>
      <c r="L130" s="923"/>
      <c r="M130" s="923"/>
      <c r="N130" s="923"/>
      <c r="O130" s="923"/>
      <c r="P130" s="923"/>
      <c r="Q130" s="923"/>
      <c r="R130" s="923"/>
      <c r="S130" s="923"/>
      <c r="T130" s="923"/>
      <c r="U130" s="923"/>
      <c r="V130" s="923"/>
      <c r="W130" s="1058" t="s">
        <v>476</v>
      </c>
      <c r="X130" s="1059"/>
      <c r="Y130" s="1059"/>
      <c r="Z130" s="1060"/>
      <c r="AA130" s="946">
        <v>5563838</v>
      </c>
      <c r="AB130" s="947"/>
      <c r="AC130" s="947"/>
      <c r="AD130" s="947"/>
      <c r="AE130" s="948"/>
      <c r="AF130" s="949">
        <v>5373089</v>
      </c>
      <c r="AG130" s="947"/>
      <c r="AH130" s="947"/>
      <c r="AI130" s="947"/>
      <c r="AJ130" s="948"/>
      <c r="AK130" s="949">
        <v>5132370</v>
      </c>
      <c r="AL130" s="947"/>
      <c r="AM130" s="947"/>
      <c r="AN130" s="947"/>
      <c r="AO130" s="948"/>
      <c r="AP130" s="1061"/>
      <c r="AQ130" s="1062"/>
      <c r="AR130" s="1062"/>
      <c r="AS130" s="1062"/>
      <c r="AT130" s="1063"/>
      <c r="AU130" s="215"/>
      <c r="AV130" s="215"/>
      <c r="AW130" s="215"/>
      <c r="AX130" s="1053" t="s">
        <v>477</v>
      </c>
      <c r="AY130" s="911"/>
      <c r="AZ130" s="911"/>
      <c r="BA130" s="911"/>
      <c r="BB130" s="911"/>
      <c r="BC130" s="911"/>
      <c r="BD130" s="911"/>
      <c r="BE130" s="912"/>
      <c r="BF130" s="1089">
        <v>6.1</v>
      </c>
      <c r="BG130" s="1090"/>
      <c r="BH130" s="1090"/>
      <c r="BI130" s="1090"/>
      <c r="BJ130" s="1090"/>
      <c r="BK130" s="1090"/>
      <c r="BL130" s="1091"/>
      <c r="BM130" s="1089">
        <v>25</v>
      </c>
      <c r="BN130" s="1090"/>
      <c r="BO130" s="1090"/>
      <c r="BP130" s="1090"/>
      <c r="BQ130" s="1090"/>
      <c r="BR130" s="1090"/>
      <c r="BS130" s="1091"/>
      <c r="BT130" s="1089">
        <v>35</v>
      </c>
      <c r="BU130" s="1090"/>
      <c r="BV130" s="1090"/>
      <c r="BW130" s="1090"/>
      <c r="BX130" s="1090"/>
      <c r="BY130" s="1090"/>
      <c r="BZ130" s="1092"/>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3"/>
      <c r="B131" s="1094"/>
      <c r="C131" s="1094"/>
      <c r="D131" s="1094"/>
      <c r="E131" s="1094"/>
      <c r="F131" s="1094"/>
      <c r="G131" s="1094"/>
      <c r="H131" s="1094"/>
      <c r="I131" s="1094"/>
      <c r="J131" s="1094"/>
      <c r="K131" s="1094"/>
      <c r="L131" s="1094"/>
      <c r="M131" s="1094"/>
      <c r="N131" s="1094"/>
      <c r="O131" s="1094"/>
      <c r="P131" s="1094"/>
      <c r="Q131" s="1094"/>
      <c r="R131" s="1094"/>
      <c r="S131" s="1094"/>
      <c r="T131" s="1094"/>
      <c r="U131" s="1094"/>
      <c r="V131" s="1094"/>
      <c r="W131" s="1095" t="s">
        <v>478</v>
      </c>
      <c r="X131" s="1096"/>
      <c r="Y131" s="1096"/>
      <c r="Z131" s="1097"/>
      <c r="AA131" s="992">
        <v>36018687</v>
      </c>
      <c r="AB131" s="974"/>
      <c r="AC131" s="974"/>
      <c r="AD131" s="974"/>
      <c r="AE131" s="975"/>
      <c r="AF131" s="973">
        <v>36773876</v>
      </c>
      <c r="AG131" s="974"/>
      <c r="AH131" s="974"/>
      <c r="AI131" s="974"/>
      <c r="AJ131" s="975"/>
      <c r="AK131" s="973">
        <v>37875630</v>
      </c>
      <c r="AL131" s="974"/>
      <c r="AM131" s="974"/>
      <c r="AN131" s="974"/>
      <c r="AO131" s="975"/>
      <c r="AP131" s="1098"/>
      <c r="AQ131" s="1099"/>
      <c r="AR131" s="1099"/>
      <c r="AS131" s="1099"/>
      <c r="AT131" s="1100"/>
      <c r="AU131" s="215"/>
      <c r="AV131" s="215"/>
      <c r="AW131" s="215"/>
      <c r="AX131" s="1071" t="s">
        <v>479</v>
      </c>
      <c r="AY131" s="713"/>
      <c r="AZ131" s="713"/>
      <c r="BA131" s="713"/>
      <c r="BB131" s="713"/>
      <c r="BC131" s="713"/>
      <c r="BD131" s="713"/>
      <c r="BE131" s="1024"/>
      <c r="BF131" s="1072" t="s">
        <v>122</v>
      </c>
      <c r="BG131" s="1073"/>
      <c r="BH131" s="1073"/>
      <c r="BI131" s="1073"/>
      <c r="BJ131" s="1073"/>
      <c r="BK131" s="1073"/>
      <c r="BL131" s="1074"/>
      <c r="BM131" s="1072">
        <v>350</v>
      </c>
      <c r="BN131" s="1073"/>
      <c r="BO131" s="1073"/>
      <c r="BP131" s="1073"/>
      <c r="BQ131" s="1073"/>
      <c r="BR131" s="1073"/>
      <c r="BS131" s="1074"/>
      <c r="BT131" s="1075"/>
      <c r="BU131" s="1076"/>
      <c r="BV131" s="1076"/>
      <c r="BW131" s="1076"/>
      <c r="BX131" s="1076"/>
      <c r="BY131" s="1076"/>
      <c r="BZ131" s="1077"/>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8" t="s">
        <v>480</v>
      </c>
      <c r="B132" s="1079"/>
      <c r="C132" s="1079"/>
      <c r="D132" s="1079"/>
      <c r="E132" s="1079"/>
      <c r="F132" s="1079"/>
      <c r="G132" s="1079"/>
      <c r="H132" s="1079"/>
      <c r="I132" s="1079"/>
      <c r="J132" s="1079"/>
      <c r="K132" s="1079"/>
      <c r="L132" s="1079"/>
      <c r="M132" s="1079"/>
      <c r="N132" s="1079"/>
      <c r="O132" s="1079"/>
      <c r="P132" s="1079"/>
      <c r="Q132" s="1079"/>
      <c r="R132" s="1079"/>
      <c r="S132" s="1079"/>
      <c r="T132" s="1079"/>
      <c r="U132" s="1079"/>
      <c r="V132" s="1082" t="s">
        <v>481</v>
      </c>
      <c r="W132" s="1082"/>
      <c r="X132" s="1082"/>
      <c r="Y132" s="1082"/>
      <c r="Z132" s="1083"/>
      <c r="AA132" s="1084">
        <v>5.6971732480000004</v>
      </c>
      <c r="AB132" s="1085"/>
      <c r="AC132" s="1085"/>
      <c r="AD132" s="1085"/>
      <c r="AE132" s="1086"/>
      <c r="AF132" s="1087">
        <v>6.5862108199999998</v>
      </c>
      <c r="AG132" s="1085"/>
      <c r="AH132" s="1085"/>
      <c r="AI132" s="1085"/>
      <c r="AJ132" s="1086"/>
      <c r="AK132" s="1087">
        <v>6.1514752359999996</v>
      </c>
      <c r="AL132" s="1085"/>
      <c r="AM132" s="1085"/>
      <c r="AN132" s="1085"/>
      <c r="AO132" s="1086"/>
      <c r="AP132" s="989"/>
      <c r="AQ132" s="990"/>
      <c r="AR132" s="990"/>
      <c r="AS132" s="990"/>
      <c r="AT132" s="1088"/>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80"/>
      <c r="B133" s="1081"/>
      <c r="C133" s="1081"/>
      <c r="D133" s="1081"/>
      <c r="E133" s="1081"/>
      <c r="F133" s="1081"/>
      <c r="G133" s="1081"/>
      <c r="H133" s="1081"/>
      <c r="I133" s="1081"/>
      <c r="J133" s="1081"/>
      <c r="K133" s="1081"/>
      <c r="L133" s="1081"/>
      <c r="M133" s="1081"/>
      <c r="N133" s="1081"/>
      <c r="O133" s="1081"/>
      <c r="P133" s="1081"/>
      <c r="Q133" s="1081"/>
      <c r="R133" s="1081"/>
      <c r="S133" s="1081"/>
      <c r="T133" s="1081"/>
      <c r="U133" s="1081"/>
      <c r="V133" s="1065" t="s">
        <v>482</v>
      </c>
      <c r="W133" s="1065"/>
      <c r="X133" s="1065"/>
      <c r="Y133" s="1065"/>
      <c r="Z133" s="1066"/>
      <c r="AA133" s="1067">
        <v>4.9000000000000004</v>
      </c>
      <c r="AB133" s="1068"/>
      <c r="AC133" s="1068"/>
      <c r="AD133" s="1068"/>
      <c r="AE133" s="1069"/>
      <c r="AF133" s="1067">
        <v>5.7</v>
      </c>
      <c r="AG133" s="1068"/>
      <c r="AH133" s="1068"/>
      <c r="AI133" s="1068"/>
      <c r="AJ133" s="1069"/>
      <c r="AK133" s="1067">
        <v>6.1</v>
      </c>
      <c r="AL133" s="1068"/>
      <c r="AM133" s="1068"/>
      <c r="AN133" s="1068"/>
      <c r="AO133" s="1069"/>
      <c r="AP133" s="1016"/>
      <c r="AQ133" s="1017"/>
      <c r="AR133" s="1017"/>
      <c r="AS133" s="1017"/>
      <c r="AT133" s="1070"/>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3pdAFdmxk7IWCTajLRy4cJT+nHQpGiUpb7vG1vLKlFx1V8zOME3tnuLCn2kqiQcUnCIHbKEXi1tVr+5JPSOucw==" saltValue="afAQQVVOKWynsnmPBUL64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7734375" style="242" customWidth="1"/>
    <col min="121" max="121" width="0" style="241" hidden="1" customWidth="1"/>
    <col min="122" max="16384" width="9" style="241" hidden="1"/>
  </cols>
  <sheetData>
    <row r="1" spans="1:120" ht="13.2"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1"/>
    </row>
    <row r="17" spans="119:120" ht="13.2" x14ac:dyDescent="0.2">
      <c r="DP17" s="241"/>
    </row>
    <row r="18" spans="119:120" ht="13.2" x14ac:dyDescent="0.2"/>
    <row r="19" spans="119:120" ht="13.2" x14ac:dyDescent="0.2"/>
    <row r="20" spans="119:120" ht="13.2" x14ac:dyDescent="0.2">
      <c r="DO20" s="241"/>
      <c r="DP20" s="241"/>
    </row>
    <row r="21" spans="119:120" ht="13.2" x14ac:dyDescent="0.2">
      <c r="DP21" s="241"/>
    </row>
    <row r="22" spans="119:120" ht="13.2" x14ac:dyDescent="0.2"/>
    <row r="23" spans="119:120" ht="13.2" x14ac:dyDescent="0.2">
      <c r="DO23" s="241"/>
      <c r="DP23" s="241"/>
    </row>
    <row r="24" spans="119:120" ht="13.2" x14ac:dyDescent="0.2">
      <c r="DP24" s="241"/>
    </row>
    <row r="25" spans="119:120" ht="13.2" x14ac:dyDescent="0.2">
      <c r="DP25" s="241"/>
    </row>
    <row r="26" spans="119:120" ht="13.2" x14ac:dyDescent="0.2">
      <c r="DO26" s="241"/>
      <c r="DP26" s="241"/>
    </row>
    <row r="27" spans="119:120" ht="13.2" x14ac:dyDescent="0.2"/>
    <row r="28" spans="119:120" ht="13.2" x14ac:dyDescent="0.2">
      <c r="DO28" s="241"/>
      <c r="DP28" s="241"/>
    </row>
    <row r="29" spans="119:120" ht="13.2" x14ac:dyDescent="0.2">
      <c r="DP29" s="241"/>
    </row>
    <row r="30" spans="119:120" ht="13.2" x14ac:dyDescent="0.2"/>
    <row r="31" spans="119:120" ht="13.2" x14ac:dyDescent="0.2">
      <c r="DO31" s="241"/>
      <c r="DP31" s="241"/>
    </row>
    <row r="32" spans="119:120" ht="13.2" x14ac:dyDescent="0.2"/>
    <row r="33" spans="98:120" ht="13.2" x14ac:dyDescent="0.2">
      <c r="DO33" s="241"/>
      <c r="DP33" s="241"/>
    </row>
    <row r="34" spans="98:120" ht="13.2" x14ac:dyDescent="0.2">
      <c r="DM34" s="241"/>
    </row>
    <row r="35" spans="98:120" ht="13.2" x14ac:dyDescent="0.2">
      <c r="CT35" s="241"/>
      <c r="CU35" s="241"/>
      <c r="CV35" s="241"/>
      <c r="CY35" s="241"/>
      <c r="CZ35" s="241"/>
      <c r="DA35" s="241"/>
      <c r="DD35" s="241"/>
      <c r="DE35" s="241"/>
      <c r="DF35" s="241"/>
      <c r="DI35" s="241"/>
      <c r="DJ35" s="241"/>
      <c r="DK35" s="241"/>
      <c r="DM35" s="241"/>
      <c r="DN35" s="241"/>
      <c r="DO35" s="241"/>
      <c r="DP35" s="241"/>
    </row>
    <row r="36" spans="98:120" ht="13.2" x14ac:dyDescent="0.2"/>
    <row r="37" spans="98:120" ht="13.2" x14ac:dyDescent="0.2">
      <c r="CW37" s="241"/>
      <c r="DB37" s="241"/>
      <c r="DG37" s="241"/>
      <c r="DL37" s="241"/>
      <c r="DP37" s="241"/>
    </row>
    <row r="38" spans="98:120" ht="13.2"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1"/>
      <c r="DO49" s="241"/>
      <c r="DP49" s="241"/>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1"/>
      <c r="CS63" s="241"/>
      <c r="CX63" s="241"/>
      <c r="DC63" s="241"/>
      <c r="DH63" s="241"/>
    </row>
    <row r="64" spans="22:120" ht="13.2" x14ac:dyDescent="0.2">
      <c r="V64" s="241"/>
    </row>
    <row r="65" spans="15:120" ht="13.2"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2" x14ac:dyDescent="0.2">
      <c r="Q66" s="241"/>
      <c r="S66" s="241"/>
      <c r="U66" s="241"/>
      <c r="DM66" s="241"/>
    </row>
    <row r="67" spans="15:120" ht="13.2"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2" x14ac:dyDescent="0.2"/>
    <row r="69" spans="15:120" ht="13.2" x14ac:dyDescent="0.2"/>
    <row r="70" spans="15:120" ht="13.2" x14ac:dyDescent="0.2"/>
    <row r="71" spans="15:120" ht="13.2" x14ac:dyDescent="0.2"/>
    <row r="72" spans="15:120" ht="13.2" x14ac:dyDescent="0.2">
      <c r="DP72" s="241"/>
    </row>
    <row r="73" spans="15:120" ht="13.2" x14ac:dyDescent="0.2">
      <c r="DP73" s="241"/>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1"/>
      <c r="CX96" s="241"/>
      <c r="DC96" s="241"/>
      <c r="DH96" s="241"/>
    </row>
    <row r="97" spans="24:120" ht="13.2" x14ac:dyDescent="0.2">
      <c r="CS97" s="241"/>
      <c r="CX97" s="241"/>
      <c r="DC97" s="241"/>
      <c r="DH97" s="241"/>
      <c r="DP97" s="242" t="s">
        <v>483</v>
      </c>
    </row>
    <row r="98" spans="24:120" ht="13.2" hidden="1" x14ac:dyDescent="0.2">
      <c r="CS98" s="241"/>
      <c r="CX98" s="241"/>
      <c r="DC98" s="241"/>
      <c r="DH98" s="241"/>
    </row>
    <row r="99" spans="24:120" ht="13.2"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2" hidden="1" x14ac:dyDescent="0.2">
      <c r="CT103" s="241"/>
      <c r="CV103" s="241"/>
      <c r="CW103" s="241"/>
      <c r="CY103" s="241"/>
      <c r="DA103" s="241"/>
      <c r="DB103" s="241"/>
      <c r="DD103" s="241"/>
      <c r="DF103" s="241"/>
      <c r="DG103" s="241"/>
      <c r="DI103" s="241"/>
      <c r="DK103" s="241"/>
      <c r="DL103" s="241"/>
      <c r="DM103" s="241"/>
      <c r="DN103" s="241"/>
      <c r="DO103" s="241"/>
      <c r="DP103" s="241"/>
    </row>
    <row r="104" spans="24:120" ht="13.2"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y9kSrr9ecui4Y9P/NsFiSNE0iEejr1UlqDqiz88Fd+5kOk7t9xJTff3zLEuTxR5Za9ecL/yp2aOdCHXBKsWC7A==" saltValue="NryhelaqBi+SmzeQVxc/7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640625" style="242" customWidth="1"/>
    <col min="117" max="16384" width="9" style="241" hidden="1"/>
  </cols>
  <sheetData>
    <row r="1" spans="2:116" ht="13.2"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2" x14ac:dyDescent="0.2"/>
    <row r="3" spans="2:116" ht="13.2" x14ac:dyDescent="0.2"/>
    <row r="4" spans="2:116" ht="13.2"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2"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2" x14ac:dyDescent="0.2"/>
    <row r="20" spans="9:116" ht="13.2" x14ac:dyDescent="0.2"/>
    <row r="21" spans="9:116" ht="13.2" x14ac:dyDescent="0.2">
      <c r="DL21" s="241"/>
    </row>
    <row r="22" spans="9:116" ht="13.2" x14ac:dyDescent="0.2">
      <c r="DI22" s="241"/>
      <c r="DJ22" s="241"/>
      <c r="DK22" s="241"/>
      <c r="DL22" s="241"/>
    </row>
    <row r="23" spans="9:116" ht="13.2" x14ac:dyDescent="0.2">
      <c r="CY23" s="241"/>
      <c r="CZ23" s="241"/>
      <c r="DA23" s="241"/>
      <c r="DB23" s="241"/>
      <c r="DC23" s="241"/>
      <c r="DD23" s="241"/>
      <c r="DE23" s="241"/>
      <c r="DF23" s="241"/>
      <c r="DG23" s="241"/>
      <c r="DH23" s="241"/>
      <c r="DI23" s="241"/>
      <c r="DJ23" s="241"/>
      <c r="DK23" s="241"/>
      <c r="DL23" s="241"/>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1"/>
      <c r="DA35" s="241"/>
      <c r="DB35" s="241"/>
      <c r="DC35" s="241"/>
      <c r="DD35" s="241"/>
      <c r="DE35" s="241"/>
      <c r="DF35" s="241"/>
      <c r="DG35" s="241"/>
      <c r="DH35" s="241"/>
      <c r="DI35" s="241"/>
      <c r="DJ35" s="241"/>
      <c r="DK35" s="241"/>
      <c r="DL35" s="241"/>
    </row>
    <row r="36" spans="15:116" ht="13.2" x14ac:dyDescent="0.2"/>
    <row r="37" spans="15:116" ht="13.2" x14ac:dyDescent="0.2">
      <c r="DL37" s="241"/>
    </row>
    <row r="38" spans="15:116" ht="13.2" x14ac:dyDescent="0.2">
      <c r="DI38" s="241"/>
      <c r="DJ38" s="241"/>
      <c r="DK38" s="241"/>
      <c r="DL38" s="241"/>
    </row>
    <row r="39" spans="15:116" ht="13.2" x14ac:dyDescent="0.2"/>
    <row r="40" spans="15:116" ht="13.2" x14ac:dyDescent="0.2"/>
    <row r="41" spans="15:116" ht="13.2" x14ac:dyDescent="0.2"/>
    <row r="42" spans="15:116" ht="13.2" x14ac:dyDescent="0.2"/>
    <row r="43" spans="15:116" ht="13.2"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2" x14ac:dyDescent="0.2">
      <c r="DL44" s="241"/>
    </row>
    <row r="45" spans="15:116" ht="13.2" x14ac:dyDescent="0.2"/>
    <row r="46" spans="15:116" ht="13.2" x14ac:dyDescent="0.2">
      <c r="DA46" s="241"/>
      <c r="DB46" s="241"/>
      <c r="DC46" s="241"/>
      <c r="DD46" s="241"/>
      <c r="DE46" s="241"/>
      <c r="DF46" s="241"/>
      <c r="DG46" s="241"/>
      <c r="DH46" s="241"/>
      <c r="DI46" s="241"/>
      <c r="DJ46" s="241"/>
      <c r="DK46" s="241"/>
      <c r="DL46" s="241"/>
    </row>
    <row r="47" spans="15:116" ht="13.2" x14ac:dyDescent="0.2"/>
    <row r="48" spans="15:116" ht="13.2" x14ac:dyDescent="0.2"/>
    <row r="49" spans="104:116" ht="13.2" x14ac:dyDescent="0.2"/>
    <row r="50" spans="104:116" ht="13.2" x14ac:dyDescent="0.2">
      <c r="CZ50" s="241"/>
      <c r="DA50" s="241"/>
      <c r="DB50" s="241"/>
      <c r="DC50" s="241"/>
      <c r="DD50" s="241"/>
      <c r="DE50" s="241"/>
      <c r="DF50" s="241"/>
      <c r="DG50" s="241"/>
      <c r="DH50" s="241"/>
      <c r="DI50" s="241"/>
      <c r="DJ50" s="241"/>
      <c r="DK50" s="241"/>
      <c r="DL50" s="241"/>
    </row>
    <row r="51" spans="104:116" ht="13.2" x14ac:dyDescent="0.2"/>
    <row r="52" spans="104:116" ht="13.2" x14ac:dyDescent="0.2"/>
    <row r="53" spans="104:116" ht="13.2" x14ac:dyDescent="0.2">
      <c r="DL53" s="241"/>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1"/>
      <c r="DD67" s="241"/>
      <c r="DE67" s="241"/>
      <c r="DF67" s="241"/>
      <c r="DG67" s="241"/>
      <c r="DH67" s="241"/>
      <c r="DI67" s="241"/>
      <c r="DJ67" s="241"/>
      <c r="DK67" s="241"/>
      <c r="DL67" s="241"/>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xHTc8JQNkFMhHgYUdvwl9JS9srJuynIC2uHHWCdYtrQf2kSieFYMZNHBYvCEEYTqXfLy7gQeYXqqMLe3cogM4g==" saltValue="jK4bWGBkf2PnIStF4tNMmg=="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4140625" style="243" customWidth="1"/>
    <col min="37" max="44" width="17" style="243" customWidth="1"/>
    <col min="45" max="45" width="6.109375" style="249" customWidth="1"/>
    <col min="46" max="46" width="3" style="247" customWidth="1"/>
    <col min="47" max="47" width="19.109375" style="243" hidden="1" customWidth="1"/>
    <col min="48" max="52" width="12.6640625" style="243" hidden="1" customWidth="1"/>
    <col min="53" max="16384" width="8.6640625" style="243" hidden="1"/>
  </cols>
  <sheetData>
    <row r="1" spans="1:46" ht="13.2" x14ac:dyDescent="0.2">
      <c r="AS1" s="243"/>
      <c r="AT1" s="243"/>
    </row>
    <row r="2" spans="1:46" ht="13.2" x14ac:dyDescent="0.2">
      <c r="AS2" s="243"/>
      <c r="AT2" s="243"/>
    </row>
    <row r="3" spans="1:46" ht="13.2" x14ac:dyDescent="0.2">
      <c r="AS3" s="243"/>
      <c r="AT3" s="243"/>
    </row>
    <row r="4" spans="1:46" ht="13.2" x14ac:dyDescent="0.2">
      <c r="AS4" s="243"/>
      <c r="AT4" s="243"/>
    </row>
    <row r="5" spans="1:46" ht="16.2" x14ac:dyDescent="0.2">
      <c r="A5" s="244" t="s">
        <v>484</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2" x14ac:dyDescent="0.2">
      <c r="A6" s="247"/>
      <c r="AK6" s="248" t="s">
        <v>485</v>
      </c>
      <c r="AL6" s="248"/>
      <c r="AM6" s="248"/>
      <c r="AN6" s="248"/>
    </row>
    <row r="7" spans="1:46" ht="13.5" customHeight="1" x14ac:dyDescent="0.2">
      <c r="A7" s="247"/>
      <c r="AK7" s="250"/>
      <c r="AL7" s="251"/>
      <c r="AM7" s="251"/>
      <c r="AN7" s="252"/>
      <c r="AO7" s="1102" t="s">
        <v>486</v>
      </c>
      <c r="AP7" s="253"/>
      <c r="AQ7" s="254" t="s">
        <v>487</v>
      </c>
      <c r="AR7" s="255"/>
    </row>
    <row r="8" spans="1:46" ht="13.2" x14ac:dyDescent="0.2">
      <c r="A8" s="247"/>
      <c r="AK8" s="256"/>
      <c r="AL8" s="257"/>
      <c r="AM8" s="257"/>
      <c r="AN8" s="258"/>
      <c r="AO8" s="1103"/>
      <c r="AP8" s="259" t="s">
        <v>488</v>
      </c>
      <c r="AQ8" s="260" t="s">
        <v>489</v>
      </c>
      <c r="AR8" s="261" t="s">
        <v>490</v>
      </c>
    </row>
    <row r="9" spans="1:46" ht="13.2" x14ac:dyDescent="0.2">
      <c r="A9" s="247"/>
      <c r="AK9" s="1104" t="s">
        <v>491</v>
      </c>
      <c r="AL9" s="1105"/>
      <c r="AM9" s="1105"/>
      <c r="AN9" s="1106"/>
      <c r="AO9" s="262">
        <v>13901261</v>
      </c>
      <c r="AP9" s="262">
        <v>85507</v>
      </c>
      <c r="AQ9" s="263">
        <v>74978</v>
      </c>
      <c r="AR9" s="264">
        <v>14</v>
      </c>
    </row>
    <row r="10" spans="1:46" ht="13.5" customHeight="1" x14ac:dyDescent="0.2">
      <c r="A10" s="247"/>
      <c r="AK10" s="1104" t="s">
        <v>492</v>
      </c>
      <c r="AL10" s="1105"/>
      <c r="AM10" s="1105"/>
      <c r="AN10" s="1106"/>
      <c r="AO10" s="265">
        <v>677</v>
      </c>
      <c r="AP10" s="265">
        <v>4</v>
      </c>
      <c r="AQ10" s="266">
        <v>4925</v>
      </c>
      <c r="AR10" s="267">
        <v>-99.9</v>
      </c>
    </row>
    <row r="11" spans="1:46" ht="13.5" customHeight="1" x14ac:dyDescent="0.2">
      <c r="A11" s="247"/>
      <c r="AK11" s="1104" t="s">
        <v>493</v>
      </c>
      <c r="AL11" s="1105"/>
      <c r="AM11" s="1105"/>
      <c r="AN11" s="1106"/>
      <c r="AO11" s="265">
        <v>58453</v>
      </c>
      <c r="AP11" s="265">
        <v>360</v>
      </c>
      <c r="AQ11" s="266">
        <v>329</v>
      </c>
      <c r="AR11" s="267">
        <v>9.4</v>
      </c>
    </row>
    <row r="12" spans="1:46" ht="13.5" customHeight="1" x14ac:dyDescent="0.2">
      <c r="A12" s="247"/>
      <c r="AK12" s="1104" t="s">
        <v>494</v>
      </c>
      <c r="AL12" s="1105"/>
      <c r="AM12" s="1105"/>
      <c r="AN12" s="1106"/>
      <c r="AO12" s="265" t="s">
        <v>495</v>
      </c>
      <c r="AP12" s="265" t="s">
        <v>495</v>
      </c>
      <c r="AQ12" s="266" t="s">
        <v>495</v>
      </c>
      <c r="AR12" s="267" t="s">
        <v>495</v>
      </c>
    </row>
    <row r="13" spans="1:46" ht="13.5" customHeight="1" x14ac:dyDescent="0.2">
      <c r="A13" s="247"/>
      <c r="AK13" s="1104" t="s">
        <v>496</v>
      </c>
      <c r="AL13" s="1105"/>
      <c r="AM13" s="1105"/>
      <c r="AN13" s="1106"/>
      <c r="AO13" s="265">
        <v>571156</v>
      </c>
      <c r="AP13" s="265">
        <v>3513</v>
      </c>
      <c r="AQ13" s="266">
        <v>3232</v>
      </c>
      <c r="AR13" s="267">
        <v>8.6999999999999993</v>
      </c>
    </row>
    <row r="14" spans="1:46" ht="13.5" customHeight="1" x14ac:dyDescent="0.2">
      <c r="A14" s="247"/>
      <c r="AK14" s="1104" t="s">
        <v>497</v>
      </c>
      <c r="AL14" s="1105"/>
      <c r="AM14" s="1105"/>
      <c r="AN14" s="1106"/>
      <c r="AO14" s="265">
        <v>189869</v>
      </c>
      <c r="AP14" s="265">
        <v>1168</v>
      </c>
      <c r="AQ14" s="266">
        <v>1400</v>
      </c>
      <c r="AR14" s="267">
        <v>-16.600000000000001</v>
      </c>
    </row>
    <row r="15" spans="1:46" ht="13.5" customHeight="1" x14ac:dyDescent="0.2">
      <c r="A15" s="247"/>
      <c r="AK15" s="1107" t="s">
        <v>498</v>
      </c>
      <c r="AL15" s="1108"/>
      <c r="AM15" s="1108"/>
      <c r="AN15" s="1109"/>
      <c r="AO15" s="265">
        <v>-1285375</v>
      </c>
      <c r="AP15" s="265">
        <v>-7906</v>
      </c>
      <c r="AQ15" s="266">
        <v>-4947</v>
      </c>
      <c r="AR15" s="267">
        <v>59.8</v>
      </c>
    </row>
    <row r="16" spans="1:46" ht="13.2" x14ac:dyDescent="0.2">
      <c r="A16" s="247"/>
      <c r="AK16" s="1107" t="s">
        <v>177</v>
      </c>
      <c r="AL16" s="1108"/>
      <c r="AM16" s="1108"/>
      <c r="AN16" s="1109"/>
      <c r="AO16" s="265">
        <v>13436041</v>
      </c>
      <c r="AP16" s="265">
        <v>82646</v>
      </c>
      <c r="AQ16" s="266">
        <v>79918</v>
      </c>
      <c r="AR16" s="267">
        <v>3.4</v>
      </c>
    </row>
    <row r="17" spans="1:46" ht="13.2" x14ac:dyDescent="0.2">
      <c r="A17" s="247"/>
    </row>
    <row r="18" spans="1:46" ht="13.2" x14ac:dyDescent="0.2">
      <c r="A18" s="247"/>
      <c r="AQ18" s="268"/>
      <c r="AR18" s="268"/>
    </row>
    <row r="19" spans="1:46" ht="13.2" x14ac:dyDescent="0.2">
      <c r="A19" s="247"/>
      <c r="AK19" s="243" t="s">
        <v>499</v>
      </c>
    </row>
    <row r="20" spans="1:46" ht="13.2" x14ac:dyDescent="0.2">
      <c r="A20" s="247"/>
      <c r="AK20" s="269"/>
      <c r="AL20" s="270"/>
      <c r="AM20" s="270"/>
      <c r="AN20" s="271"/>
      <c r="AO20" s="272" t="s">
        <v>500</v>
      </c>
      <c r="AP20" s="273" t="s">
        <v>501</v>
      </c>
      <c r="AQ20" s="274" t="s">
        <v>502</v>
      </c>
      <c r="AR20" s="275"/>
    </row>
    <row r="21" spans="1:46" s="248" customFormat="1" ht="13.2" x14ac:dyDescent="0.2">
      <c r="A21" s="276"/>
      <c r="AK21" s="1110" t="s">
        <v>503</v>
      </c>
      <c r="AL21" s="1111"/>
      <c r="AM21" s="1111"/>
      <c r="AN21" s="1112"/>
      <c r="AO21" s="277">
        <v>7.85</v>
      </c>
      <c r="AP21" s="278">
        <v>7.37</v>
      </c>
      <c r="AQ21" s="279">
        <v>0.48</v>
      </c>
      <c r="AS21" s="280"/>
      <c r="AT21" s="276"/>
    </row>
    <row r="22" spans="1:46" s="248" customFormat="1" ht="13.2" x14ac:dyDescent="0.2">
      <c r="A22" s="276"/>
      <c r="AK22" s="1110" t="s">
        <v>504</v>
      </c>
      <c r="AL22" s="1111"/>
      <c r="AM22" s="1111"/>
      <c r="AN22" s="1112"/>
      <c r="AO22" s="281">
        <v>98.6</v>
      </c>
      <c r="AP22" s="282">
        <v>97.2</v>
      </c>
      <c r="AQ22" s="283">
        <v>1.4</v>
      </c>
      <c r="AR22" s="268"/>
      <c r="AS22" s="280"/>
      <c r="AT22" s="276"/>
    </row>
    <row r="23" spans="1:46" s="248" customFormat="1" ht="13.2" x14ac:dyDescent="0.2">
      <c r="A23" s="276"/>
      <c r="AP23" s="268"/>
      <c r="AQ23" s="268"/>
      <c r="AR23" s="268"/>
      <c r="AS23" s="280"/>
      <c r="AT23" s="276"/>
    </row>
    <row r="24" spans="1:46" s="248" customFormat="1" ht="13.2" x14ac:dyDescent="0.2">
      <c r="A24" s="276"/>
      <c r="AP24" s="268"/>
      <c r="AQ24" s="268"/>
      <c r="AR24" s="268"/>
      <c r="AS24" s="280"/>
      <c r="AT24" s="276"/>
    </row>
    <row r="25" spans="1:46" s="248" customFormat="1" ht="13.2"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2" x14ac:dyDescent="0.2">
      <c r="A26" s="1101" t="s">
        <v>505</v>
      </c>
      <c r="B26" s="1101"/>
      <c r="C26" s="1101"/>
      <c r="D26" s="1101"/>
      <c r="E26" s="1101"/>
      <c r="F26" s="1101"/>
      <c r="G26" s="1101"/>
      <c r="H26" s="1101"/>
      <c r="I26" s="1101"/>
      <c r="J26" s="1101"/>
      <c r="K26" s="1101"/>
      <c r="L26" s="1101"/>
      <c r="M26" s="1101"/>
      <c r="N26" s="1101"/>
      <c r="O26" s="1101"/>
      <c r="P26" s="1101"/>
      <c r="Q26" s="1101"/>
      <c r="R26" s="1101"/>
      <c r="S26" s="1101"/>
      <c r="T26" s="1101"/>
      <c r="U26" s="1101"/>
      <c r="V26" s="1101"/>
      <c r="W26" s="1101"/>
      <c r="X26" s="1101"/>
      <c r="Y26" s="1101"/>
      <c r="Z26" s="1101"/>
      <c r="AA26" s="1101"/>
      <c r="AB26" s="1101"/>
      <c r="AC26" s="1101"/>
      <c r="AD26" s="1101"/>
      <c r="AE26" s="1101"/>
      <c r="AF26" s="1101"/>
      <c r="AG26" s="1101"/>
      <c r="AH26" s="1101"/>
      <c r="AI26" s="1101"/>
      <c r="AJ26" s="1101"/>
      <c r="AK26" s="1101"/>
      <c r="AL26" s="1101"/>
      <c r="AM26" s="1101"/>
      <c r="AN26" s="1101"/>
      <c r="AO26" s="1101"/>
      <c r="AP26" s="1101"/>
      <c r="AQ26" s="1101"/>
      <c r="AR26" s="1101"/>
      <c r="AS26" s="1101"/>
    </row>
    <row r="27" spans="1:46" ht="13.2" x14ac:dyDescent="0.2">
      <c r="A27" s="288"/>
      <c r="AS27" s="243"/>
      <c r="AT27" s="243"/>
    </row>
    <row r="28" spans="1:46" ht="16.2" x14ac:dyDescent="0.2">
      <c r="A28" s="244" t="s">
        <v>506</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2" x14ac:dyDescent="0.2">
      <c r="A29" s="247"/>
      <c r="AK29" s="248" t="s">
        <v>507</v>
      </c>
      <c r="AL29" s="248"/>
      <c r="AM29" s="248"/>
      <c r="AN29" s="248"/>
      <c r="AS29" s="290"/>
    </row>
    <row r="30" spans="1:46" ht="13.5" customHeight="1" x14ac:dyDescent="0.2">
      <c r="A30" s="247"/>
      <c r="AK30" s="250"/>
      <c r="AL30" s="251"/>
      <c r="AM30" s="251"/>
      <c r="AN30" s="252"/>
      <c r="AO30" s="1102" t="s">
        <v>486</v>
      </c>
      <c r="AP30" s="253"/>
      <c r="AQ30" s="254" t="s">
        <v>487</v>
      </c>
      <c r="AR30" s="255"/>
    </row>
    <row r="31" spans="1:46" ht="13.2" x14ac:dyDescent="0.2">
      <c r="A31" s="247"/>
      <c r="AK31" s="256"/>
      <c r="AL31" s="257"/>
      <c r="AM31" s="257"/>
      <c r="AN31" s="258"/>
      <c r="AO31" s="1103"/>
      <c r="AP31" s="259" t="s">
        <v>488</v>
      </c>
      <c r="AQ31" s="260" t="s">
        <v>489</v>
      </c>
      <c r="AR31" s="261" t="s">
        <v>490</v>
      </c>
    </row>
    <row r="32" spans="1:46" ht="27" customHeight="1" x14ac:dyDescent="0.2">
      <c r="A32" s="247"/>
      <c r="AK32" s="1118" t="s">
        <v>508</v>
      </c>
      <c r="AL32" s="1119"/>
      <c r="AM32" s="1119"/>
      <c r="AN32" s="1120"/>
      <c r="AO32" s="291">
        <v>7116299</v>
      </c>
      <c r="AP32" s="291">
        <v>43773</v>
      </c>
      <c r="AQ32" s="292">
        <v>48558</v>
      </c>
      <c r="AR32" s="293">
        <v>-9.9</v>
      </c>
    </row>
    <row r="33" spans="1:46" ht="13.5" customHeight="1" x14ac:dyDescent="0.2">
      <c r="A33" s="247"/>
      <c r="AK33" s="1118" t="s">
        <v>509</v>
      </c>
      <c r="AL33" s="1119"/>
      <c r="AM33" s="1119"/>
      <c r="AN33" s="1120"/>
      <c r="AO33" s="291" t="s">
        <v>495</v>
      </c>
      <c r="AP33" s="291" t="s">
        <v>495</v>
      </c>
      <c r="AQ33" s="292" t="s">
        <v>495</v>
      </c>
      <c r="AR33" s="293" t="s">
        <v>495</v>
      </c>
    </row>
    <row r="34" spans="1:46" ht="27" customHeight="1" x14ac:dyDescent="0.2">
      <c r="A34" s="247"/>
      <c r="AK34" s="1118" t="s">
        <v>510</v>
      </c>
      <c r="AL34" s="1119"/>
      <c r="AM34" s="1119"/>
      <c r="AN34" s="1120"/>
      <c r="AO34" s="291" t="s">
        <v>495</v>
      </c>
      <c r="AP34" s="291" t="s">
        <v>495</v>
      </c>
      <c r="AQ34" s="292" t="s">
        <v>495</v>
      </c>
      <c r="AR34" s="293" t="s">
        <v>495</v>
      </c>
    </row>
    <row r="35" spans="1:46" ht="27" customHeight="1" x14ac:dyDescent="0.2">
      <c r="A35" s="247"/>
      <c r="AK35" s="1118" t="s">
        <v>511</v>
      </c>
      <c r="AL35" s="1119"/>
      <c r="AM35" s="1119"/>
      <c r="AN35" s="1120"/>
      <c r="AO35" s="291">
        <v>1160933</v>
      </c>
      <c r="AP35" s="291">
        <v>7141</v>
      </c>
      <c r="AQ35" s="292">
        <v>6904</v>
      </c>
      <c r="AR35" s="293">
        <v>3.4</v>
      </c>
    </row>
    <row r="36" spans="1:46" ht="27" customHeight="1" x14ac:dyDescent="0.2">
      <c r="A36" s="247"/>
      <c r="AK36" s="1118" t="s">
        <v>512</v>
      </c>
      <c r="AL36" s="1119"/>
      <c r="AM36" s="1119"/>
      <c r="AN36" s="1120"/>
      <c r="AO36" s="291" t="s">
        <v>495</v>
      </c>
      <c r="AP36" s="291" t="s">
        <v>495</v>
      </c>
      <c r="AQ36" s="292">
        <v>1376</v>
      </c>
      <c r="AR36" s="293" t="s">
        <v>495</v>
      </c>
    </row>
    <row r="37" spans="1:46" ht="13.5" customHeight="1" x14ac:dyDescent="0.2">
      <c r="A37" s="247"/>
      <c r="AK37" s="1118" t="s">
        <v>513</v>
      </c>
      <c r="AL37" s="1119"/>
      <c r="AM37" s="1119"/>
      <c r="AN37" s="1120"/>
      <c r="AO37" s="291" t="s">
        <v>495</v>
      </c>
      <c r="AP37" s="291" t="s">
        <v>495</v>
      </c>
      <c r="AQ37" s="292">
        <v>1328</v>
      </c>
      <c r="AR37" s="293" t="s">
        <v>495</v>
      </c>
    </row>
    <row r="38" spans="1:46" ht="27" customHeight="1" x14ac:dyDescent="0.2">
      <c r="A38" s="247"/>
      <c r="AK38" s="1121" t="s">
        <v>514</v>
      </c>
      <c r="AL38" s="1122"/>
      <c r="AM38" s="1122"/>
      <c r="AN38" s="1123"/>
      <c r="AO38" s="294" t="s">
        <v>495</v>
      </c>
      <c r="AP38" s="294" t="s">
        <v>495</v>
      </c>
      <c r="AQ38" s="295" t="s">
        <v>495</v>
      </c>
      <c r="AR38" s="283" t="s">
        <v>495</v>
      </c>
      <c r="AS38" s="290"/>
    </row>
    <row r="39" spans="1:46" ht="13.2" x14ac:dyDescent="0.2">
      <c r="A39" s="247"/>
      <c r="AK39" s="1121" t="s">
        <v>515</v>
      </c>
      <c r="AL39" s="1122"/>
      <c r="AM39" s="1122"/>
      <c r="AN39" s="1123"/>
      <c r="AO39" s="291">
        <v>-814952</v>
      </c>
      <c r="AP39" s="291">
        <v>-5013</v>
      </c>
      <c r="AQ39" s="292">
        <v>-8467</v>
      </c>
      <c r="AR39" s="293">
        <v>-40.799999999999997</v>
      </c>
      <c r="AS39" s="290"/>
    </row>
    <row r="40" spans="1:46" ht="27" customHeight="1" x14ac:dyDescent="0.2">
      <c r="A40" s="247"/>
      <c r="AK40" s="1118" t="s">
        <v>516</v>
      </c>
      <c r="AL40" s="1119"/>
      <c r="AM40" s="1119"/>
      <c r="AN40" s="1120"/>
      <c r="AO40" s="291">
        <v>-5132370</v>
      </c>
      <c r="AP40" s="291">
        <v>-31569</v>
      </c>
      <c r="AQ40" s="292">
        <v>-33270</v>
      </c>
      <c r="AR40" s="293">
        <v>-5.0999999999999996</v>
      </c>
      <c r="AS40" s="290"/>
    </row>
    <row r="41" spans="1:46" ht="13.2" x14ac:dyDescent="0.2">
      <c r="A41" s="247"/>
      <c r="AK41" s="1124" t="s">
        <v>287</v>
      </c>
      <c r="AL41" s="1125"/>
      <c r="AM41" s="1125"/>
      <c r="AN41" s="1126"/>
      <c r="AO41" s="291">
        <v>2329910</v>
      </c>
      <c r="AP41" s="291">
        <v>14331</v>
      </c>
      <c r="AQ41" s="292">
        <v>16430</v>
      </c>
      <c r="AR41" s="293">
        <v>-12.8</v>
      </c>
      <c r="AS41" s="290"/>
    </row>
    <row r="42" spans="1:46" ht="13.2" x14ac:dyDescent="0.2">
      <c r="A42" s="247"/>
      <c r="AK42" s="296"/>
      <c r="AQ42" s="268"/>
      <c r="AR42" s="268"/>
      <c r="AS42" s="290"/>
    </row>
    <row r="43" spans="1:46" ht="13.2" x14ac:dyDescent="0.2">
      <c r="A43" s="247"/>
      <c r="AP43" s="297"/>
      <c r="AQ43" s="268"/>
      <c r="AS43" s="290"/>
    </row>
    <row r="44" spans="1:46" ht="13.2" x14ac:dyDescent="0.2">
      <c r="A44" s="247"/>
      <c r="AQ44" s="268"/>
    </row>
    <row r="45" spans="1:46" ht="13.2"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2"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517</v>
      </c>
    </row>
    <row r="48" spans="1:46" ht="13.2" x14ac:dyDescent="0.2">
      <c r="A48" s="247"/>
      <c r="AK48" s="301" t="s">
        <v>518</v>
      </c>
      <c r="AL48" s="301"/>
      <c r="AM48" s="301"/>
      <c r="AN48" s="301"/>
      <c r="AO48" s="301"/>
      <c r="AP48" s="301"/>
      <c r="AQ48" s="302"/>
      <c r="AR48" s="301"/>
    </row>
    <row r="49" spans="1:44" ht="13.5" customHeight="1" x14ac:dyDescent="0.2">
      <c r="A49" s="247"/>
      <c r="AK49" s="303"/>
      <c r="AL49" s="304"/>
      <c r="AM49" s="1113" t="s">
        <v>486</v>
      </c>
      <c r="AN49" s="1115" t="s">
        <v>519</v>
      </c>
      <c r="AO49" s="1116"/>
      <c r="AP49" s="1116"/>
      <c r="AQ49" s="1116"/>
      <c r="AR49" s="1117"/>
    </row>
    <row r="50" spans="1:44" ht="13.2" x14ac:dyDescent="0.2">
      <c r="A50" s="247"/>
      <c r="AK50" s="305"/>
      <c r="AL50" s="306"/>
      <c r="AM50" s="1114"/>
      <c r="AN50" s="307" t="s">
        <v>520</v>
      </c>
      <c r="AO50" s="308" t="s">
        <v>521</v>
      </c>
      <c r="AP50" s="309" t="s">
        <v>522</v>
      </c>
      <c r="AQ50" s="310" t="s">
        <v>523</v>
      </c>
      <c r="AR50" s="311" t="s">
        <v>524</v>
      </c>
    </row>
    <row r="51" spans="1:44" ht="13.2" x14ac:dyDescent="0.2">
      <c r="A51" s="247"/>
      <c r="AK51" s="303" t="s">
        <v>525</v>
      </c>
      <c r="AL51" s="304"/>
      <c r="AM51" s="312">
        <v>12206037</v>
      </c>
      <c r="AN51" s="313">
        <v>74622</v>
      </c>
      <c r="AO51" s="314">
        <v>-9.8000000000000007</v>
      </c>
      <c r="AP51" s="315">
        <v>42898</v>
      </c>
      <c r="AQ51" s="316">
        <v>-16</v>
      </c>
      <c r="AR51" s="317">
        <v>6.2</v>
      </c>
    </row>
    <row r="52" spans="1:44" ht="13.2" x14ac:dyDescent="0.2">
      <c r="A52" s="247"/>
      <c r="AK52" s="318"/>
      <c r="AL52" s="319" t="s">
        <v>526</v>
      </c>
      <c r="AM52" s="320">
        <v>4852858</v>
      </c>
      <c r="AN52" s="321">
        <v>29668</v>
      </c>
      <c r="AO52" s="322">
        <v>-9.8000000000000007</v>
      </c>
      <c r="AP52" s="323">
        <v>21022</v>
      </c>
      <c r="AQ52" s="324">
        <v>-10.1</v>
      </c>
      <c r="AR52" s="325">
        <v>0.3</v>
      </c>
    </row>
    <row r="53" spans="1:44" ht="13.2" x14ac:dyDescent="0.2">
      <c r="A53" s="247"/>
      <c r="AK53" s="303" t="s">
        <v>527</v>
      </c>
      <c r="AL53" s="304"/>
      <c r="AM53" s="312">
        <v>12427582</v>
      </c>
      <c r="AN53" s="313">
        <v>76444</v>
      </c>
      <c r="AO53" s="314">
        <v>2.4</v>
      </c>
      <c r="AP53" s="315">
        <v>57604</v>
      </c>
      <c r="AQ53" s="316">
        <v>34.299999999999997</v>
      </c>
      <c r="AR53" s="317">
        <v>-31.9</v>
      </c>
    </row>
    <row r="54" spans="1:44" ht="13.2" x14ac:dyDescent="0.2">
      <c r="A54" s="247"/>
      <c r="AK54" s="318"/>
      <c r="AL54" s="319" t="s">
        <v>526</v>
      </c>
      <c r="AM54" s="320">
        <v>4937740</v>
      </c>
      <c r="AN54" s="321">
        <v>30373</v>
      </c>
      <c r="AO54" s="322">
        <v>2.4</v>
      </c>
      <c r="AP54" s="323">
        <v>25635</v>
      </c>
      <c r="AQ54" s="324">
        <v>21.9</v>
      </c>
      <c r="AR54" s="325">
        <v>-19.5</v>
      </c>
    </row>
    <row r="55" spans="1:44" ht="13.2" x14ac:dyDescent="0.2">
      <c r="A55" s="247"/>
      <c r="AK55" s="303" t="s">
        <v>528</v>
      </c>
      <c r="AL55" s="304"/>
      <c r="AM55" s="312">
        <v>16021055</v>
      </c>
      <c r="AN55" s="313">
        <v>99137</v>
      </c>
      <c r="AO55" s="314">
        <v>29.7</v>
      </c>
      <c r="AP55" s="315">
        <v>58103</v>
      </c>
      <c r="AQ55" s="316">
        <v>0.9</v>
      </c>
      <c r="AR55" s="317">
        <v>28.8</v>
      </c>
    </row>
    <row r="56" spans="1:44" ht="13.2" x14ac:dyDescent="0.2">
      <c r="A56" s="247"/>
      <c r="AK56" s="318"/>
      <c r="AL56" s="319" t="s">
        <v>526</v>
      </c>
      <c r="AM56" s="320">
        <v>5887381</v>
      </c>
      <c r="AN56" s="321">
        <v>36431</v>
      </c>
      <c r="AO56" s="322">
        <v>19.899999999999999</v>
      </c>
      <c r="AP56" s="323">
        <v>25241</v>
      </c>
      <c r="AQ56" s="324">
        <v>-1.5</v>
      </c>
      <c r="AR56" s="325">
        <v>21.4</v>
      </c>
    </row>
    <row r="57" spans="1:44" ht="13.2" x14ac:dyDescent="0.2">
      <c r="A57" s="247"/>
      <c r="AK57" s="303" t="s">
        <v>529</v>
      </c>
      <c r="AL57" s="304"/>
      <c r="AM57" s="312">
        <v>13792905</v>
      </c>
      <c r="AN57" s="313">
        <v>85397</v>
      </c>
      <c r="AO57" s="314">
        <v>-13.9</v>
      </c>
      <c r="AP57" s="315">
        <v>56415</v>
      </c>
      <c r="AQ57" s="316">
        <v>-2.9</v>
      </c>
      <c r="AR57" s="317">
        <v>-11</v>
      </c>
    </row>
    <row r="58" spans="1:44" ht="13.2" x14ac:dyDescent="0.2">
      <c r="A58" s="247"/>
      <c r="AK58" s="318"/>
      <c r="AL58" s="319" t="s">
        <v>526</v>
      </c>
      <c r="AM58" s="320">
        <v>4410073</v>
      </c>
      <c r="AN58" s="321">
        <v>27304</v>
      </c>
      <c r="AO58" s="322">
        <v>-25.1</v>
      </c>
      <c r="AP58" s="323">
        <v>22190</v>
      </c>
      <c r="AQ58" s="324">
        <v>-12.1</v>
      </c>
      <c r="AR58" s="325">
        <v>-13</v>
      </c>
    </row>
    <row r="59" spans="1:44" ht="13.2" x14ac:dyDescent="0.2">
      <c r="A59" s="247"/>
      <c r="AK59" s="303" t="s">
        <v>530</v>
      </c>
      <c r="AL59" s="304"/>
      <c r="AM59" s="312">
        <v>17893347</v>
      </c>
      <c r="AN59" s="313">
        <v>110063</v>
      </c>
      <c r="AO59" s="314">
        <v>28.9</v>
      </c>
      <c r="AP59" s="315">
        <v>75407</v>
      </c>
      <c r="AQ59" s="316">
        <v>33.700000000000003</v>
      </c>
      <c r="AR59" s="317">
        <v>-4.8</v>
      </c>
    </row>
    <row r="60" spans="1:44" ht="13.2" x14ac:dyDescent="0.2">
      <c r="A60" s="247"/>
      <c r="AK60" s="318"/>
      <c r="AL60" s="319" t="s">
        <v>526</v>
      </c>
      <c r="AM60" s="320">
        <v>6148274</v>
      </c>
      <c r="AN60" s="321">
        <v>37818</v>
      </c>
      <c r="AO60" s="322">
        <v>38.5</v>
      </c>
      <c r="AP60" s="323">
        <v>32364</v>
      </c>
      <c r="AQ60" s="324">
        <v>45.8</v>
      </c>
      <c r="AR60" s="325">
        <v>-7.3</v>
      </c>
    </row>
    <row r="61" spans="1:44" ht="13.2" x14ac:dyDescent="0.2">
      <c r="A61" s="247"/>
      <c r="AK61" s="303" t="s">
        <v>531</v>
      </c>
      <c r="AL61" s="326"/>
      <c r="AM61" s="312">
        <v>14468185</v>
      </c>
      <c r="AN61" s="313">
        <v>89133</v>
      </c>
      <c r="AO61" s="314">
        <v>7.5</v>
      </c>
      <c r="AP61" s="315">
        <v>58085</v>
      </c>
      <c r="AQ61" s="327">
        <v>10</v>
      </c>
      <c r="AR61" s="317">
        <v>-2.5</v>
      </c>
    </row>
    <row r="62" spans="1:44" ht="13.2" x14ac:dyDescent="0.2">
      <c r="A62" s="247"/>
      <c r="AK62" s="318"/>
      <c r="AL62" s="319" t="s">
        <v>526</v>
      </c>
      <c r="AM62" s="320">
        <v>5247265</v>
      </c>
      <c r="AN62" s="321">
        <v>32319</v>
      </c>
      <c r="AO62" s="322">
        <v>5.2</v>
      </c>
      <c r="AP62" s="323">
        <v>25290</v>
      </c>
      <c r="AQ62" s="324">
        <v>8.8000000000000007</v>
      </c>
      <c r="AR62" s="325">
        <v>-3.6</v>
      </c>
    </row>
    <row r="63" spans="1:44" ht="13.2" x14ac:dyDescent="0.2">
      <c r="A63" s="247"/>
    </row>
    <row r="64" spans="1:44" ht="13.2" x14ac:dyDescent="0.2">
      <c r="A64" s="247"/>
    </row>
    <row r="65" spans="1:46" ht="13.2" x14ac:dyDescent="0.2">
      <c r="A65" s="247"/>
    </row>
    <row r="66" spans="1:46" ht="13.2"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2" hidden="1" x14ac:dyDescent="0.2"/>
    <row r="71" spans="1:46" ht="13.2" hidden="1" x14ac:dyDescent="0.2"/>
    <row r="72" spans="1:46" ht="13.2" hidden="1" x14ac:dyDescent="0.2"/>
    <row r="73" spans="1:46" ht="13.2" hidden="1" x14ac:dyDescent="0.2"/>
  </sheetData>
  <sheetProtection algorithmName="SHA-512" hashValue="earRYGYcQ/H9sJy6lM5iYwTlS5hZ8NQ3/IOkzCOVrLjh0Zy9RmR6ERYJIp1k90oW+ZimwmIX08FmfxfaPey9Vg==" saltValue="Bl5EiyrFQPaqHUZjPjUYz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2" x14ac:dyDescent="0.2">
      <c r="B2" s="241"/>
      <c r="DG2" s="241"/>
    </row>
    <row r="3" spans="2:125" ht="13.2"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2" x14ac:dyDescent="0.2"/>
    <row r="5" spans="2:125" ht="13.2" x14ac:dyDescent="0.2"/>
    <row r="6" spans="2:125" ht="13.2" x14ac:dyDescent="0.2"/>
    <row r="7" spans="2:125" ht="13.2" x14ac:dyDescent="0.2"/>
    <row r="8" spans="2:125" ht="13.2" x14ac:dyDescent="0.2"/>
    <row r="9" spans="2:125" ht="13.2" x14ac:dyDescent="0.2">
      <c r="DU9" s="241"/>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1"/>
    </row>
    <row r="18" spans="125:125" ht="13.2" x14ac:dyDescent="0.2"/>
    <row r="19" spans="125:125" ht="13.2" x14ac:dyDescent="0.2"/>
    <row r="20" spans="125:125" ht="13.2" x14ac:dyDescent="0.2">
      <c r="DU20" s="241"/>
    </row>
    <row r="21" spans="125:125" ht="13.2" x14ac:dyDescent="0.2">
      <c r="DU21" s="241"/>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1"/>
    </row>
    <row r="29" spans="125:125" ht="13.2" x14ac:dyDescent="0.2"/>
    <row r="30" spans="125:125" ht="13.2" x14ac:dyDescent="0.2"/>
    <row r="31" spans="125:125" ht="13.2" x14ac:dyDescent="0.2"/>
    <row r="32" spans="125:125" ht="13.2" x14ac:dyDescent="0.2"/>
    <row r="33" spans="2:125" ht="13.2" x14ac:dyDescent="0.2">
      <c r="B33" s="241"/>
      <c r="G33" s="241"/>
      <c r="I33" s="241"/>
    </row>
    <row r="34" spans="2:125" ht="13.2" x14ac:dyDescent="0.2">
      <c r="C34" s="241"/>
      <c r="P34" s="241"/>
      <c r="DE34" s="241"/>
      <c r="DH34" s="241"/>
    </row>
    <row r="35" spans="2:125" ht="13.2" x14ac:dyDescent="0.2">
      <c r="D35" s="241"/>
      <c r="E35" s="241"/>
      <c r="DG35" s="241"/>
      <c r="DJ35" s="241"/>
      <c r="DP35" s="241"/>
      <c r="DQ35" s="241"/>
      <c r="DR35" s="241"/>
      <c r="DS35" s="241"/>
      <c r="DT35" s="241"/>
      <c r="DU35" s="241"/>
    </row>
    <row r="36" spans="2:125" ht="13.2"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2" x14ac:dyDescent="0.2">
      <c r="DU37" s="241"/>
    </row>
    <row r="38" spans="2:125" ht="13.2" x14ac:dyDescent="0.2">
      <c r="DT38" s="241"/>
      <c r="DU38" s="241"/>
    </row>
    <row r="39" spans="2:125" ht="13.2" x14ac:dyDescent="0.2"/>
    <row r="40" spans="2:125" ht="13.2" x14ac:dyDescent="0.2">
      <c r="DH40" s="241"/>
    </row>
    <row r="41" spans="2:125" ht="13.2" x14ac:dyDescent="0.2">
      <c r="DE41" s="241"/>
    </row>
    <row r="42" spans="2:125" ht="13.2" x14ac:dyDescent="0.2">
      <c r="DG42" s="241"/>
      <c r="DJ42" s="241"/>
    </row>
    <row r="43" spans="2:125" ht="13.2"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2" x14ac:dyDescent="0.2">
      <c r="DU44" s="241"/>
    </row>
    <row r="45" spans="2:125" ht="13.2" x14ac:dyDescent="0.2"/>
    <row r="46" spans="2:125" ht="13.2" x14ac:dyDescent="0.2"/>
    <row r="47" spans="2:125" ht="13.2" x14ac:dyDescent="0.2"/>
    <row r="48" spans="2:125" ht="13.2" x14ac:dyDescent="0.2">
      <c r="DT48" s="241"/>
      <c r="DU48" s="241"/>
    </row>
    <row r="49" spans="120:125" ht="13.2" x14ac:dyDescent="0.2">
      <c r="DU49" s="241"/>
    </row>
    <row r="50" spans="120:125" ht="13.2" x14ac:dyDescent="0.2">
      <c r="DU50" s="241"/>
    </row>
    <row r="51" spans="120:125" ht="13.2" x14ac:dyDescent="0.2">
      <c r="DP51" s="241"/>
      <c r="DQ51" s="241"/>
      <c r="DR51" s="241"/>
      <c r="DS51" s="241"/>
      <c r="DT51" s="241"/>
      <c r="DU51" s="241"/>
    </row>
    <row r="52" spans="120:125" ht="13.2" x14ac:dyDescent="0.2"/>
    <row r="53" spans="120:125" ht="13.2" x14ac:dyDescent="0.2"/>
    <row r="54" spans="120:125" ht="13.2" x14ac:dyDescent="0.2">
      <c r="DU54" s="241"/>
    </row>
    <row r="55" spans="120:125" ht="13.2" x14ac:dyDescent="0.2"/>
    <row r="56" spans="120:125" ht="13.2" x14ac:dyDescent="0.2"/>
    <row r="57" spans="120:125" ht="13.2" x14ac:dyDescent="0.2"/>
    <row r="58" spans="120:125" ht="13.2" x14ac:dyDescent="0.2">
      <c r="DU58" s="241"/>
    </row>
    <row r="59" spans="120:125" ht="13.2" x14ac:dyDescent="0.2"/>
    <row r="60" spans="120:125" ht="13.2" x14ac:dyDescent="0.2"/>
    <row r="61" spans="120:125" ht="13.2" x14ac:dyDescent="0.2"/>
    <row r="62" spans="120:125" ht="13.2" x14ac:dyDescent="0.2"/>
    <row r="63" spans="120:125" ht="13.2" x14ac:dyDescent="0.2">
      <c r="DU63" s="241"/>
    </row>
    <row r="64" spans="120:125" ht="13.2" x14ac:dyDescent="0.2">
      <c r="DT64" s="241"/>
      <c r="DU64" s="241"/>
    </row>
    <row r="65" spans="123:125" ht="13.2" x14ac:dyDescent="0.2"/>
    <row r="66" spans="123:125" ht="13.2" x14ac:dyDescent="0.2"/>
    <row r="67" spans="123:125" ht="13.2" x14ac:dyDescent="0.2"/>
    <row r="68" spans="123:125" ht="13.2" x14ac:dyDescent="0.2"/>
    <row r="69" spans="123:125" ht="13.2" x14ac:dyDescent="0.2">
      <c r="DS69" s="241"/>
      <c r="DT69" s="241"/>
      <c r="DU69" s="241"/>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1"/>
    </row>
    <row r="83" spans="116:125" ht="13.2" x14ac:dyDescent="0.2">
      <c r="DM83" s="241"/>
      <c r="DN83" s="241"/>
      <c r="DO83" s="241"/>
      <c r="DP83" s="241"/>
      <c r="DQ83" s="241"/>
      <c r="DR83" s="241"/>
      <c r="DS83" s="241"/>
      <c r="DT83" s="241"/>
      <c r="DU83" s="241"/>
    </row>
    <row r="84" spans="116:125" ht="13.2" x14ac:dyDescent="0.2"/>
    <row r="85" spans="116:125" ht="13.2" x14ac:dyDescent="0.2"/>
    <row r="86" spans="116:125" ht="13.2" x14ac:dyDescent="0.2"/>
    <row r="87" spans="116:125" ht="13.2" x14ac:dyDescent="0.2"/>
    <row r="88" spans="116:125" ht="13.2" x14ac:dyDescent="0.2">
      <c r="DU88" s="241"/>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483</v>
      </c>
    </row>
    <row r="121" spans="125:125" ht="13.5" hidden="1" customHeight="1" x14ac:dyDescent="0.2">
      <c r="DU121" s="241"/>
    </row>
  </sheetData>
  <sheetProtection algorithmName="SHA-512" hashValue="hyq28enmIHZIAQg6hQSYLxHGiOWDwtwF2veXYsb2CBp/Z/ftn7GCk5EFxkjbMTEO2wEkX4onipmqANYUtT2wdg==" saltValue="y6RnVAjlGFL7nHBYs8GYj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2" x14ac:dyDescent="0.2">
      <c r="B2" s="241"/>
      <c r="T2" s="241"/>
    </row>
    <row r="3" spans="1:125" ht="13.2"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1"/>
      <c r="G33" s="241"/>
      <c r="I33" s="241"/>
    </row>
    <row r="34" spans="2:125" ht="13.2" x14ac:dyDescent="0.2">
      <c r="C34" s="241"/>
      <c r="P34" s="241"/>
      <c r="R34" s="241"/>
      <c r="U34" s="241"/>
    </row>
    <row r="35" spans="2:125" ht="13.2"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2" x14ac:dyDescent="0.2">
      <c r="F36" s="241"/>
      <c r="H36" s="241"/>
      <c r="J36" s="241"/>
      <c r="K36" s="241"/>
      <c r="L36" s="241"/>
      <c r="M36" s="241"/>
      <c r="N36" s="241"/>
      <c r="O36" s="241"/>
      <c r="Q36" s="241"/>
      <c r="S36" s="241"/>
      <c r="V36" s="241"/>
    </row>
    <row r="37" spans="2:125" ht="13.2" x14ac:dyDescent="0.2"/>
    <row r="38" spans="2:125" ht="13.2" x14ac:dyDescent="0.2"/>
    <row r="39" spans="2:125" ht="13.2" x14ac:dyDescent="0.2"/>
    <row r="40" spans="2:125" ht="13.2" x14ac:dyDescent="0.2">
      <c r="U40" s="241"/>
    </row>
    <row r="41" spans="2:125" ht="13.2" x14ac:dyDescent="0.2">
      <c r="R41" s="241"/>
    </row>
    <row r="42" spans="2:125" ht="13.2"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2" x14ac:dyDescent="0.2">
      <c r="Q43" s="241"/>
      <c r="S43" s="241"/>
      <c r="V43" s="241"/>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483</v>
      </c>
    </row>
  </sheetData>
  <sheetProtection algorithmName="SHA-512" hashValue="1JvwP+lSRfJ2cya4h5J/bMziXtPGY8+phSnerne5dd0wk3rn/7j8BvyJyEbRs9r8PPdh6LFUffs6XHhIVmSLpA==" saltValue="RDaKOUyrxVjQ/r8fWy17pQ=="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5" zoomScaleNormal="85"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533</v>
      </c>
      <c r="G46" s="8" t="s">
        <v>534</v>
      </c>
      <c r="H46" s="8" t="s">
        <v>535</v>
      </c>
      <c r="I46" s="8" t="s">
        <v>536</v>
      </c>
      <c r="J46" s="9" t="s">
        <v>537</v>
      </c>
    </row>
    <row r="47" spans="2:10" ht="57.75" customHeight="1" x14ac:dyDescent="0.2">
      <c r="B47" s="10"/>
      <c r="C47" s="1127" t="s">
        <v>3</v>
      </c>
      <c r="D47" s="1127"/>
      <c r="E47" s="1128"/>
      <c r="F47" s="11">
        <v>9.14</v>
      </c>
      <c r="G47" s="12">
        <v>10.38</v>
      </c>
      <c r="H47" s="12">
        <v>12.51</v>
      </c>
      <c r="I47" s="12">
        <v>15.95</v>
      </c>
      <c r="J47" s="13">
        <v>17.149999999999999</v>
      </c>
    </row>
    <row r="48" spans="2:10" ht="57.75" customHeight="1" x14ac:dyDescent="0.2">
      <c r="B48" s="14"/>
      <c r="C48" s="1129" t="s">
        <v>4</v>
      </c>
      <c r="D48" s="1129"/>
      <c r="E48" s="1130"/>
      <c r="F48" s="15">
        <v>3.55</v>
      </c>
      <c r="G48" s="16">
        <v>3.53</v>
      </c>
      <c r="H48" s="16">
        <v>3.66</v>
      </c>
      <c r="I48" s="16">
        <v>3.67</v>
      </c>
      <c r="J48" s="17">
        <v>3.64</v>
      </c>
    </row>
    <row r="49" spans="2:10" ht="57.75" customHeight="1" thickBot="1" x14ac:dyDescent="0.25">
      <c r="B49" s="18"/>
      <c r="C49" s="1131" t="s">
        <v>5</v>
      </c>
      <c r="D49" s="1131"/>
      <c r="E49" s="1132"/>
      <c r="F49" s="19">
        <v>0.09</v>
      </c>
      <c r="G49" s="20">
        <v>1.52</v>
      </c>
      <c r="H49" s="20">
        <v>2</v>
      </c>
      <c r="I49" s="20">
        <v>3.66</v>
      </c>
      <c r="J49" s="21">
        <v>1.57</v>
      </c>
    </row>
    <row r="50" spans="2:10" ht="13.2" x14ac:dyDescent="0.2"/>
  </sheetData>
  <sheetProtection algorithmName="SHA-512" hashValue="+fMeu/o7GJ4hRVD1+mTDKo9cuNJrkKqkP5CVs71soLAi1XKD4zeLrfojmDYC1XgHKaNS3KIA/py4CRif9+r7zQ==" saltValue="lhPfP2JRmYAjo+z/rNkKO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堀口 太暉</cp:lastModifiedBy>
  <cp:lastPrinted>2026-03-17T00:24:54Z</cp:lastPrinted>
  <dcterms:created xsi:type="dcterms:W3CDTF">2026-02-23T09:45:34Z</dcterms:created>
  <dcterms:modified xsi:type="dcterms:W3CDTF">2026-03-17T01:03:18Z</dcterms:modified>
  <cp:category/>
</cp:coreProperties>
</file>