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SHICHOSON-ZAI\disk1\03-04 【決　算】財政状況資料集(H24～)\財政状況資料集(R06年度決算分)\03提出（市町村→県）\1回目\06日向市○\"/>
    </mc:Choice>
  </mc:AlternateContent>
  <xr:revisionPtr revIDLastSave="0" documentId="13_ncr:1_{024FF2C7-C642-4B12-BDB3-69354B70899E}" xr6:coauthVersionLast="47" xr6:coauthVersionMax="47" xr10:uidLastSave="{00000000-0000-0000-0000-000000000000}"/>
  <bookViews>
    <workbookView xWindow="28690" yWindow="-110" windowWidth="29020" windowHeight="1570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DG43" i="10"/>
  <c r="CQ43" i="10"/>
  <c r="CO43" i="10" s="1"/>
  <c r="BY43" i="10"/>
  <c r="BW43" i="10" s="1"/>
  <c r="BE43" i="10"/>
  <c r="AM43" i="10"/>
  <c r="U43" i="10"/>
  <c r="E43" i="10"/>
  <c r="C43" i="10"/>
  <c r="DG42" i="10"/>
  <c r="CQ42" i="10"/>
  <c r="CO42" i="10"/>
  <c r="BY42" i="10"/>
  <c r="BW42" i="10" s="1"/>
  <c r="BE42" i="10"/>
  <c r="AM42" i="10"/>
  <c r="U42" i="10"/>
  <c r="E42" i="10"/>
  <c r="C42" i="10"/>
  <c r="DG41" i="10"/>
  <c r="CQ41" i="10"/>
  <c r="CO41" i="10" s="1"/>
  <c r="BY41" i="10"/>
  <c r="BW41" i="10"/>
  <c r="BE41" i="10"/>
  <c r="AM41" i="10"/>
  <c r="U41" i="10"/>
  <c r="E41" i="10"/>
  <c r="C41" i="10" s="1"/>
  <c r="DG40" i="10"/>
  <c r="CQ40" i="10"/>
  <c r="CO40" i="10" s="1"/>
  <c r="BY40" i="10"/>
  <c r="BW40" i="10" s="1"/>
  <c r="BE40" i="10"/>
  <c r="AM40" i="10"/>
  <c r="U40" i="10"/>
  <c r="E40" i="10"/>
  <c r="C40" i="10"/>
  <c r="DG39" i="10"/>
  <c r="CQ39" i="10"/>
  <c r="CO39" i="10"/>
  <c r="BY39" i="10"/>
  <c r="BE39" i="10"/>
  <c r="AM39" i="10"/>
  <c r="U39" i="10"/>
  <c r="E39" i="10"/>
  <c r="DG38" i="10"/>
  <c r="CQ38" i="10"/>
  <c r="CO38" i="10" s="1"/>
  <c r="BY38" i="10"/>
  <c r="BE38" i="10"/>
  <c r="AM38" i="10"/>
  <c r="W38" i="10"/>
  <c r="E38" i="10"/>
  <c r="DG37" i="10"/>
  <c r="CQ37" i="10"/>
  <c r="BY37" i="10"/>
  <c r="BE37" i="10"/>
  <c r="AO37" i="10"/>
  <c r="W37" i="10"/>
  <c r="E37" i="10"/>
  <c r="DG36" i="10"/>
  <c r="CQ36" i="10"/>
  <c r="BY36" i="10"/>
  <c r="BE36" i="10"/>
  <c r="AO36" i="10"/>
  <c r="W36" i="10"/>
  <c r="E36" i="10"/>
  <c r="DG35" i="10"/>
  <c r="CQ35" i="10"/>
  <c r="BY35" i="10"/>
  <c r="BE35" i="10"/>
  <c r="AO35" i="10"/>
  <c r="W35" i="10"/>
  <c r="E35" i="10"/>
  <c r="DG34" i="10"/>
  <c r="CQ34" i="10"/>
  <c r="BY34" i="10"/>
  <c r="BE34" i="10"/>
  <c r="AO34" i="10"/>
  <c r="W34" i="10"/>
  <c r="E34" i="10"/>
  <c r="C34" i="10"/>
  <c r="C35" i="10" l="1"/>
  <c r="C36" i="10" s="1"/>
  <c r="C37" i="10" s="1"/>
  <c r="C38" i="10" s="1"/>
  <c r="C39" i="10" s="1"/>
  <c r="U34" i="10" l="1"/>
  <c r="U35" i="10" s="1"/>
  <c r="U36" i="10" s="1"/>
  <c r="U37" i="10" s="1"/>
  <c r="U38" i="10" s="1"/>
  <c r="AM34" i="10" l="1"/>
  <c r="AM35" i="10" s="1"/>
  <c r="AM36" i="10" s="1"/>
  <c r="AM37" i="10" s="1"/>
  <c r="BW34" i="10" l="1"/>
  <c r="BW35" i="10" s="1"/>
  <c r="BW36" i="10" s="1"/>
  <c r="BW37" i="10" s="1"/>
  <c r="BW38" i="10" s="1"/>
  <c r="BW39" i="10" s="1"/>
  <c r="CO34" i="10"/>
  <c r="CO35" i="10" s="1"/>
  <c r="CO36" i="10" s="1"/>
  <c r="CO37" i="10" s="1"/>
</calcChain>
</file>

<file path=xl/sharedStrings.xml><?xml version="1.0" encoding="utf-8"?>
<sst xmlns="http://schemas.openxmlformats.org/spreadsheetml/2006/main" count="1104" uniqueCount="549">
  <si>
    <t>組合等が起こした地方債の元利償還金に対する負担金等</t>
  </si>
  <si>
    <t>一時借入金の利子</t>
    <rPh sb="0" eb="2">
      <t>イチジ</t>
    </rPh>
    <rPh sb="2" eb="5">
      <t>カリイレキン</t>
    </rPh>
    <rPh sb="6" eb="8">
      <t>リシ</t>
    </rPh>
    <phoneticPr fontId="33"/>
  </si>
  <si>
    <t>標準財政規模比（％）</t>
  </si>
  <si>
    <t>財政調整基金残高</t>
    <rPh sb="0" eb="2">
      <t>ザイセイ</t>
    </rPh>
    <rPh sb="2" eb="4">
      <t>チョウセイ</t>
    </rPh>
    <rPh sb="4" eb="6">
      <t>キキン</t>
    </rPh>
    <rPh sb="6" eb="8">
      <t>ザンダカ</t>
    </rPh>
    <phoneticPr fontId="5"/>
  </si>
  <si>
    <t>徴収率
(％)</t>
    <rPh sb="0" eb="2">
      <t>チョウシュウ</t>
    </rPh>
    <rPh sb="2" eb="3">
      <t>リツ</t>
    </rPh>
    <phoneticPr fontId="5"/>
  </si>
  <si>
    <t>区分</t>
    <rPh sb="0" eb="2">
      <t>クブン</t>
    </rPh>
    <phoneticPr fontId="5"/>
  </si>
  <si>
    <t>（参考）</t>
    <rPh sb="1" eb="3">
      <t>サンコウ</t>
    </rPh>
    <phoneticPr fontId="5"/>
  </si>
  <si>
    <t>第2次</t>
    <rPh sb="0" eb="1">
      <t>ダイ</t>
    </rPh>
    <rPh sb="2" eb="3">
      <t>ジ</t>
    </rPh>
    <phoneticPr fontId="5"/>
  </si>
  <si>
    <t>(Ｂ)</t>
  </si>
  <si>
    <t>実質収支額</t>
    <rPh sb="0" eb="2">
      <t>ジッシツ</t>
    </rPh>
    <rPh sb="2" eb="4">
      <t>シュウシ</t>
    </rPh>
    <rPh sb="4" eb="5">
      <t>ガク</t>
    </rPh>
    <phoneticPr fontId="5"/>
  </si>
  <si>
    <t>実質公債費比率（分子）の構造</t>
  </si>
  <si>
    <t>社会福祉法人の施設建設費に係るもの</t>
    <rPh sb="0" eb="2">
      <t>シャカイ</t>
    </rPh>
    <rPh sb="2" eb="4">
      <t>フクシ</t>
    </rPh>
    <rPh sb="4" eb="6">
      <t>ホウジン</t>
    </rPh>
    <rPh sb="7" eb="9">
      <t>シセツ</t>
    </rPh>
    <rPh sb="9" eb="12">
      <t>ケンセツヒ</t>
    </rPh>
    <rPh sb="13" eb="14">
      <t>カカ</t>
    </rPh>
    <phoneticPr fontId="5"/>
  </si>
  <si>
    <t>前年度末減債基金残高(D)</t>
  </si>
  <si>
    <t>会計</t>
    <rPh sb="0" eb="2">
      <t>カイケイ</t>
    </rPh>
    <phoneticPr fontId="5"/>
  </si>
  <si>
    <t>令和2年国調(人)</t>
    <rPh sb="3" eb="4">
      <t>ネン</t>
    </rPh>
    <rPh sb="4" eb="5">
      <t>コク</t>
    </rPh>
    <rPh sb="5" eb="6">
      <t>チョウ</t>
    </rPh>
    <phoneticPr fontId="5"/>
  </si>
  <si>
    <t>実質単年度収支</t>
    <rPh sb="0" eb="2">
      <t>ジッシツ</t>
    </rPh>
    <rPh sb="2" eb="5">
      <t>タンネンド</t>
    </rPh>
    <rPh sb="5" eb="7">
      <t>シュウシ</t>
    </rPh>
    <phoneticPr fontId="5"/>
  </si>
  <si>
    <t>年度</t>
    <rPh sb="0" eb="2">
      <t>ネンド</t>
    </rPh>
    <phoneticPr fontId="5"/>
  </si>
  <si>
    <t>人口</t>
    <rPh sb="0" eb="2">
      <t>ジンコウ</t>
    </rPh>
    <phoneticPr fontId="5"/>
  </si>
  <si>
    <t>手数料</t>
  </si>
  <si>
    <t>（百万円）</t>
    <rPh sb="1" eb="2">
      <t>ヒャク</t>
    </rPh>
    <rPh sb="2" eb="4">
      <t>マンエン</t>
    </rPh>
    <phoneticPr fontId="5"/>
  </si>
  <si>
    <t>▲ 1.75</t>
  </si>
  <si>
    <t>実質収支比率等に係る経年分析</t>
  </si>
  <si>
    <t>元利償還金</t>
  </si>
  <si>
    <t>分子の構造</t>
    <rPh sb="0" eb="2">
      <t>ブンシ</t>
    </rPh>
    <rPh sb="3" eb="5">
      <t>コウゾウ</t>
    </rPh>
    <phoneticPr fontId="5"/>
  </si>
  <si>
    <t>（百万円）</t>
  </si>
  <si>
    <t>元利償還金等(A)</t>
  </si>
  <si>
    <t>減債基金積立不足算定額</t>
  </si>
  <si>
    <t>実質公債費比率
（(Ａ)－((Ｂ)＋(Ｄ))）／（(Ｃ)－(Ｄ)）×１００</t>
    <rPh sb="0" eb="2">
      <t>ジッシツ</t>
    </rPh>
    <rPh sb="2" eb="4">
      <t>コウサイ</t>
    </rPh>
    <rPh sb="4" eb="5">
      <t>ヒ</t>
    </rPh>
    <rPh sb="5" eb="7">
      <t>ヒリツ</t>
    </rPh>
    <phoneticPr fontId="5"/>
  </si>
  <si>
    <t>減債基金積立不足算定額※2</t>
  </si>
  <si>
    <t>　補助費等</t>
    <rPh sb="1" eb="3">
      <t>ホジョ</t>
    </rPh>
    <rPh sb="3" eb="4">
      <t>ヒ</t>
    </rPh>
    <rPh sb="4" eb="5">
      <t>トウ</t>
    </rPh>
    <phoneticPr fontId="5"/>
  </si>
  <si>
    <t>依頼土地の買い戻しに係るもの</t>
    <rPh sb="0" eb="2">
      <t>イライ</t>
    </rPh>
    <rPh sb="2" eb="4">
      <t>トチ</t>
    </rPh>
    <rPh sb="5" eb="6">
      <t>カ</t>
    </rPh>
    <rPh sb="7" eb="8">
      <t>モド</t>
    </rPh>
    <rPh sb="10" eb="11">
      <t>カカ</t>
    </rPh>
    <phoneticPr fontId="5"/>
  </si>
  <si>
    <t>満期一括償還地方債に係る年度割相当額</t>
  </si>
  <si>
    <t>財政調整基金残高</t>
  </si>
  <si>
    <t>将来負担額(A)</t>
  </si>
  <si>
    <t>債務負担行為額（支出予定額）</t>
    <rPh sb="0" eb="2">
      <t>サイム</t>
    </rPh>
    <rPh sb="2" eb="4">
      <t>フタン</t>
    </rPh>
    <rPh sb="4" eb="6">
      <t>コウイ</t>
    </rPh>
    <rPh sb="6" eb="7">
      <t>ガク</t>
    </rPh>
    <rPh sb="8" eb="10">
      <t>シシュツ</t>
    </rPh>
    <rPh sb="10" eb="12">
      <t>ヨテイ</t>
    </rPh>
    <rPh sb="12" eb="13">
      <t>ガク</t>
    </rPh>
    <phoneticPr fontId="5"/>
  </si>
  <si>
    <t>臨時職員</t>
    <rPh sb="0" eb="2">
      <t>リンジ</t>
    </rPh>
    <rPh sb="2" eb="4">
      <t>ショクイン</t>
    </rPh>
    <phoneticPr fontId="5"/>
  </si>
  <si>
    <t>一部事務組合等の起こした地方債に充てたと認められる
補助金又は負担金</t>
  </si>
  <si>
    <t>公営企業債の元利償還金に対する繰入金</t>
  </si>
  <si>
    <t>▲ 2.83</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</si>
  <si>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</si>
  <si>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債務負担行為に基づく支出額</t>
  </si>
  <si>
    <t>対比（差引）</t>
    <rPh sb="0" eb="2">
      <t>タイヒ</t>
    </rPh>
    <rPh sb="3" eb="5">
      <t>サシヒキ</t>
    </rPh>
    <phoneticPr fontId="5"/>
  </si>
  <si>
    <t>基準財政需要額算入見込額</t>
  </si>
  <si>
    <t>利子割交付金</t>
  </si>
  <si>
    <t>一時借入金の利子</t>
  </si>
  <si>
    <t>令和5年度(千円･％)</t>
    <rPh sb="0" eb="2">
      <t>レイワ</t>
    </rPh>
    <rPh sb="4" eb="5">
      <t>ド</t>
    </rPh>
    <rPh sb="6" eb="8">
      <t>センエン</t>
    </rPh>
    <phoneticPr fontId="5"/>
  </si>
  <si>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</si>
  <si>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算入公債費等(B)</t>
  </si>
  <si>
    <t>算入公債費等</t>
  </si>
  <si>
    <t>(A)－(B)</t>
  </si>
  <si>
    <t>(注釈)</t>
    <rPh sb="1" eb="2">
      <t>チュウ</t>
    </rPh>
    <rPh sb="2" eb="3">
      <t>シャク</t>
    </rPh>
    <phoneticPr fontId="5"/>
  </si>
  <si>
    <t>当該団体
からの
補助金</t>
  </si>
  <si>
    <t>実質公債費比率の分子</t>
  </si>
  <si>
    <t>国有提供交付金(特別区財調交付金)</t>
  </si>
  <si>
    <t>一般会計等に係る地方債の現在高</t>
  </si>
  <si>
    <t>人口密度 (人/k㎡)</t>
    <rPh sb="0" eb="2">
      <t>ジンコウ</t>
    </rPh>
    <rPh sb="2" eb="4">
      <t>ミツド</t>
    </rPh>
    <phoneticPr fontId="5"/>
  </si>
  <si>
    <t>※ 減債基金積立不足算定額=(C)×(１－(D)/(E))</t>
  </si>
  <si>
    <t>日向入郷地域介護認定審査事業特別会計</t>
  </si>
  <si>
    <t>一般職員等(※6)</t>
    <rPh sb="0" eb="2">
      <t>イッパン</t>
    </rPh>
    <rPh sb="2" eb="4">
      <t>ショクイン</t>
    </rPh>
    <rPh sb="4" eb="5">
      <t>トウ</t>
    </rPh>
    <phoneticPr fontId="5"/>
  </si>
  <si>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</si>
  <si>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</si>
  <si>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将来負担比率（分子）の構造</t>
  </si>
  <si>
    <t>　　都市計画税</t>
  </si>
  <si>
    <t>減債基金
積立状況等（注）</t>
    <rPh sb="0" eb="2">
      <t>ゲンサイ</t>
    </rPh>
    <rPh sb="2" eb="4">
      <t>キキン</t>
    </rPh>
    <rPh sb="5" eb="7">
      <t>ツミタテ</t>
    </rPh>
    <rPh sb="7" eb="9">
      <t>ジョウキョウ</t>
    </rPh>
    <rPh sb="9" eb="10">
      <t>トウ</t>
    </rPh>
    <rPh sb="10" eb="13">
      <t>チュウ</t>
    </rPh>
    <phoneticPr fontId="5"/>
  </si>
  <si>
    <t>将来負担比率</t>
    <rPh sb="0" eb="2">
      <t>ショウライ</t>
    </rPh>
    <rPh sb="2" eb="4">
      <t>フタン</t>
    </rPh>
    <rPh sb="4" eb="6">
      <t>ヒリツ</t>
    </rPh>
    <phoneticPr fontId="35"/>
  </si>
  <si>
    <t>PFI事業に係るもの</t>
    <rPh sb="3" eb="5">
      <t>ジギョウ</t>
    </rPh>
    <rPh sb="6" eb="7">
      <t>カカ</t>
    </rPh>
    <phoneticPr fontId="33"/>
  </si>
  <si>
    <t>満期一括償還地方債に係る実質償還額又は理論償還額のいずれか少ない額(C)</t>
  </si>
  <si>
    <t>消防費</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</si>
  <si>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</si>
  <si>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黒字額</t>
    <rPh sb="0" eb="2">
      <t>クロジ</t>
    </rPh>
    <rPh sb="2" eb="3">
      <t>ガク</t>
    </rPh>
    <phoneticPr fontId="36"/>
  </si>
  <si>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</si>
  <si>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</si>
  <si>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</si>
  <si>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単年度収支</t>
  </si>
  <si>
    <t>債務負担行為に基づく支出予定額</t>
  </si>
  <si>
    <t>公営企業債等繰入見込額</t>
  </si>
  <si>
    <t>財源超過</t>
    <rPh sb="0" eb="2">
      <t>ザイゲン</t>
    </rPh>
    <rPh sb="2" eb="4">
      <t>チョウカ</t>
    </rPh>
    <phoneticPr fontId="5"/>
  </si>
  <si>
    <t>組合等負担等見込額</t>
  </si>
  <si>
    <t>設立法人等の負債額等負担見込額</t>
  </si>
  <si>
    <t>退職手当負担見込額</t>
  </si>
  <si>
    <t>利子補給に係るもの</t>
  </si>
  <si>
    <t>うち、健全化法施行規則附則第三条に係る負担見込額</t>
  </si>
  <si>
    <r>
      <t>(※</t>
    </r>
    <r>
      <rPr>
        <sz val="9"/>
        <color indexed="8"/>
        <rFont val="ＭＳ ゴシック"/>
        <family val="3"/>
        <charset val="128"/>
      </rPr>
      <t>3)</t>
    </r>
  </si>
  <si>
    <t>当該団体(円)</t>
  </si>
  <si>
    <t>(一般財源計)</t>
  </si>
  <si>
    <t>連結実質赤字額</t>
  </si>
  <si>
    <t>▲特定財源の額</t>
  </si>
  <si>
    <t>　　うち人件費</t>
  </si>
  <si>
    <t>(3ヵ年平均)</t>
    <rPh sb="3" eb="4">
      <t>ネン</t>
    </rPh>
    <rPh sb="4" eb="6">
      <t>ヘイキン</t>
    </rPh>
    <phoneticPr fontId="5"/>
  </si>
  <si>
    <t>当該団体決算額
（千円）</t>
    <rPh sb="0" eb="2">
      <t>トウガイ</t>
    </rPh>
    <rPh sb="2" eb="4">
      <t>ダンタイ</t>
    </rPh>
    <rPh sb="4" eb="6">
      <t>ケッサン</t>
    </rPh>
    <rPh sb="6" eb="7">
      <t>ガク</t>
    </rPh>
    <rPh sb="9" eb="11">
      <t>センエン</t>
    </rPh>
    <phoneticPr fontId="5"/>
  </si>
  <si>
    <t>実質収支額</t>
  </si>
  <si>
    <t>組合等連結実質赤字額負担見込額</t>
  </si>
  <si>
    <t>商工費</t>
  </si>
  <si>
    <t>充当可能財源等(B)</t>
  </si>
  <si>
    <t>事業会計の一覧</t>
    <rPh sb="0" eb="2">
      <t>ジギョウ</t>
    </rPh>
    <rPh sb="2" eb="4">
      <t>カイケイ</t>
    </rPh>
    <phoneticPr fontId="5"/>
  </si>
  <si>
    <t>充当可能基金</t>
  </si>
  <si>
    <t>（百万円）</t>
    <rPh sb="1" eb="4">
      <t>ヒャクマンエン</t>
    </rPh>
    <phoneticPr fontId="5"/>
  </si>
  <si>
    <t>内訳</t>
    <rPh sb="0" eb="2">
      <t>ウチワケ</t>
    </rPh>
    <phoneticPr fontId="33"/>
  </si>
  <si>
    <t>充当可能特定歳入</t>
  </si>
  <si>
    <t>第3次</t>
    <rPh sb="0" eb="1">
      <t>ダイ</t>
    </rPh>
    <rPh sb="2" eb="3">
      <t>ジ</t>
    </rPh>
    <phoneticPr fontId="5"/>
  </si>
  <si>
    <t>将来負担比率の分子</t>
  </si>
  <si>
    <t xml:space="preserve"> </t>
  </si>
  <si>
    <t>連結実質赤字比率に係る赤字・黒字の構成分析</t>
  </si>
  <si>
    <t>　法定外普通税</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</si>
  <si>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</si>
  <si>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</si>
  <si>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</si>
  <si>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</si>
  <si>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</si>
  <si>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基金残高合計</t>
    <rPh sb="0" eb="2">
      <t>キキン</t>
    </rPh>
    <rPh sb="2" eb="4">
      <t>ザンダカ</t>
    </rPh>
    <rPh sb="4" eb="6">
      <t>ゴウケイ</t>
    </rPh>
    <phoneticPr fontId="5"/>
  </si>
  <si>
    <t>基準財政需要額</t>
  </si>
  <si>
    <t>組合等名</t>
  </si>
  <si>
    <t>令和2年国調</t>
    <rPh sb="0" eb="2">
      <t>レイワ</t>
    </rPh>
    <rPh sb="3" eb="4">
      <t>ネン</t>
    </rPh>
    <rPh sb="4" eb="5">
      <t>コク</t>
    </rPh>
    <rPh sb="5" eb="6">
      <t>チョウ</t>
    </rPh>
    <phoneticPr fontId="5"/>
  </si>
  <si>
    <t>実質単年度収支</t>
    <rPh sb="0" eb="2">
      <t>ジッシツ</t>
    </rPh>
    <rPh sb="2" eb="5">
      <t>タンネンド</t>
    </rPh>
    <rPh sb="5" eb="7">
      <t>シュウシ</t>
    </rPh>
    <phoneticPr fontId="36"/>
  </si>
  <si>
    <t>赤字額</t>
    <rPh sb="0" eb="2">
      <t>アカジ</t>
    </rPh>
    <rPh sb="2" eb="3">
      <t>ガク</t>
    </rPh>
    <phoneticPr fontId="36"/>
  </si>
  <si>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</si>
  <si>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</si>
  <si>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</si>
  <si>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連結実質赤字比率</t>
    <rPh sb="0" eb="2">
      <t>レンケツ</t>
    </rPh>
    <rPh sb="2" eb="4">
      <t>ジッシツ</t>
    </rPh>
    <rPh sb="4" eb="6">
      <t>アカジ</t>
    </rPh>
    <rPh sb="6" eb="8">
      <t>ヒリツ</t>
    </rPh>
    <phoneticPr fontId="35"/>
  </si>
  <si>
    <t>算入公債費等</t>
    <rPh sb="0" eb="2">
      <t>サンニュウ</t>
    </rPh>
    <rPh sb="2" eb="6">
      <t>コウサイヒトウ</t>
    </rPh>
    <phoneticPr fontId="36"/>
  </si>
  <si>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</si>
  <si>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</si>
  <si>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</si>
  <si>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</si>
  <si>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</si>
  <si>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財政調整基金</t>
  </si>
  <si>
    <t>減債基金</t>
  </si>
  <si>
    <t>分離課税所得割交付金</t>
  </si>
  <si>
    <t>その他特定目的基金</t>
  </si>
  <si>
    <t>首都</t>
    <rPh sb="0" eb="2">
      <t>シュト</t>
    </rPh>
    <phoneticPr fontId="5"/>
  </si>
  <si>
    <t>令和6年度　財政状況資料集</t>
  </si>
  <si>
    <t>総括表（市町村）</t>
    <rPh sb="0" eb="2">
      <t>ソウカツ</t>
    </rPh>
    <rPh sb="2" eb="3">
      <t>ヒョウ</t>
    </rPh>
    <rPh sb="4" eb="7">
      <t>シチョウソン</t>
    </rPh>
    <phoneticPr fontId="5"/>
  </si>
  <si>
    <t xml:space="preserve"> R04</t>
  </si>
  <si>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</si>
  <si>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</si>
  <si>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いわゆる五省協定等に係るもの</t>
    <rPh sb="4" eb="6">
      <t>ゴショウ</t>
    </rPh>
    <rPh sb="6" eb="9">
      <t>キョウテイトウ</t>
    </rPh>
    <rPh sb="10" eb="11">
      <t>カカ</t>
    </rPh>
    <phoneticPr fontId="33"/>
  </si>
  <si>
    <t>宮崎県</t>
  </si>
  <si>
    <t>地方道路公社に係る将来負担額</t>
    <rPh sb="0" eb="2">
      <t>チホウ</t>
    </rPh>
    <rPh sb="2" eb="4">
      <t>ドウロ</t>
    </rPh>
    <rPh sb="4" eb="6">
      <t>コウシャ</t>
    </rPh>
    <rPh sb="7" eb="8">
      <t>カカ</t>
    </rPh>
    <rPh sb="9" eb="11">
      <t>ショウライ</t>
    </rPh>
    <rPh sb="11" eb="14">
      <t>フタンガク</t>
    </rPh>
    <phoneticPr fontId="33"/>
  </si>
  <si>
    <t>市町村類型</t>
  </si>
  <si>
    <t>　うち臨時財政対策債</t>
  </si>
  <si>
    <t>歳入合計</t>
  </si>
  <si>
    <t>Ⅱ－２</t>
  </si>
  <si>
    <t>指定団体等の指定状況</t>
  </si>
  <si>
    <t>歳出総額</t>
  </si>
  <si>
    <t>ゴルフ場利用税交付金</t>
  </si>
  <si>
    <t>寄附金</t>
  </si>
  <si>
    <t>令和6年度(千円)</t>
    <rPh sb="0" eb="2">
      <t>レイワ</t>
    </rPh>
    <rPh sb="3" eb="5">
      <t>ネンド</t>
    </rPh>
    <rPh sb="6" eb="8">
      <t>センエン</t>
    </rPh>
    <phoneticPr fontId="5"/>
  </si>
  <si>
    <t>令和5年度(千円)</t>
    <rPh sb="0" eb="2">
      <t>レイワ</t>
    </rPh>
    <rPh sb="4" eb="5">
      <t>ド</t>
    </rPh>
    <rPh sb="6" eb="8">
      <t>センエン</t>
    </rPh>
    <phoneticPr fontId="5"/>
  </si>
  <si>
    <t>令和6年度(千円･％)</t>
    <rPh sb="0" eb="2">
      <t>レイワ</t>
    </rPh>
    <rPh sb="3" eb="5">
      <t>ネンド</t>
    </rPh>
    <rPh sb="6" eb="8">
      <t>センエン</t>
    </rPh>
    <phoneticPr fontId="5"/>
  </si>
  <si>
    <t>算入公債費等の額</t>
    <rPh sb="0" eb="2">
      <t>サンニュウ</t>
    </rPh>
    <rPh sb="2" eb="4">
      <t>コウサイ</t>
    </rPh>
    <rPh sb="4" eb="5">
      <t>ヒ</t>
    </rPh>
    <rPh sb="5" eb="6">
      <t>トウ</t>
    </rPh>
    <rPh sb="7" eb="8">
      <t>ガク</t>
    </rPh>
    <phoneticPr fontId="5"/>
  </si>
  <si>
    <t>歳入総額</t>
  </si>
  <si>
    <t>準元利償還金</t>
    <rPh sb="0" eb="1">
      <t>ジュン</t>
    </rPh>
    <rPh sb="1" eb="3">
      <t>ガンリ</t>
    </rPh>
    <rPh sb="3" eb="6">
      <t>ショウカンキン</t>
    </rPh>
    <phoneticPr fontId="33"/>
  </si>
  <si>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</si>
  <si>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</si>
  <si>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</si>
  <si>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</si>
  <si>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市町村名</t>
    <rPh sb="0" eb="3">
      <t>シチョウソン</t>
    </rPh>
    <rPh sb="3" eb="4">
      <t>メイ</t>
    </rPh>
    <phoneticPr fontId="5"/>
  </si>
  <si>
    <t>　　うち一部事務組合負担金</t>
  </si>
  <si>
    <t>純固定資産税</t>
    <rPh sb="0" eb="1">
      <t>ジュン</t>
    </rPh>
    <rPh sb="1" eb="3">
      <t>コテイ</t>
    </rPh>
    <rPh sb="3" eb="6">
      <t>シサンゼイ</t>
    </rPh>
    <phoneticPr fontId="5"/>
  </si>
  <si>
    <t>日向市</t>
  </si>
  <si>
    <t>地方交付税種地</t>
    <rPh sb="0" eb="2">
      <t>チホウ</t>
    </rPh>
    <rPh sb="2" eb="5">
      <t>コウフゼイ</t>
    </rPh>
    <rPh sb="5" eb="6">
      <t>シュ</t>
    </rPh>
    <rPh sb="6" eb="7">
      <t>チ</t>
    </rPh>
    <phoneticPr fontId="5"/>
  </si>
  <si>
    <t>1-3</t>
  </si>
  <si>
    <t>会計名</t>
    <rPh sb="0" eb="2">
      <t>カイケイ</t>
    </rPh>
    <rPh sb="2" eb="3">
      <t>メイ</t>
    </rPh>
    <phoneticPr fontId="5"/>
  </si>
  <si>
    <t>(Ｅ)</t>
  </si>
  <si>
    <t>歳入歳出差引</t>
  </si>
  <si>
    <t>　　(※1)</t>
  </si>
  <si>
    <t>日向市簡易給水施設特別会計</t>
  </si>
  <si>
    <t>翌年度に繰越すべき財源</t>
  </si>
  <si>
    <t>標準財政規模</t>
    <rPh sb="0" eb="2">
      <t>ヒョウジュン</t>
    </rPh>
    <rPh sb="2" eb="4">
      <t>ザイセイ</t>
    </rPh>
    <rPh sb="4" eb="6">
      <t>キボ</t>
    </rPh>
    <phoneticPr fontId="5"/>
  </si>
  <si>
    <t>近畿</t>
    <rPh sb="0" eb="2">
      <t>キンキ</t>
    </rPh>
    <phoneticPr fontId="5"/>
  </si>
  <si>
    <t>(Ｃ)－(Ｄ)</t>
  </si>
  <si>
    <t>内訳</t>
    <rPh sb="0" eb="2">
      <t>ウチワケ</t>
    </rPh>
    <phoneticPr fontId="5"/>
  </si>
  <si>
    <t>実質収支</t>
  </si>
  <si>
    <t>財政力指数</t>
    <rPh sb="0" eb="3">
      <t>ザイセイリョク</t>
    </rPh>
    <rPh sb="3" eb="5">
      <t>シスウ</t>
    </rPh>
    <phoneticPr fontId="5"/>
  </si>
  <si>
    <t>歳入</t>
    <rPh sb="0" eb="2">
      <t>サイニュウ</t>
    </rPh>
    <phoneticPr fontId="33"/>
  </si>
  <si>
    <r>
      <t>産業構造</t>
    </r>
    <r>
      <rPr>
        <sz val="9"/>
        <color indexed="8"/>
        <rFont val="ＭＳ ゴシック"/>
        <family val="3"/>
        <charset val="128"/>
      </rPr>
      <t xml:space="preserve"> (※5)</t>
    </r>
    <rPh sb="0" eb="2">
      <t>サンギョウ</t>
    </rPh>
    <rPh sb="2" eb="4">
      <t>コウゾウ</t>
    </rPh>
    <phoneticPr fontId="5"/>
  </si>
  <si>
    <t>中部</t>
    <rPh sb="0" eb="2">
      <t>チュウブ</t>
    </rPh>
    <phoneticPr fontId="5"/>
  </si>
  <si>
    <t>職員数
(人)</t>
    <rPh sb="0" eb="3">
      <t>ショクインスウ</t>
    </rPh>
    <phoneticPr fontId="5"/>
  </si>
  <si>
    <t>一部事務組合等</t>
    <rPh sb="0" eb="2">
      <t>イチブ</t>
    </rPh>
    <rPh sb="2" eb="4">
      <t>ジム</t>
    </rPh>
    <rPh sb="4" eb="6">
      <t>クミアイ</t>
    </rPh>
    <rPh sb="6" eb="7">
      <t>トウ</t>
    </rPh>
    <phoneticPr fontId="5"/>
  </si>
  <si>
    <t>平成27年国調(人)</t>
    <rPh sb="4" eb="5">
      <t>ネン</t>
    </rPh>
    <rPh sb="5" eb="6">
      <t>コク</t>
    </rPh>
    <rPh sb="6" eb="7">
      <t>チョウ</t>
    </rPh>
    <phoneticPr fontId="5"/>
  </si>
  <si>
    <t>過疎</t>
    <rPh sb="0" eb="2">
      <t>カソ</t>
    </rPh>
    <phoneticPr fontId="5"/>
  </si>
  <si>
    <t>一般会計等の一覧</t>
  </si>
  <si>
    <t>参考</t>
    <rPh sb="0" eb="2">
      <t>サンコウ</t>
    </rPh>
    <phoneticPr fontId="5"/>
  </si>
  <si>
    <t>○</t>
  </si>
  <si>
    <t>積立金</t>
  </si>
  <si>
    <t>令和6年度</t>
    <rPh sb="0" eb="2">
      <t>レイワ</t>
    </rPh>
    <rPh sb="3" eb="5">
      <t>ネンド</t>
    </rPh>
    <phoneticPr fontId="5"/>
  </si>
  <si>
    <t>うるおい福祉基金</t>
    <rPh sb="4" eb="8">
      <t>フクシキキン</t>
    </rPh>
    <phoneticPr fontId="37"/>
  </si>
  <si>
    <t>健全化判断比率</t>
  </si>
  <si>
    <t>　　　法人均等割</t>
  </si>
  <si>
    <t>歳出合計</t>
  </si>
  <si>
    <r>
      <t xml:space="preserve">増減率 </t>
    </r>
    <r>
      <rPr>
        <sz val="9"/>
        <color indexed="8"/>
        <rFont val="ＭＳ ゴシック"/>
        <family val="3"/>
        <charset val="128"/>
      </rPr>
      <t xml:space="preserve"> (％)</t>
    </r>
    <rPh sb="0" eb="2">
      <t>ゾウゲン</t>
    </rPh>
    <rPh sb="2" eb="3">
      <t>リツ</t>
    </rPh>
    <phoneticPr fontId="5"/>
  </si>
  <si>
    <t>-3.5</t>
  </si>
  <si>
    <t>山振</t>
    <rPh sb="0" eb="1">
      <t>ヤマ</t>
    </rPh>
    <rPh sb="1" eb="2">
      <t>フ</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</si>
  <si>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</si>
  <si>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</si>
  <si>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</si>
  <si>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</si>
  <si>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t>
  </si>
  <si>
    <t>将来負担比率　　（千円・％）</t>
    <rPh sb="0" eb="2">
      <t>ショウライ</t>
    </rPh>
    <rPh sb="2" eb="4">
      <t>フタン</t>
    </rPh>
    <phoneticPr fontId="5"/>
  </si>
  <si>
    <t>住民基本台帳人口
 (※7)</t>
    <rPh sb="0" eb="2">
      <t>ジュウミン</t>
    </rPh>
    <rPh sb="2" eb="4">
      <t>キホン</t>
    </rPh>
    <rPh sb="4" eb="6">
      <t>ダイチョウ</t>
    </rPh>
    <rPh sb="6" eb="8">
      <t>ジンコウ</t>
    </rPh>
    <phoneticPr fontId="5"/>
  </si>
  <si>
    <t>令07.01.01(人)</t>
    <rPh sb="0" eb="1">
      <t>レイ</t>
    </rPh>
    <phoneticPr fontId="5"/>
  </si>
  <si>
    <t xml:space="preserve">組合等負担等見込額 </t>
    <rPh sb="0" eb="2">
      <t>クミアイ</t>
    </rPh>
    <rPh sb="2" eb="3">
      <t>トウ</t>
    </rPh>
    <rPh sb="3" eb="5">
      <t>フタン</t>
    </rPh>
    <rPh sb="5" eb="6">
      <t>トウ</t>
    </rPh>
    <rPh sb="6" eb="9">
      <t>ミコミガク</t>
    </rPh>
    <phoneticPr fontId="33"/>
  </si>
  <si>
    <t>平成27年国調</t>
    <rPh sb="4" eb="5">
      <t>ネン</t>
    </rPh>
    <rPh sb="5" eb="6">
      <t>コク</t>
    </rPh>
    <rPh sb="6" eb="7">
      <t>チョウ</t>
    </rPh>
    <phoneticPr fontId="5"/>
  </si>
  <si>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</si>
  <si>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</si>
  <si>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</si>
  <si>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積立金取崩し額</t>
  </si>
  <si>
    <t>　連結実質赤字比率</t>
    <rPh sb="1" eb="3">
      <t>レンケツ</t>
    </rPh>
    <rPh sb="3" eb="5">
      <t>ジッシツ</t>
    </rPh>
    <rPh sb="5" eb="7">
      <t>アカジ</t>
    </rPh>
    <rPh sb="7" eb="9">
      <t>ヒリツ</t>
    </rPh>
    <phoneticPr fontId="5"/>
  </si>
  <si>
    <r>
      <t>資金不足比率 (※</t>
    </r>
    <r>
      <rPr>
        <sz val="9"/>
        <color indexed="8"/>
        <rFont val="ＭＳ ゴシック"/>
        <family val="3"/>
        <charset val="128"/>
      </rPr>
      <t>4)</t>
    </r>
  </si>
  <si>
    <t>うち日本人(人)</t>
  </si>
  <si>
    <t>第1次</t>
    <rPh sb="0" eb="1">
      <t>ダイ</t>
    </rPh>
    <rPh sb="2" eb="3">
      <t>ジ</t>
    </rPh>
    <phoneticPr fontId="5"/>
  </si>
  <si>
    <t xml:space="preserve">充当可能基金 </t>
    <rPh sb="0" eb="2">
      <t>ジュウトウ</t>
    </rPh>
    <rPh sb="2" eb="4">
      <t>カノウ</t>
    </rPh>
    <rPh sb="4" eb="6">
      <t>キキン</t>
    </rPh>
    <phoneticPr fontId="33"/>
  </si>
  <si>
    <t>指数表選定</t>
    <rPh sb="0" eb="2">
      <t>シスウ</t>
    </rPh>
    <rPh sb="2" eb="3">
      <t>ヒョウ</t>
    </rPh>
    <rPh sb="3" eb="5">
      <t>センテイ</t>
    </rPh>
    <phoneticPr fontId="5"/>
  </si>
  <si>
    <t>　　軽自動車税</t>
  </si>
  <si>
    <t>実質単年度収支</t>
  </si>
  <si>
    <t>　実質公債費比率</t>
    <rPh sb="1" eb="3">
      <t>ジッシツ</t>
    </rPh>
    <rPh sb="3" eb="6">
      <t>コウサイヒ</t>
    </rPh>
    <rPh sb="6" eb="8">
      <t>ヒリツ</t>
    </rPh>
    <phoneticPr fontId="5"/>
  </si>
  <si>
    <t>　住宅借入金等特別税額控除減収補塡特例交付金</t>
  </si>
  <si>
    <t>令06.01.01(人)</t>
  </si>
  <si>
    <t>　扶助費</t>
  </si>
  <si>
    <t>　うち、健全化法施行規則附則第三条に係る負担見込額</t>
  </si>
  <si>
    <t>　将来負担比率</t>
    <rPh sb="1" eb="3">
      <t>ショウライ</t>
    </rPh>
    <rPh sb="3" eb="5">
      <t>フタン</t>
    </rPh>
    <rPh sb="5" eb="7">
      <t>ヒリツ</t>
    </rPh>
    <phoneticPr fontId="5"/>
  </si>
  <si>
    <t>基準財政収入額</t>
  </si>
  <si>
    <t>労働費</t>
  </si>
  <si>
    <t>増減率  (％)</t>
    <rPh sb="0" eb="2">
      <t>ゾウゲン</t>
    </rPh>
    <rPh sb="2" eb="3">
      <t>リツ</t>
    </rPh>
    <phoneticPr fontId="5"/>
  </si>
  <si>
    <t>-1.4</t>
  </si>
  <si>
    <t>一般職員</t>
    <rPh sb="0" eb="2">
      <t>イッパン</t>
    </rPh>
    <rPh sb="2" eb="4">
      <t>ショクイン</t>
    </rPh>
    <phoneticPr fontId="5"/>
  </si>
  <si>
    <t>－</t>
  </si>
  <si>
    <t>-1.6</t>
  </si>
  <si>
    <t>標準税収入額等</t>
  </si>
  <si>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</si>
  <si>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37"/>
  </si>
  <si>
    <t>歳入一般財源等</t>
    <rPh sb="0" eb="2">
      <t>サイニュウ</t>
    </rPh>
    <rPh sb="2" eb="4">
      <t>イッパン</t>
    </rPh>
    <rPh sb="4" eb="6">
      <t>ザイゲン</t>
    </rPh>
    <rPh sb="6" eb="7">
      <t>トウ</t>
    </rPh>
    <phoneticPr fontId="37"/>
  </si>
  <si>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</si>
  <si>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</si>
  <si>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(Ｃ)</t>
  </si>
  <si>
    <t>世帯数 (世帯)</t>
    <rPh sb="0" eb="3">
      <t>セタイスウ</t>
    </rPh>
    <phoneticPr fontId="5"/>
  </si>
  <si>
    <t>令和6年度</t>
    <rPh sb="0" eb="2">
      <t>レイワ</t>
    </rPh>
    <rPh sb="3" eb="5">
      <t>ネンド</t>
    </rPh>
    <phoneticPr fontId="35"/>
  </si>
  <si>
    <t>職員の状況 (※8)</t>
    <rPh sb="0" eb="2">
      <t>ショクイン</t>
    </rPh>
    <rPh sb="3" eb="5">
      <t>ジョウキョウ</t>
    </rPh>
    <phoneticPr fontId="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</si>
  <si>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</si>
  <si>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</si>
  <si>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</si>
  <si>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当該団体
からの
出資金</t>
  </si>
  <si>
    <t>1人あたり平均
給料月額(百円)</t>
    <rPh sb="1" eb="2">
      <t>リ</t>
    </rPh>
    <rPh sb="5" eb="7">
      <t>ヘイキン</t>
    </rPh>
    <rPh sb="8" eb="10">
      <t>キュウリョウ</t>
    </rPh>
    <rPh sb="10" eb="11">
      <t>ツキ</t>
    </rPh>
    <rPh sb="11" eb="12">
      <t>ガク</t>
    </rPh>
    <rPh sb="13" eb="15">
      <t>ヒャクエン</t>
    </rPh>
    <phoneticPr fontId="5"/>
  </si>
  <si>
    <t>給料月額
(百円)</t>
    <rPh sb="0" eb="2">
      <t>キュウリョウ</t>
    </rPh>
    <rPh sb="2" eb="3">
      <t>ツキ</t>
    </rPh>
    <rPh sb="3" eb="4">
      <t>ガク</t>
    </rPh>
    <rPh sb="6" eb="8">
      <t>ヒャクエン</t>
    </rPh>
    <phoneticPr fontId="5"/>
  </si>
  <si>
    <t>資金剰余額
/不足額
（実質収支）</t>
  </si>
  <si>
    <t>地方債現在高</t>
  </si>
  <si>
    <t>・計</t>
  </si>
  <si>
    <t>　うち公的資金</t>
    <rPh sb="3" eb="5">
      <t>コウテキ</t>
    </rPh>
    <phoneticPr fontId="5"/>
  </si>
  <si>
    <t>計</t>
    <rPh sb="0" eb="1">
      <t>ケイ</t>
    </rPh>
    <phoneticPr fontId="5"/>
  </si>
  <si>
    <t>市区町村長</t>
    <rPh sb="0" eb="2">
      <t>シク</t>
    </rPh>
    <rPh sb="2" eb="4">
      <t>チョウソン</t>
    </rPh>
    <rPh sb="4" eb="5">
      <t>チョウ</t>
    </rPh>
    <phoneticPr fontId="5"/>
  </si>
  <si>
    <t>目的税</t>
  </si>
  <si>
    <t>地方債現在高（臨時財政対策債除き）</t>
  </si>
  <si>
    <t>R05</t>
  </si>
  <si>
    <t>経常一般財源等</t>
    <rPh sb="0" eb="2">
      <t>ケイジョウ</t>
    </rPh>
    <rPh sb="2" eb="4">
      <t>イッパン</t>
    </rPh>
    <rPh sb="4" eb="7">
      <t>ザイゲントウ</t>
    </rPh>
    <phoneticPr fontId="5"/>
  </si>
  <si>
    <t>宮崎県市町村総合事務組合　自治会館管理運営特別会計</t>
  </si>
  <si>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</si>
  <si>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</si>
  <si>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</si>
  <si>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</si>
  <si>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収益事業収入</t>
  </si>
  <si>
    <t>議会議長</t>
    <rPh sb="0" eb="2">
      <t>ギカイ</t>
    </rPh>
    <rPh sb="2" eb="4">
      <t>ギチョウ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</si>
  <si>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</si>
  <si>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</si>
  <si>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</si>
  <si>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土地開発基金現在高</t>
    <rPh sb="0" eb="2">
      <t>トチ</t>
    </rPh>
    <rPh sb="2" eb="4">
      <t>カイハツ</t>
    </rPh>
    <rPh sb="4" eb="6">
      <t>キキン</t>
    </rPh>
    <rPh sb="6" eb="8">
      <t>ゲンザイ</t>
    </rPh>
    <rPh sb="8" eb="9">
      <t>タカ</t>
    </rPh>
    <phoneticPr fontId="37"/>
  </si>
  <si>
    <t>議会副議長</t>
    <rPh sb="0" eb="2">
      <t>ギカイ</t>
    </rPh>
    <rPh sb="2" eb="3">
      <t>フク</t>
    </rPh>
    <rPh sb="3" eb="5">
      <t>ギチョウ</t>
    </rPh>
    <phoneticPr fontId="5"/>
  </si>
  <si>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</si>
  <si>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</si>
  <si>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積立金
現在高</t>
    <rPh sb="4" eb="7">
      <t>ゲンザイダカ</t>
    </rPh>
    <phoneticPr fontId="37"/>
  </si>
  <si>
    <t>議会議員</t>
    <rPh sb="0" eb="2">
      <t>ギカイ</t>
    </rPh>
    <rPh sb="2" eb="4">
      <t>ギイン</t>
    </rPh>
    <phoneticPr fontId="5"/>
  </si>
  <si>
    <t>　法定外目的税</t>
  </si>
  <si>
    <t>合計</t>
    <rPh sb="0" eb="2">
      <t>ゴウケイ</t>
    </rPh>
    <phoneticPr fontId="5"/>
  </si>
  <si>
    <t>うち単独分</t>
    <rPh sb="2" eb="4">
      <t>タンドク</t>
    </rPh>
    <rPh sb="4" eb="5">
      <t>ブン</t>
    </rPh>
    <phoneticPr fontId="5"/>
  </si>
  <si>
    <t>減債基金</t>
    <rPh sb="0" eb="1">
      <t>ゲン</t>
    </rPh>
    <rPh sb="1" eb="2">
      <t>サイ</t>
    </rPh>
    <rPh sb="2" eb="4">
      <t>キキン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</si>
  <si>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</si>
  <si>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</si>
  <si>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</si>
  <si>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</si>
  <si>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将来負担の状況</t>
  </si>
  <si>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</si>
  <si>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</si>
  <si>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会計名</t>
  </si>
  <si>
    <t>　前年度繰上充用金</t>
  </si>
  <si>
    <t>項番</t>
    <rPh sb="0" eb="2">
      <t>コウバン</t>
    </rPh>
    <phoneticPr fontId="5"/>
  </si>
  <si>
    <t>団体名</t>
    <rPh sb="0" eb="2">
      <t>ダンタイ</t>
    </rPh>
    <phoneticPr fontId="5"/>
  </si>
  <si>
    <t>（注釈）</t>
    <rPh sb="1" eb="3">
      <t>チュウシャク</t>
    </rPh>
    <phoneticPr fontId="5"/>
  </si>
  <si>
    <t>※1：経常収支比率の( )内の数値は、「減収補塡債（特例分）」及び「臨時財政対策債」を除いて算出したものである。</t>
  </si>
  <si>
    <t>収入済額</t>
    <rPh sb="0" eb="2">
      <t>シュウニュウ</t>
    </rPh>
    <rPh sb="2" eb="3">
      <t>スミ</t>
    </rPh>
    <rPh sb="3" eb="4">
      <t>ガク</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</si>
  <si>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8"/>
  </si>
  <si>
    <t>　特別交付税</t>
  </si>
  <si>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</si>
  <si>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</si>
  <si>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</si>
  <si>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(2)各会計、関係団体の財政状況及び健全化判断比率（市町村）</t>
    <rPh sb="26" eb="29">
      <t>シチョウソン</t>
    </rPh>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</si>
  <si>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</si>
  <si>
    <t>充当一般財源等</t>
  </si>
  <si>
    <t>※7：人口については、調査対象年度の1月1日現在の住民基本台帳に登載されている人口に基づいている。</t>
    <rPh sb="13" eb="15">
      <t>タイショウ</t>
    </rPh>
    <rPh sb="27" eb="29">
      <t>キホン</t>
    </rPh>
    <rPh sb="42" eb="43">
      <t>モト</t>
    </rPh>
    <phoneticPr fontId="39"/>
  </si>
  <si>
    <t>※8：職員の状況については、調査対象年度の地方公務員給与実態調査に基づいている。</t>
  </si>
  <si>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</si>
  <si>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</si>
  <si>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令和6年度</t>
  </si>
  <si>
    <t>日向市下水道事業会計</t>
  </si>
  <si>
    <t>宮崎県日向市</t>
  </si>
  <si>
    <t>公債費負担の状況</t>
    <rPh sb="0" eb="3">
      <t>コウサイヒ</t>
    </rPh>
    <rPh sb="3" eb="5">
      <t>フタン</t>
    </rPh>
    <rPh sb="6" eb="8">
      <t>ジョウキョウ</t>
    </rPh>
    <phoneticPr fontId="5"/>
  </si>
  <si>
    <t>一般会計等（純計）</t>
    <rPh sb="0" eb="2">
      <t>イッパン</t>
    </rPh>
    <rPh sb="2" eb="4">
      <t>カイケイ</t>
    </rPh>
    <rPh sb="4" eb="5">
      <t>トウ</t>
    </rPh>
    <rPh sb="6" eb="8">
      <t>ジュンケイ</t>
    </rPh>
    <phoneticPr fontId="5"/>
  </si>
  <si>
    <t>(1) 普通会計の状況（市町村）</t>
    <rPh sb="4" eb="6">
      <t>フツウ</t>
    </rPh>
    <rPh sb="6" eb="8">
      <t>カイケイ</t>
    </rPh>
    <rPh sb="9" eb="11">
      <t>ジョウキョウ</t>
    </rPh>
    <rPh sb="12" eb="15">
      <t>シチョウソン</t>
    </rPh>
    <phoneticPr fontId="5"/>
  </si>
  <si>
    <t>地方税の状況（単位 千円・％）</t>
    <rPh sb="0" eb="2">
      <t>チホウ</t>
    </rPh>
    <rPh sb="2" eb="3">
      <t>ゼイ</t>
    </rPh>
    <rPh sb="4" eb="6">
      <t>ジョウキョウ</t>
    </rPh>
    <rPh sb="7" eb="9">
      <t>タンイ</t>
    </rPh>
    <rPh sb="10" eb="12">
      <t>センエン</t>
    </rPh>
    <phoneticPr fontId="5"/>
  </si>
  <si>
    <t>歳出の状況（単位 千円・％）</t>
  </si>
  <si>
    <t>上水道</t>
  </si>
  <si>
    <t>実質赤字比率</t>
    <rPh sb="0" eb="2">
      <t>ジッシツ</t>
    </rPh>
    <rPh sb="2" eb="4">
      <t>アカジ</t>
    </rPh>
    <rPh sb="4" eb="6">
      <t>ヒリツ</t>
    </rPh>
    <phoneticPr fontId="35"/>
  </si>
  <si>
    <t>決算額</t>
    <rPh sb="0" eb="2">
      <t>ケッサン</t>
    </rPh>
    <rPh sb="2" eb="3">
      <t>ガク</t>
    </rPh>
    <phoneticPr fontId="5"/>
  </si>
  <si>
    <t>▲退職金</t>
    <rPh sb="1" eb="3">
      <t>タイショク</t>
    </rPh>
    <rPh sb="3" eb="4">
      <t>キン</t>
    </rPh>
    <phoneticPr fontId="5"/>
  </si>
  <si>
    <t>地方税</t>
  </si>
  <si>
    <t>構成比</t>
    <rPh sb="0" eb="3">
      <t>コウセイヒ</t>
    </rPh>
    <phoneticPr fontId="5"/>
  </si>
  <si>
    <t>使用料</t>
  </si>
  <si>
    <t>　うち利子</t>
  </si>
  <si>
    <t>区分</t>
  </si>
  <si>
    <t>超過課税分</t>
    <rPh sb="0" eb="2">
      <t>チョウカ</t>
    </rPh>
    <rPh sb="2" eb="4">
      <t>カゼイ</t>
    </rPh>
    <rPh sb="4" eb="5">
      <t>ブン</t>
    </rPh>
    <phoneticPr fontId="5"/>
  </si>
  <si>
    <t>目的別歳出の状況（単位 千円・％）</t>
  </si>
  <si>
    <t>普通税</t>
    <rPh sb="0" eb="2">
      <t>フツウ</t>
    </rPh>
    <rPh sb="2" eb="3">
      <t>ゼイ</t>
    </rPh>
    <phoneticPr fontId="40"/>
  </si>
  <si>
    <t>軽油引取税交付金</t>
  </si>
  <si>
    <t>純資産又は
正味財産</t>
  </si>
  <si>
    <t>決算額 (A)</t>
    <rPh sb="0" eb="2">
      <t>ケッサン</t>
    </rPh>
    <rPh sb="2" eb="3">
      <t>ガク</t>
    </rPh>
    <phoneticPr fontId="5"/>
  </si>
  <si>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</si>
  <si>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</si>
  <si>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</si>
  <si>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</si>
  <si>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日向市国民健康保険東郷診療所特別会計</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</si>
  <si>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</si>
  <si>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</si>
  <si>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</si>
  <si>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</si>
  <si>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40"/>
  </si>
  <si>
    <t>人件費及び人件費に準ずる費用</t>
    <rPh sb="0" eb="3">
      <t>ジンケンヒ</t>
    </rPh>
    <rPh sb="3" eb="4">
      <t>オヨ</t>
    </rPh>
    <rPh sb="5" eb="8">
      <t>ジンケンヒ</t>
    </rPh>
    <rPh sb="9" eb="10">
      <t>ジュン</t>
    </rPh>
    <rPh sb="12" eb="14">
      <t>ヒヨウ</t>
    </rPh>
    <phoneticPr fontId="5"/>
  </si>
  <si>
    <t>株式等譲渡所得割交付金</t>
    <rPh sb="0" eb="2">
      <t>カブシキ</t>
    </rPh>
    <rPh sb="2" eb="3">
      <t>トウ</t>
    </rPh>
    <rPh sb="3" eb="5">
      <t>ジョウト</t>
    </rPh>
    <rPh sb="5" eb="7">
      <t>ショトク</t>
    </rPh>
    <rPh sb="7" eb="8">
      <t>ワリ</t>
    </rPh>
    <rPh sb="8" eb="11">
      <t>コウフキン</t>
    </rPh>
    <phoneticPr fontId="40"/>
  </si>
  <si>
    <t>民生費</t>
  </si>
  <si>
    <t>　　　所得割</t>
  </si>
  <si>
    <t>類似団体平均</t>
    <rPh sb="0" eb="2">
      <t>ルイジ</t>
    </rPh>
    <rPh sb="2" eb="4">
      <t>ダンタイ</t>
    </rPh>
    <rPh sb="4" eb="6">
      <t>ヘイキン</t>
    </rPh>
    <phoneticPr fontId="5"/>
  </si>
  <si>
    <t>被保険者数(人)</t>
  </si>
  <si>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</si>
  <si>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</si>
  <si>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</si>
  <si>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</si>
  <si>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</si>
  <si>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農林水産業費</t>
  </si>
  <si>
    <t>　　固定資産税</t>
  </si>
  <si>
    <t>公債費に準ずる債務負担行為に係るもの</t>
  </si>
  <si>
    <t>自動車取得税交付金</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</si>
  <si>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</si>
  <si>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　　　うち純固定資産税</t>
  </si>
  <si>
    <t>土木費</t>
  </si>
  <si>
    <t>自動車税環境性能割交付金</t>
  </si>
  <si>
    <t>　　市町村たばこ税</t>
  </si>
  <si>
    <t>教育費</t>
  </si>
  <si>
    <t>法人事業税交付金</t>
  </si>
  <si>
    <t>　　鉱産税</t>
  </si>
  <si>
    <t>災害復旧費</t>
  </si>
  <si>
    <t>地方特例交付金等</t>
    <rPh sb="7" eb="8">
      <t>トウ</t>
    </rPh>
    <phoneticPr fontId="36"/>
  </si>
  <si>
    <t>　　特別土地保有税</t>
  </si>
  <si>
    <t>企業債
（地方債）
現在高</t>
  </si>
  <si>
    <t>公債費</t>
  </si>
  <si>
    <t>諸支出金</t>
    <rPh sb="3" eb="4">
      <t>キン</t>
    </rPh>
    <phoneticPr fontId="37"/>
  </si>
  <si>
    <t>失業対策事業費</t>
  </si>
  <si>
    <t>　定額減税減収補塡特例交付金</t>
  </si>
  <si>
    <t>前年度繰上充用金</t>
  </si>
  <si>
    <t>　新型コロナウイルス感染症対策地方税減収補塡特別交付金</t>
  </si>
  <si>
    <t>　法定目的税</t>
  </si>
  <si>
    <t>経常損益</t>
  </si>
  <si>
    <t>　　入湯税</t>
  </si>
  <si>
    <t>　投資・出資金・貸付金</t>
  </si>
  <si>
    <t>　　事業所税</t>
  </si>
  <si>
    <t>性質別歳出の状況（単位 千円・％）</t>
    <rPh sb="0" eb="2">
      <t>セイシツ</t>
    </rPh>
    <phoneticPr fontId="5"/>
  </si>
  <si>
    <t>決算額</t>
  </si>
  <si>
    <t>市町村民税</t>
    <rPh sb="0" eb="3">
      <t>シチョウソン</t>
    </rPh>
    <rPh sb="3" eb="4">
      <t>ミン</t>
    </rPh>
    <rPh sb="4" eb="5">
      <t>ゼイ</t>
    </rPh>
    <phoneticPr fontId="5"/>
  </si>
  <si>
    <t>繰越金</t>
  </si>
  <si>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</si>
  <si>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構成比</t>
  </si>
  <si>
    <t>公営企業会計等</t>
    <rPh sb="0" eb="2">
      <t>コウエイ</t>
    </rPh>
    <rPh sb="2" eb="4">
      <t>キギョウ</t>
    </rPh>
    <rPh sb="4" eb="6">
      <t>カイケイ</t>
    </rPh>
    <rPh sb="6" eb="7">
      <t>トウ</t>
    </rPh>
    <phoneticPr fontId="5"/>
  </si>
  <si>
    <t>経常経費充当一般財源等</t>
  </si>
  <si>
    <t>経常収支比率</t>
    <rPh sb="0" eb="2">
      <t>ケイジョウ</t>
    </rPh>
    <rPh sb="2" eb="4">
      <t>シュウシ</t>
    </rPh>
    <rPh sb="4" eb="6">
      <t>ヒリツ</t>
    </rPh>
    <phoneticPr fontId="35"/>
  </si>
  <si>
    <t>　震災復興特別交付税</t>
  </si>
  <si>
    <t>　　水利地益税等</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</si>
  <si>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</si>
  <si>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</si>
  <si>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</si>
  <si>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</si>
  <si>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</si>
  <si>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債務負担行為</t>
    <rPh sb="0" eb="2">
      <t>サイム</t>
    </rPh>
    <rPh sb="2" eb="4">
      <t>フタン</t>
    </rPh>
    <rPh sb="4" eb="6">
      <t>コウイ</t>
    </rPh>
    <phoneticPr fontId="5"/>
  </si>
  <si>
    <t>旧法による税</t>
  </si>
  <si>
    <t>合計</t>
  </si>
  <si>
    <t>他会計等
からの
繰入金</t>
  </si>
  <si>
    <t>令和5年度</t>
    <rPh sb="0" eb="2">
      <t>レイワ</t>
    </rPh>
    <rPh sb="4" eb="5">
      <t>ド</t>
    </rPh>
    <phoneticPr fontId="5"/>
  </si>
  <si>
    <t>　うち元金</t>
  </si>
  <si>
    <t>現年</t>
    <rPh sb="0" eb="1">
      <t>ゲン</t>
    </rPh>
    <rPh sb="1" eb="2">
      <t>ネン</t>
    </rPh>
    <phoneticPr fontId="5"/>
  </si>
  <si>
    <t>都道府県支出金</t>
  </si>
  <si>
    <t>国営土地改良事業に係るもの</t>
    <rPh sb="0" eb="2">
      <t>コクエイ</t>
    </rPh>
    <rPh sb="2" eb="4">
      <t>トチ</t>
    </rPh>
    <rPh sb="4" eb="6">
      <t>カイリョウ</t>
    </rPh>
    <rPh sb="6" eb="8">
      <t>ジギョウ</t>
    </rPh>
    <rPh sb="9" eb="10">
      <t>カカ</t>
    </rPh>
    <phoneticPr fontId="33"/>
  </si>
  <si>
    <t>一時借入金利子</t>
  </si>
  <si>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</si>
  <si>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</si>
  <si>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</si>
  <si>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</si>
  <si>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</si>
  <si>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</si>
  <si>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公営事業等への繰出</t>
    <rPh sb="0" eb="2">
      <t>コウエイ</t>
    </rPh>
    <rPh sb="2" eb="4">
      <t>ジギョウ</t>
    </rPh>
    <rPh sb="4" eb="5">
      <t>トウ</t>
    </rPh>
    <rPh sb="7" eb="9">
      <t>クリダ</t>
    </rPh>
    <phoneticPr fontId="5"/>
  </si>
  <si>
    <t>　維持補修費</t>
  </si>
  <si>
    <t>森林総合研究所等が行う事業に係るもの</t>
  </si>
  <si>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</si>
  <si>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実質収支</t>
    <rPh sb="0" eb="2">
      <t>ジッシツ</t>
    </rPh>
    <rPh sb="2" eb="4">
      <t>シュウシ</t>
    </rPh>
    <phoneticPr fontId="5"/>
  </si>
  <si>
    <t>下水道</t>
  </si>
  <si>
    <t>財政再生基準</t>
  </si>
  <si>
    <t>再差引収支</t>
    <rPh sb="0" eb="1">
      <t>サイ</t>
    </rPh>
    <rPh sb="1" eb="3">
      <t>サシヒキ</t>
    </rPh>
    <rPh sb="3" eb="5">
      <t>シュウシ</t>
    </rPh>
    <phoneticPr fontId="5"/>
  </si>
  <si>
    <t>地方債</t>
  </si>
  <si>
    <t xml:space="preserve"> 過去５年間平均</t>
    <rPh sb="1" eb="3">
      <t>カコ</t>
    </rPh>
    <rPh sb="4" eb="6">
      <t>ネンカン</t>
    </rPh>
    <rPh sb="6" eb="8">
      <t>ヘイキン</t>
    </rPh>
    <phoneticPr fontId="5"/>
  </si>
  <si>
    <t>簡易水道</t>
  </si>
  <si>
    <t>加入世帯数(世帯)</t>
  </si>
  <si>
    <t>　繰出金</t>
  </si>
  <si>
    <t>　うち減収補塡債(特例分)</t>
    <rPh sb="4" eb="5">
      <t>シュウ</t>
    </rPh>
    <rPh sb="9" eb="10">
      <t>トク</t>
    </rPh>
    <rPh sb="10" eb="11">
      <t>レイ</t>
    </rPh>
    <rPh sb="11" eb="12">
      <t>ブン</t>
    </rPh>
    <phoneticPr fontId="36"/>
  </si>
  <si>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</si>
  <si>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</si>
  <si>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</si>
  <si>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　積立金</t>
  </si>
  <si>
    <t>工業用水道</t>
  </si>
  <si>
    <t>被保険者
1人当り</t>
  </si>
  <si>
    <t>保険税(料)収入額</t>
  </si>
  <si>
    <t>国民健康保険</t>
  </si>
  <si>
    <t>その他</t>
  </si>
  <si>
    <t>保険給付費</t>
  </si>
  <si>
    <t>普通建設事業費</t>
  </si>
  <si>
    <t>　うち補助</t>
  </si>
  <si>
    <t>　うち単独</t>
  </si>
  <si>
    <t>日向市介護保険事業特別会計（保険事業勘定）</t>
  </si>
  <si>
    <t>実質公債費比率</t>
    <rPh sb="0" eb="2">
      <t>ジッシツ</t>
    </rPh>
    <rPh sb="2" eb="5">
      <t>コウサイヒ</t>
    </rPh>
    <rPh sb="5" eb="7">
      <t>ヒリツ</t>
    </rPh>
    <phoneticPr fontId="35"/>
  </si>
  <si>
    <t>災害復旧事業費</t>
  </si>
  <si>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</si>
  <si>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</si>
  <si>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</si>
  <si>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</si>
  <si>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</si>
  <si>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</si>
  <si>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</si>
  <si>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</si>
  <si>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</si>
  <si>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 2.35</t>
  </si>
  <si>
    <t>地方公社・第三セクター等名</t>
    <rPh sb="12" eb="13">
      <t>メイ</t>
    </rPh>
    <phoneticPr fontId="5"/>
  </si>
  <si>
    <t>地方独立行政法人に係る将来負担額</t>
  </si>
  <si>
    <t>当該団体
からの
貸付金</t>
  </si>
  <si>
    <t>一部事務組合等名</t>
    <rPh sb="0" eb="2">
      <t>イチブ</t>
    </rPh>
    <rPh sb="2" eb="4">
      <t>ジム</t>
    </rPh>
    <rPh sb="4" eb="6">
      <t>クミアイ</t>
    </rPh>
    <rPh sb="6" eb="7">
      <t>トウ</t>
    </rPh>
    <rPh sb="7" eb="8">
      <t>メイ</t>
    </rPh>
    <phoneticPr fontId="33"/>
  </si>
  <si>
    <t>当該団体からの損失補償に係る債務残高</t>
  </si>
  <si>
    <t>地方公社・第三セクター等</t>
    <rPh sb="0" eb="4">
      <t>チホウコウシャ</t>
    </rPh>
    <rPh sb="5" eb="6">
      <t>ダイ</t>
    </rPh>
    <rPh sb="6" eb="7">
      <t>サン</t>
    </rPh>
    <rPh sb="11" eb="12">
      <t>ナド</t>
    </rPh>
    <phoneticPr fontId="5"/>
  </si>
  <si>
    <t>一般会計等
負担見込額</t>
  </si>
  <si>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</si>
  <si>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</si>
  <si>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日向市公営住宅事業特別会計</t>
  </si>
  <si>
    <t>日向市財光寺南土地区画整理事業特別会計</t>
  </si>
  <si>
    <t xml:space="preserve"> R02</t>
  </si>
  <si>
    <t>日向市用地取得特別会計</t>
  </si>
  <si>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</si>
  <si>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日向市城山墓園事業特別会計</t>
  </si>
  <si>
    <t>健全化判断比率</t>
    <rPh sb="0" eb="3">
      <t>ケンゼンカ</t>
    </rPh>
    <rPh sb="3" eb="5">
      <t>ハンダン</t>
    </rPh>
    <rPh sb="5" eb="7">
      <t>ヒリツ</t>
    </rPh>
    <phoneticPr fontId="35"/>
  </si>
  <si>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</si>
  <si>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</si>
  <si>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</si>
  <si>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</si>
  <si>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</si>
  <si>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</si>
  <si>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資金不足
比率</t>
    <rPh sb="0" eb="2">
      <t>シキン</t>
    </rPh>
    <rPh sb="2" eb="4">
      <t>フソク</t>
    </rPh>
    <rPh sb="5" eb="7">
      <t>ヒリツ</t>
    </rPh>
    <phoneticPr fontId="5"/>
  </si>
  <si>
    <t>日向市国民健康保険事業特別会計</t>
  </si>
  <si>
    <t>（参考）　普通建設事業費の分析</t>
    <rPh sb="1" eb="3">
      <t>サンコウ</t>
    </rPh>
    <rPh sb="5" eb="7">
      <t>フツウ</t>
    </rPh>
    <rPh sb="7" eb="9">
      <t>ケンセツ</t>
    </rPh>
    <rPh sb="9" eb="11">
      <t>ジギョウ</t>
    </rPh>
    <rPh sb="11" eb="12">
      <t>ヒ</t>
    </rPh>
    <rPh sb="13" eb="15">
      <t>ブンセキ</t>
    </rPh>
    <phoneticPr fontId="5"/>
  </si>
  <si>
    <t>日向市後期高齢者医療事業特別会計</t>
  </si>
  <si>
    <t>法適用企業</t>
  </si>
  <si>
    <t>日向市農業集落排水事業会計</t>
  </si>
  <si>
    <t>一時借入金利子
（同一団体における会計間の現金運用に係る利子は除く）</t>
  </si>
  <si>
    <t>日向市水道事業会計</t>
  </si>
  <si>
    <t>日向市簡易水道事業会計</t>
  </si>
  <si>
    <t>連結実質赤字額</t>
    <rPh sb="0" eb="2">
      <t>レンケツ</t>
    </rPh>
    <rPh sb="2" eb="4">
      <t>ジッシツ</t>
    </rPh>
    <rPh sb="4" eb="7">
      <t>アカジガク</t>
    </rPh>
    <phoneticPr fontId="5"/>
  </si>
  <si>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</si>
  <si>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</si>
  <si>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</si>
  <si>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</si>
  <si>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</si>
  <si>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令和4年度</t>
    <rPh sb="0" eb="2">
      <t>レイワ</t>
    </rPh>
    <rPh sb="3" eb="5">
      <t>ネンド</t>
    </rPh>
    <phoneticPr fontId="5"/>
  </si>
  <si>
    <t xml:space="preserve">充当可能特定歳入 </t>
    <rPh sb="0" eb="2">
      <t>ジュウトウ</t>
    </rPh>
    <rPh sb="2" eb="4">
      <t>カノウ</t>
    </rPh>
    <rPh sb="4" eb="6">
      <t>トクテイ</t>
    </rPh>
    <rPh sb="6" eb="8">
      <t>サイニュウ</t>
    </rPh>
    <phoneticPr fontId="33"/>
  </si>
  <si>
    <t>令和5年度</t>
    <rPh sb="0" eb="2">
      <t>レイワ</t>
    </rPh>
    <rPh sb="3" eb="5">
      <t>ネンド</t>
    </rPh>
    <phoneticPr fontId="5"/>
  </si>
  <si>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</si>
  <si>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</si>
  <si>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</si>
  <si>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充当可能
財源等</t>
    <rPh sb="0" eb="2">
      <t>ジュウトウ</t>
    </rPh>
    <rPh sb="2" eb="3">
      <t>カ</t>
    </rPh>
    <rPh sb="3" eb="4">
      <t>ノウ</t>
    </rPh>
    <rPh sb="5" eb="8">
      <t>ザイゲントウ</t>
    </rPh>
    <phoneticPr fontId="5"/>
  </si>
  <si>
    <t>宮崎県後期高齢者医療広域連合　後期高齢者医療特別会計</t>
  </si>
  <si>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</si>
  <si>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</si>
  <si>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</si>
  <si>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</si>
  <si>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</si>
  <si>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</si>
  <si>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</si>
  <si>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</si>
  <si>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宮崎県北部広域行政事務組合（特別会計）</t>
  </si>
  <si>
    <t>(Ｆ)</t>
  </si>
  <si>
    <t>将来負担比率（(Ｅ)－(Ｆ)）／（(Ｃ)－(Ｄ)）×１００</t>
    <rPh sb="0" eb="2">
      <t>ショウライ</t>
    </rPh>
    <rPh sb="2" eb="4">
      <t>フタン</t>
    </rPh>
    <rPh sb="4" eb="6">
      <t>ヒリツ</t>
    </rPh>
    <phoneticPr fontId="5"/>
  </si>
  <si>
    <t>その他の会計</t>
  </si>
  <si>
    <t>当該団体(円)</t>
    <rPh sb="0" eb="2">
      <t>トウガイ</t>
    </rPh>
    <rPh sb="2" eb="4">
      <t>ダンタイ</t>
    </rPh>
    <rPh sb="5" eb="6">
      <t>エン</t>
    </rPh>
    <phoneticPr fontId="5"/>
  </si>
  <si>
    <t>増減率(%)(A)</t>
    <rPh sb="0" eb="3">
      <t>ゾウゲンリツ</t>
    </rPh>
    <phoneticPr fontId="5"/>
  </si>
  <si>
    <t>公社・
三セク等</t>
    <rPh sb="0" eb="2">
      <t>コウシャ</t>
    </rPh>
    <rPh sb="4" eb="5">
      <t>サン</t>
    </rPh>
    <rPh sb="7" eb="8">
      <t>トウ</t>
    </rPh>
    <phoneticPr fontId="5"/>
  </si>
  <si>
    <t>特定財源の額</t>
    <rPh sb="0" eb="2">
      <t>トクテイ</t>
    </rPh>
    <rPh sb="2" eb="4">
      <t>ザイゲン</t>
    </rPh>
    <rPh sb="5" eb="6">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</si>
  <si>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</si>
  <si>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</si>
  <si>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</si>
  <si>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</si>
  <si>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</si>
  <si>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</si>
  <si>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</si>
  <si>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</si>
  <si>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</si>
  <si>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</si>
  <si>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</si>
  <si>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</si>
  <si>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41"/>
  </si>
  <si>
    <t>▲ 1.11</t>
  </si>
  <si>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</si>
  <si>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</si>
  <si>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42"/>
  </si>
  <si>
    <t>満期一括償還地方債の一年当たりの元金償還金に相当するもの
（年度割相当額）</t>
  </si>
  <si>
    <t>公営企業に要する経費の財源とする地方債の償還の財源に
充てたと認められる繰入金</t>
  </si>
  <si>
    <t>▲地方債に係る元利償還金及び準元利償還金に要する経費として
普通交付税の額の算定に用いる基準財政需要額に算入された額</t>
  </si>
  <si>
    <t>普通建設事業費</t>
    <rPh sb="0" eb="2">
      <t>フツウ</t>
    </rPh>
    <rPh sb="2" eb="4">
      <t>ケンセツ</t>
    </rPh>
    <rPh sb="4" eb="7">
      <t>ジギョウヒ</t>
    </rPh>
    <phoneticPr fontId="5"/>
  </si>
  <si>
    <t>類似団体平均(円)</t>
    <rPh sb="0" eb="2">
      <t>ルイジ</t>
    </rPh>
    <rPh sb="2" eb="4">
      <t>ダンタイ</t>
    </rPh>
    <rPh sb="4" eb="6">
      <t>ヘイキン</t>
    </rPh>
    <rPh sb="7" eb="8">
      <t>エン</t>
    </rPh>
    <phoneticPr fontId="5"/>
  </si>
  <si>
    <t>(A)-(B)</t>
  </si>
  <si>
    <t xml:space="preserve"> R03</t>
  </si>
  <si>
    <t xml:space="preserve"> R05</t>
  </si>
  <si>
    <t xml:space="preserve"> R06</t>
  </si>
  <si>
    <t>類似団体内平均(円)</t>
    <rPh sb="0" eb="2">
      <t>ルイジ</t>
    </rPh>
    <rPh sb="2" eb="4">
      <t>ダンタイ</t>
    </rPh>
    <phoneticPr fontId="5"/>
  </si>
  <si>
    <t>R02</t>
  </si>
  <si>
    <t>R03</t>
  </si>
  <si>
    <t>R04</t>
  </si>
  <si>
    <t>R06</t>
  </si>
  <si>
    <t>▲ 0.07</t>
  </si>
  <si>
    <t>その他会計（赤字）</t>
  </si>
  <si>
    <t>日向文化振興事業団</t>
    <rPh sb="0" eb="9">
      <t>ヒュウガブンカシンコウジギョウダン</t>
    </rPh>
    <phoneticPr fontId="37"/>
  </si>
  <si>
    <t>日向サンパーク</t>
    <rPh sb="0" eb="2">
      <t>ヒュウガ</t>
    </rPh>
    <phoneticPr fontId="37"/>
  </si>
  <si>
    <t>日向東臼杵広域連合</t>
  </si>
  <si>
    <t>東郷町ふるさと公社</t>
    <rPh sb="0" eb="3">
      <t>トウゴウチョウ</t>
    </rPh>
    <rPh sb="7" eb="9">
      <t>コウシャ</t>
    </rPh>
    <phoneticPr fontId="37"/>
  </si>
  <si>
    <t>宮崎県林業公社</t>
    <rPh sb="0" eb="3">
      <t>ミヤザキケン</t>
    </rPh>
    <rPh sb="3" eb="7">
      <t>リンギョウコウシャ</t>
    </rPh>
    <phoneticPr fontId="37"/>
  </si>
  <si>
    <t>宮崎県後期高齢者医療広域連合　一般会計</t>
  </si>
  <si>
    <t>宮崎県北部広域行政事務組合（一般会計）</t>
  </si>
  <si>
    <t>公共施設整備等資金積立基金</t>
  </si>
  <si>
    <t>地域振興基金</t>
    <rPh sb="0" eb="6">
      <t>チイキシンコウキキン</t>
    </rPh>
    <phoneticPr fontId="37"/>
  </si>
  <si>
    <t>退職手当基金</t>
    <rPh sb="0" eb="4">
      <t>タイショクテアテ</t>
    </rPh>
    <rPh sb="4" eb="6">
      <t>キキン</t>
    </rPh>
    <phoneticPr fontId="37"/>
  </si>
  <si>
    <t>ふるさと日向市応援寄附金基金</t>
    <rPh sb="4" eb="7">
      <t>ヒュウガシ</t>
    </rPh>
    <rPh sb="7" eb="12">
      <t>オウエンキフキン</t>
    </rPh>
    <rPh sb="12" eb="14">
      <t>キキン</t>
    </rPh>
    <phoneticPr fontId="37"/>
  </si>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</sst>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4" x14ac:knownFonts="1">
    <font>
      <sz val="11"/>
      <color theme="1"/>
      <name val="ＭＳ Ｐゴシック"/>
      <family val="3"/>
    </font>
    <font>
      <sz val="1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name val="ＭＳ Ｐゴシック"/>
      <family val="3"/>
    </font>
    <font>
      <b/>
      <sz val="28"/>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9"/>
      <color indexed="8"/>
      <name val="ＭＳ ゴシック"/>
      <family val="3"/>
    </font>
    <font>
      <sz val="11"/>
      <name val="ＭＳ Ｐゴシック"/>
      <family val="3"/>
    </font>
    <font>
      <sz val="6"/>
      <name val="ＭＳ ゴシック"/>
      <family val="3"/>
    </font>
    <font>
      <b/>
      <sz val="13"/>
      <color indexed="56"/>
      <name val="ＭＳ ゴシック"/>
      <family val="3"/>
    </font>
    <font>
      <b/>
      <sz val="9"/>
      <color indexed="9"/>
      <name val="ＭＳ ゴシック"/>
      <family val="3"/>
    </font>
    <font>
      <sz val="9"/>
      <name val="ＭＳ ゴシック"/>
      <family val="3"/>
    </font>
    <font>
      <sz val="11"/>
      <color indexed="8"/>
      <name val="ＭＳ ゴシック"/>
      <family val="3"/>
    </font>
    <font>
      <sz val="11"/>
      <name val="ＭＳ ゴシック"/>
      <family val="3"/>
    </font>
    <font>
      <sz val="9"/>
      <color indexed="8"/>
      <name val="ＭＳ ゴシック"/>
      <family val="3"/>
      <charset val="128"/>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81">
    <xf numFmtId="0" fontId="0" fillId="0" borderId="0" xfId="0">
      <alignment vertical="center"/>
    </xf>
    <xf numFmtId="0" fontId="2" fillId="0" borderId="0" xfId="9" applyFont="1">
      <alignment vertical="center"/>
    </xf>
    <xf numFmtId="49" fontId="2" fillId="0" borderId="0" xfId="9" applyNumberFormat="1" applyFont="1">
      <alignment vertical="center"/>
    </xf>
    <xf numFmtId="0" fontId="7" fillId="0" borderId="0" xfId="9" applyFont="1">
      <alignment vertical="center"/>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0" xfId="9" applyFont="1" applyAlignment="1">
      <alignment horizontal="center" vertical="center" wrapText="1"/>
    </xf>
    <xf numFmtId="49" fontId="2" fillId="0" borderId="0" xfId="9" applyNumberFormat="1" applyFont="1" applyAlignment="1">
      <alignment horizontal="center" vertical="center"/>
    </xf>
    <xf numFmtId="0" fontId="2" fillId="0" borderId="20" xfId="9" applyFont="1" applyBorder="1">
      <alignment vertical="center"/>
    </xf>
    <xf numFmtId="0" fontId="8" fillId="0" borderId="0" xfId="9" applyFont="1">
      <alignment vertical="center"/>
    </xf>
    <xf numFmtId="0" fontId="2" fillId="0" borderId="30" xfId="9" applyFont="1" applyBorder="1" applyAlignment="1">
      <alignment horizontal="center" vertical="center"/>
    </xf>
    <xf numFmtId="0" fontId="2" fillId="0" borderId="0" xfId="9" applyFont="1" applyAlignment="1">
      <alignment horizontal="center" vertical="center"/>
    </xf>
    <xf numFmtId="0" fontId="2" fillId="0" borderId="23" xfId="9" applyFont="1" applyBorder="1" applyAlignment="1">
      <alignment horizontal="center" vertical="center"/>
    </xf>
    <xf numFmtId="0" fontId="10" fillId="0" borderId="26" xfId="10" applyFont="1" applyBorder="1">
      <alignment vertical="center"/>
    </xf>
    <xf numFmtId="0" fontId="10" fillId="0" borderId="28" xfId="10" applyFont="1" applyBorder="1" applyAlignment="1">
      <alignment horizontal="center" vertical="center"/>
    </xf>
    <xf numFmtId="0" fontId="2" fillId="0" borderId="42" xfId="9" applyFont="1" applyBorder="1" applyAlignment="1">
      <alignment horizontal="center" vertical="center"/>
    </xf>
    <xf numFmtId="0" fontId="2" fillId="0" borderId="8" xfId="9" applyFont="1" applyBorder="1" applyAlignment="1">
      <alignment horizontal="center" vertical="center"/>
    </xf>
    <xf numFmtId="0" fontId="2" fillId="0" borderId="9" xfId="9" applyFont="1" applyBorder="1" applyAlignment="1">
      <alignment horizontal="center" vertical="center"/>
    </xf>
    <xf numFmtId="0" fontId="2" fillId="0" borderId="58" xfId="9" applyFont="1" applyBorder="1" applyAlignment="1">
      <alignment horizontal="center" vertical="center"/>
    </xf>
    <xf numFmtId="0" fontId="2" fillId="0" borderId="34" xfId="9" applyFont="1" applyBorder="1" applyAlignment="1">
      <alignment horizontal="center" vertical="center" wrapText="1"/>
    </xf>
    <xf numFmtId="0" fontId="2" fillId="0" borderId="8" xfId="9" applyFont="1" applyBorder="1" applyAlignment="1">
      <alignment horizontal="left" vertical="center"/>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60" xfId="9" applyFont="1" applyBorder="1" applyAlignment="1">
      <alignment vertical="center" wrapText="1"/>
    </xf>
    <xf numFmtId="182" fontId="2" fillId="0" borderId="7"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2" fontId="2" fillId="0" borderId="19"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2" fontId="2" fillId="0" borderId="53"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10" fillId="0" borderId="0" xfId="4" applyFont="1">
      <alignment vertical="center"/>
    </xf>
    <xf numFmtId="0" fontId="2" fillId="0" borderId="23" xfId="4" applyFont="1" applyBorder="1">
      <alignment vertical="center"/>
    </xf>
    <xf numFmtId="0" fontId="2" fillId="0" borderId="34" xfId="4" applyFont="1" applyBorder="1">
      <alignment vertical="center"/>
    </xf>
    <xf numFmtId="0" fontId="14" fillId="0" borderId="34" xfId="4" applyFont="1" applyBorder="1" applyAlignment="1">
      <alignment horizontal="center" vertical="center"/>
    </xf>
    <xf numFmtId="0" fontId="14" fillId="0" borderId="34" xfId="4" applyFont="1" applyBorder="1">
      <alignment vertical="center"/>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2" fillId="3" borderId="0" xfId="12" applyFont="1" applyFill="1">
      <alignment vertical="center"/>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12" xfId="12" applyFont="1" applyFill="1" applyBorder="1">
      <alignment vertical="center"/>
    </xf>
    <xf numFmtId="0" fontId="19" fillId="3" borderId="0" xfId="15" applyFont="1" applyFill="1">
      <alignment vertical="center"/>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23" xfId="12" applyFont="1" applyFill="1" applyBorder="1">
      <alignment vertical="center"/>
    </xf>
    <xf numFmtId="183" fontId="17" fillId="3" borderId="0" xfId="12" applyNumberFormat="1" applyFont="1" applyFill="1" applyAlignment="1">
      <alignment horizontal="right" vertical="center" shrinkToFit="1"/>
    </xf>
    <xf numFmtId="0" fontId="15" fillId="3" borderId="8" xfId="12" applyFont="1" applyFill="1" applyBorder="1">
      <alignment vertical="center"/>
    </xf>
    <xf numFmtId="0" fontId="15" fillId="3" borderId="0" xfId="12" applyFont="1" applyFill="1">
      <alignment vertical="center"/>
    </xf>
    <xf numFmtId="183" fontId="17" fillId="3" borderId="0" xfId="12" applyNumberFormat="1" applyFont="1" applyFill="1" applyAlignment="1">
      <alignment horizontal="left" vertical="center" shrinkToFit="1"/>
    </xf>
    <xf numFmtId="0" fontId="17" fillId="3" borderId="35" xfId="12" applyFont="1" applyFill="1" applyBorder="1">
      <alignment vertical="center"/>
    </xf>
    <xf numFmtId="0" fontId="15" fillId="3" borderId="0" xfId="12" applyFont="1" applyFill="1" applyAlignment="1">
      <alignment horizontal="center" vertical="center"/>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0" fontId="17" fillId="3" borderId="0" xfId="12" applyFont="1" applyFill="1" applyAlignment="1">
      <alignment horizontal="center" vertical="center"/>
    </xf>
    <xf numFmtId="0" fontId="17" fillId="3" borderId="58" xfId="12" applyFont="1" applyFill="1" applyBorder="1">
      <alignment vertical="center"/>
    </xf>
    <xf numFmtId="0" fontId="2" fillId="3" borderId="20" xfId="12" applyFont="1" applyFill="1" applyBorder="1">
      <alignment vertical="center"/>
    </xf>
    <xf numFmtId="0" fontId="1" fillId="3" borderId="0" xfId="1" applyFill="1"/>
    <xf numFmtId="0" fontId="1" fillId="3" borderId="0" xfId="1" applyFill="1" applyProtection="1">
      <protection hidden="1"/>
    </xf>
    <xf numFmtId="0" fontId="3" fillId="0" borderId="14" xfId="19" applyFont="1" applyBorder="1">
      <alignment vertical="center"/>
    </xf>
    <xf numFmtId="0" fontId="3" fillId="0" borderId="42" xfId="19" applyFont="1" applyBorder="1">
      <alignment vertical="center"/>
    </xf>
    <xf numFmtId="178" fontId="14" fillId="0" borderId="0" xfId="19" applyNumberFormat="1" applyFont="1">
      <alignment vertical="center"/>
    </xf>
    <xf numFmtId="0" fontId="17" fillId="0" borderId="30" xfId="19" applyFont="1" applyBorder="1">
      <alignment vertical="center"/>
    </xf>
    <xf numFmtId="178" fontId="14" fillId="0" borderId="42" xfId="19" applyNumberFormat="1" applyFont="1" applyBorder="1">
      <alignment vertical="center"/>
    </xf>
    <xf numFmtId="178" fontId="14" fillId="0" borderId="31" xfId="19" applyNumberFormat="1" applyFont="1" applyBorder="1">
      <alignment vertical="center"/>
    </xf>
    <xf numFmtId="0" fontId="14" fillId="0" borderId="0" xfId="19" applyFont="1">
      <alignment vertical="center"/>
    </xf>
    <xf numFmtId="0" fontId="3" fillId="0" borderId="23" xfId="19" applyFont="1" applyBorder="1">
      <alignment vertical="center"/>
    </xf>
    <xf numFmtId="0" fontId="3" fillId="0" borderId="34" xfId="19" applyFont="1" applyBorder="1">
      <alignment vertical="center"/>
    </xf>
    <xf numFmtId="0" fontId="17" fillId="0" borderId="42" xfId="19" applyFont="1" applyBorder="1">
      <alignment vertical="center"/>
    </xf>
    <xf numFmtId="0" fontId="3" fillId="0" borderId="31" xfId="19" applyFont="1" applyBorder="1">
      <alignment vertical="center"/>
    </xf>
    <xf numFmtId="0" fontId="3" fillId="0" borderId="0" xfId="19" applyFont="1">
      <alignment vertical="center"/>
    </xf>
    <xf numFmtId="178" fontId="14" fillId="0" borderId="34" xfId="19" applyNumberFormat="1" applyFont="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78" fontId="14" fillId="0" borderId="32" xfId="19" applyNumberFormat="1" applyFont="1" applyBorder="1">
      <alignment vertical="center"/>
    </xf>
    <xf numFmtId="0" fontId="14" fillId="0" borderId="0" xfId="19" applyFont="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78" fontId="14" fillId="0" borderId="35" xfId="19" applyNumberFormat="1" applyFont="1" applyBorder="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83" fontId="21" fillId="0" borderId="27" xfId="14" applyNumberFormat="1" applyFont="1" applyBorder="1" applyAlignment="1">
      <alignment horizontal="right" vertical="center" shrinkToFit="1"/>
    </xf>
    <xf numFmtId="183" fontId="21" fillId="0" borderId="172" xfId="14" applyNumberFormat="1" applyFont="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78" fontId="14" fillId="0" borderId="37" xfId="19" applyNumberFormat="1" applyFont="1" applyBorder="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Border="1" applyAlignment="1">
      <alignment horizontal="right" vertical="center" shrinkToFit="1"/>
    </xf>
    <xf numFmtId="183" fontId="21" fillId="0" borderId="173" xfId="14" applyNumberFormat="1" applyFont="1" applyBorder="1" applyAlignment="1">
      <alignment horizontal="right" vertical="center" shrinkToFit="1"/>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Border="1" applyAlignment="1">
      <alignment horizontal="center" vertical="center"/>
    </xf>
    <xf numFmtId="188" fontId="21" fillId="0" borderId="74" xfId="19" applyNumberFormat="1" applyFont="1" applyBorder="1" applyAlignment="1">
      <alignment horizontal="right" vertical="center" shrinkToFit="1"/>
    </xf>
    <xf numFmtId="184" fontId="21" fillId="0" borderId="74" xfId="19" applyNumberFormat="1" applyFont="1" applyBorder="1" applyAlignment="1">
      <alignment horizontal="right" vertical="center" shrinkToFit="1"/>
    </xf>
    <xf numFmtId="183" fontId="14" fillId="0" borderId="74" xfId="19" applyNumberFormat="1" applyFont="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Border="1" applyAlignment="1">
      <alignment horizontal="right" vertical="center" shrinkToFit="1"/>
    </xf>
    <xf numFmtId="184" fontId="21" fillId="0" borderId="171" xfId="14" applyNumberFormat="1" applyFont="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Border="1" applyAlignment="1">
      <alignment horizontal="center" vertical="center"/>
    </xf>
    <xf numFmtId="188" fontId="21" fillId="0" borderId="176" xfId="19" applyNumberFormat="1" applyFont="1" applyBorder="1" applyAlignment="1">
      <alignment horizontal="right" vertical="center" shrinkToFit="1"/>
    </xf>
    <xf numFmtId="184" fontId="21" fillId="0" borderId="176" xfId="19" applyNumberFormat="1" applyFont="1" applyBorder="1" applyAlignment="1">
      <alignment horizontal="right" vertical="center" shrinkToFit="1"/>
    </xf>
    <xf numFmtId="189" fontId="14" fillId="0" borderId="0" xfId="19" applyNumberFormat="1" applyFont="1">
      <alignment vertical="center"/>
    </xf>
    <xf numFmtId="189" fontId="14" fillId="0" borderId="34" xfId="19" applyNumberFormat="1" applyFont="1" applyBorder="1">
      <alignment vertical="center"/>
    </xf>
    <xf numFmtId="0" fontId="3" fillId="0" borderId="0" xfId="19" applyFont="1" applyAlignment="1"/>
    <xf numFmtId="178" fontId="10" fillId="0" borderId="177" xfId="13" applyNumberFormat="1" applyFont="1" applyBorder="1" applyAlignment="1">
      <alignment horizontal="center" vertical="center"/>
    </xf>
    <xf numFmtId="183" fontId="21" fillId="0" borderId="177" xfId="14" applyNumberFormat="1" applyFont="1" applyBorder="1" applyAlignment="1">
      <alignment horizontal="right" vertical="center" shrinkToFit="1"/>
    </xf>
    <xf numFmtId="183" fontId="21" fillId="0" borderId="178" xfId="14" applyNumberFormat="1" applyFont="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Border="1" applyAlignment="1">
      <alignment horizontal="center" vertical="center"/>
    </xf>
    <xf numFmtId="188" fontId="14" fillId="0" borderId="174" xfId="19" applyNumberFormat="1" applyFont="1" applyBorder="1" applyAlignment="1">
      <alignment horizontal="right" vertical="center" shrinkToFit="1"/>
    </xf>
    <xf numFmtId="184" fontId="14" fillId="0" borderId="174" xfId="19" applyNumberFormat="1" applyFont="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Border="1" applyAlignment="1">
      <alignment horizontal="right" vertical="center" shrinkToFit="1"/>
    </xf>
    <xf numFmtId="189" fontId="14" fillId="0" borderId="23" xfId="19" applyNumberFormat="1" applyFont="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Border="1" applyAlignment="1">
      <alignment horizontal="right" vertical="center" shrinkToFit="1"/>
    </xf>
    <xf numFmtId="184" fontId="21" fillId="0" borderId="180" xfId="14" applyNumberFormat="1" applyFont="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Border="1">
      <alignment vertical="center"/>
    </xf>
    <xf numFmtId="178" fontId="14" fillId="0" borderId="14" xfId="19" applyNumberFormat="1" applyFont="1" applyBorder="1">
      <alignment vertical="center"/>
    </xf>
    <xf numFmtId="178" fontId="14" fillId="0" borderId="15" xfId="19" applyNumberFormat="1" applyFont="1" applyBorder="1">
      <alignment vertical="center"/>
    </xf>
    <xf numFmtId="0" fontId="3" fillId="0" borderId="16" xfId="19" applyFont="1" applyBorder="1" applyAlignment="1"/>
    <xf numFmtId="0" fontId="3" fillId="0" borderId="14" xfId="19" applyFont="1" applyBorder="1" applyAlignment="1"/>
    <xf numFmtId="0" fontId="3" fillId="0" borderId="15" xfId="19" applyFont="1" applyBorder="1">
      <alignment vertical="center"/>
    </xf>
    <xf numFmtId="0" fontId="22" fillId="6" borderId="6" xfId="6" applyFont="1" applyFill="1" applyBorder="1" applyAlignment="1"/>
    <xf numFmtId="0" fontId="22" fillId="0" borderId="8" xfId="6" applyFont="1" applyBorder="1" applyAlignment="1">
      <alignment horizontal="center" vertical="center" wrapText="1"/>
    </xf>
    <xf numFmtId="0" fontId="22" fillId="0" borderId="12" xfId="6" applyFont="1" applyBorder="1" applyAlignment="1">
      <alignment horizontal="center" vertical="center" wrapText="1"/>
    </xf>
    <xf numFmtId="0" fontId="22" fillId="0" borderId="61" xfId="6" applyFont="1" applyBorder="1" applyAlignment="1">
      <alignment horizontal="center" vertical="center"/>
    </xf>
    <xf numFmtId="0" fontId="22" fillId="6" borderId="18" xfId="6" applyFont="1" applyFill="1" applyBorder="1" applyAlignment="1">
      <alignment horizontal="right" vertical="top"/>
    </xf>
    <xf numFmtId="0" fontId="22" fillId="6" borderId="64" xfId="6" applyFont="1" applyFill="1" applyBorder="1" applyAlignment="1">
      <alignment horizontal="right" vertical="top"/>
    </xf>
    <xf numFmtId="0" fontId="22" fillId="6" borderId="1" xfId="6" applyFont="1" applyFill="1" applyBorder="1" applyAlignment="1">
      <alignment horizontal="center" vertical="center"/>
    </xf>
    <xf numFmtId="185" fontId="22" fillId="0" borderId="1" xfId="6" applyNumberFormat="1" applyFont="1" applyBorder="1" applyAlignment="1">
      <alignment horizontal="right" vertical="center" shrinkToFit="1"/>
    </xf>
    <xf numFmtId="185" fontId="22" fillId="0" borderId="4" xfId="6" applyNumberFormat="1" applyFont="1" applyBorder="1" applyAlignment="1">
      <alignment horizontal="right" vertical="center" shrinkToFit="1"/>
    </xf>
    <xf numFmtId="185" fontId="22" fillId="0" borderId="79" xfId="6" applyNumberFormat="1" applyFont="1" applyBorder="1" applyAlignment="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Border="1" applyAlignment="1">
      <alignment horizontal="right" vertical="center" shrinkToFit="1"/>
    </xf>
    <xf numFmtId="185" fontId="22" fillId="0" borderId="27" xfId="6" applyNumberFormat="1" applyFont="1" applyBorder="1" applyAlignment="1">
      <alignment horizontal="right" vertical="center" shrinkToFit="1"/>
    </xf>
    <xf numFmtId="185" fontId="22" fillId="0" borderId="182" xfId="6" applyNumberFormat="1" applyFont="1" applyBorder="1" applyAlignment="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Border="1" applyAlignment="1">
      <alignment horizontal="right" vertical="center" shrinkToFit="1"/>
    </xf>
    <xf numFmtId="185" fontId="22" fillId="0" borderId="48" xfId="6" applyNumberFormat="1" applyFont="1" applyBorder="1" applyAlignment="1">
      <alignment horizontal="right" vertical="center" shrinkToFit="1"/>
    </xf>
    <xf numFmtId="185" fontId="22" fillId="0" borderId="62" xfId="6" applyNumberFormat="1" applyFont="1" applyBorder="1" applyAlignment="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Border="1" applyAlignment="1">
      <alignment vertical="center" wrapText="1"/>
    </xf>
    <xf numFmtId="0" fontId="22" fillId="0" borderId="57" xfId="17" applyFont="1" applyBorder="1">
      <alignment vertical="center"/>
    </xf>
    <xf numFmtId="0" fontId="22" fillId="0" borderId="12" xfId="17" applyFont="1" applyBorder="1">
      <alignment vertical="center"/>
    </xf>
    <xf numFmtId="0" fontId="22" fillId="0" borderId="61" xfId="17" applyFont="1" applyBorder="1">
      <alignment vertical="center"/>
    </xf>
    <xf numFmtId="0" fontId="24" fillId="0" borderId="0" xfId="17" applyFont="1">
      <alignment vertical="center"/>
    </xf>
    <xf numFmtId="0" fontId="22" fillId="7" borderId="18" xfId="17" applyFont="1" applyFill="1" applyBorder="1" applyAlignment="1">
      <alignment horizontal="right" vertical="top"/>
    </xf>
    <xf numFmtId="0" fontId="24" fillId="0" borderId="0" xfId="17" applyFont="1" applyAlignment="1">
      <alignment vertical="center" wrapText="1"/>
    </xf>
    <xf numFmtId="0" fontId="22" fillId="7" borderId="64" xfId="17" applyFont="1" applyFill="1" applyBorder="1" applyAlignment="1">
      <alignment horizontal="right" vertical="top"/>
    </xf>
    <xf numFmtId="0" fontId="22" fillId="7" borderId="13" xfId="17" applyFont="1" applyFill="1" applyBorder="1" applyAlignment="1">
      <alignment horizontal="center" vertical="center"/>
    </xf>
    <xf numFmtId="185" fontId="22" fillId="0" borderId="183" xfId="17" applyNumberFormat="1" applyFont="1" applyBorder="1" applyAlignment="1">
      <alignment horizontal="right" vertical="center" shrinkToFit="1"/>
    </xf>
    <xf numFmtId="185" fontId="22" fillId="0" borderId="184" xfId="17" applyNumberFormat="1" applyFont="1" applyBorder="1" applyAlignment="1">
      <alignment horizontal="right" vertical="center" shrinkToFit="1"/>
    </xf>
    <xf numFmtId="185" fontId="22" fillId="0" borderId="79" xfId="17" applyNumberFormat="1" applyFont="1" applyBorder="1" applyAlignment="1">
      <alignment horizontal="right" vertical="center" shrinkToFit="1"/>
    </xf>
    <xf numFmtId="0" fontId="22" fillId="7" borderId="24" xfId="17" applyFont="1" applyFill="1" applyBorder="1" applyAlignment="1">
      <alignment horizontal="center" vertical="center"/>
    </xf>
    <xf numFmtId="185" fontId="22" fillId="0" borderId="185" xfId="17" applyNumberFormat="1" applyFont="1" applyBorder="1" applyAlignment="1">
      <alignment horizontal="right" vertical="center" shrinkToFit="1"/>
    </xf>
    <xf numFmtId="185" fontId="22" fillId="0" borderId="74" xfId="17" applyNumberFormat="1" applyFont="1" applyBorder="1" applyAlignment="1">
      <alignment horizontal="right" vertical="center" shrinkToFit="1"/>
    </xf>
    <xf numFmtId="185" fontId="22" fillId="0" borderId="182" xfId="17" applyNumberFormat="1" applyFont="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Border="1" applyAlignment="1">
      <alignment horizontal="right" vertical="center" shrinkToFit="1"/>
    </xf>
    <xf numFmtId="185" fontId="22" fillId="0" borderId="187" xfId="17" applyNumberFormat="1" applyFont="1" applyBorder="1" applyAlignment="1">
      <alignment horizontal="right" vertical="center" shrinkToFit="1"/>
    </xf>
    <xf numFmtId="185" fontId="22" fillId="0" borderId="62" xfId="17" applyNumberFormat="1" applyFont="1" applyBorder="1" applyAlignment="1">
      <alignment horizontal="right" vertical="center" shrinkToFit="1"/>
    </xf>
    <xf numFmtId="0" fontId="24" fillId="6" borderId="6" xfId="8" applyFont="1" applyFill="1" applyBorder="1" applyAlignment="1"/>
    <xf numFmtId="0" fontId="24" fillId="0" borderId="0" xfId="8" applyFont="1" applyAlignment="1"/>
    <xf numFmtId="0" fontId="25" fillId="0" borderId="0" xfId="8" applyFont="1" applyAlignment="1"/>
    <xf numFmtId="0" fontId="25" fillId="8" borderId="6" xfId="8" applyFont="1" applyFill="1" applyBorder="1" applyAlignment="1"/>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5" fillId="0" borderId="0" xfId="8" applyFont="1">
      <alignment vertical="center"/>
    </xf>
    <xf numFmtId="0" fontId="25" fillId="8" borderId="18" xfId="8" applyFont="1" applyFill="1" applyBorder="1" applyAlignment="1"/>
    <xf numFmtId="0" fontId="24" fillId="0" borderId="31" xfId="8" applyFont="1" applyBorder="1" applyAlignment="1">
      <alignment vertical="center" wrapText="1"/>
    </xf>
    <xf numFmtId="0" fontId="24" fillId="0" borderId="32" xfId="8" applyFont="1" applyBorder="1">
      <alignment vertical="center"/>
    </xf>
    <xf numFmtId="0" fontId="24" fillId="0" borderId="30" xfId="8" applyFont="1" applyBorder="1">
      <alignment vertical="center"/>
    </xf>
    <xf numFmtId="0" fontId="24"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5" fillId="8" borderId="18" xfId="8" applyFont="1" applyFill="1" applyBorder="1" applyAlignment="1">
      <alignment horizontal="right" vertical="center"/>
    </xf>
    <xf numFmtId="0" fontId="28" fillId="0" borderId="0" xfId="8" applyFont="1">
      <alignment vertical="center"/>
    </xf>
    <xf numFmtId="0" fontId="24" fillId="6" borderId="64" xfId="8" applyFont="1" applyFill="1" applyBorder="1" applyAlignment="1">
      <alignment horizontal="right" vertical="top"/>
    </xf>
    <xf numFmtId="0" fontId="25" fillId="8" borderId="64" xfId="8" applyFont="1" applyFill="1" applyBorder="1" applyAlignment="1">
      <alignment horizontal="right" vertical="top"/>
    </xf>
    <xf numFmtId="0" fontId="24" fillId="6" borderId="13" xfId="8" applyFont="1" applyFill="1" applyBorder="1" applyAlignment="1">
      <alignment horizontal="center" vertical="center"/>
    </xf>
    <xf numFmtId="183" fontId="24" fillId="0" borderId="183" xfId="8" applyNumberFormat="1" applyFont="1" applyBorder="1" applyAlignment="1">
      <alignment horizontal="right" vertical="center" shrinkToFit="1"/>
    </xf>
    <xf numFmtId="183" fontId="24" fillId="0" borderId="184" xfId="8" applyNumberFormat="1" applyFont="1" applyBorder="1" applyAlignment="1">
      <alignment horizontal="right" vertical="center" shrinkToFit="1"/>
    </xf>
    <xf numFmtId="183" fontId="24" fillId="0" borderId="79" xfId="8" applyNumberFormat="1" applyFont="1" applyBorder="1" applyAlignment="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Border="1" applyAlignment="1">
      <alignment horizontal="right" vertical="center" shrinkToFit="1"/>
    </xf>
    <xf numFmtId="183" fontId="24" fillId="0" borderId="74" xfId="8" applyNumberFormat="1" applyFont="1" applyBorder="1" applyAlignment="1">
      <alignment horizontal="right" vertical="center" shrinkToFit="1"/>
    </xf>
    <xf numFmtId="183" fontId="24" fillId="0" borderId="182" xfId="8" applyNumberFormat="1" applyFont="1" applyBorder="1" applyAlignment="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Border="1" applyAlignment="1">
      <alignment horizontal="right" vertical="center" shrinkToFit="1"/>
    </xf>
    <xf numFmtId="183" fontId="24" fillId="0" borderId="187" xfId="8" applyNumberFormat="1" applyFont="1" applyBorder="1" applyAlignment="1">
      <alignment horizontal="right" vertical="center" shrinkToFit="1"/>
    </xf>
    <xf numFmtId="183" fontId="24" fillId="0" borderId="62" xfId="8" applyNumberFormat="1" applyFont="1" applyBorder="1" applyAlignment="1">
      <alignment horizontal="right" vertical="center" shrinkToFit="1"/>
    </xf>
    <xf numFmtId="0" fontId="29" fillId="0" borderId="0" xfId="8"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0" xfId="7" applyFont="1" applyAlignment="1"/>
    <xf numFmtId="0" fontId="24" fillId="0" borderId="26" xfId="7" applyFont="1" applyBorder="1">
      <alignment vertical="center"/>
    </xf>
    <xf numFmtId="0" fontId="24" fillId="0" borderId="32" xfId="7" applyFont="1" applyBorder="1" applyAlignment="1">
      <alignment vertical="center" wrapText="1"/>
    </xf>
    <xf numFmtId="0" fontId="24" fillId="0" borderId="0" xfId="7" applyFont="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Alignment="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Border="1" applyAlignment="1">
      <alignment horizontal="center" vertical="center" wrapText="1"/>
    </xf>
    <xf numFmtId="0" fontId="30" fillId="0" borderId="12" xfId="6" applyFont="1" applyBorder="1" applyAlignment="1">
      <alignment horizontal="center" vertical="center" wrapText="1"/>
    </xf>
    <xf numFmtId="0" fontId="30" fillId="0" borderId="2" xfId="6" applyFont="1" applyBorder="1" applyAlignment="1">
      <alignment horizontal="center" vertical="center"/>
    </xf>
    <xf numFmtId="0" fontId="30" fillId="0" borderId="5" xfId="6" applyFont="1" applyBorder="1" applyAlignment="1">
      <alignment horizontal="center" vertical="center"/>
    </xf>
    <xf numFmtId="0" fontId="30" fillId="0" borderId="6" xfId="6" applyFont="1" applyBorder="1" applyAlignment="1">
      <alignment horizontal="center" vertical="center"/>
    </xf>
    <xf numFmtId="0" fontId="30" fillId="6" borderId="18" xfId="6" applyFont="1" applyFill="1" applyBorder="1" applyAlignment="1">
      <alignment horizontal="right" vertical="top"/>
    </xf>
    <xf numFmtId="0" fontId="30" fillId="6" borderId="64" xfId="6" applyFont="1" applyFill="1" applyBorder="1" applyAlignment="1">
      <alignment horizontal="right" vertical="top"/>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Border="1" applyAlignment="1">
      <alignment vertical="center"/>
    </xf>
    <xf numFmtId="187" fontId="21" fillId="0" borderId="27" xfId="1" applyNumberFormat="1" applyFont="1" applyBorder="1" applyAlignment="1">
      <alignment vertical="center"/>
    </xf>
    <xf numFmtId="187" fontId="21" fillId="0" borderId="172" xfId="1" applyNumberFormat="1" applyFont="1" applyBorder="1" applyAlignment="1">
      <alignment vertical="center"/>
    </xf>
    <xf numFmtId="187" fontId="21" fillId="0" borderId="172" xfId="1" applyNumberFormat="1" applyFont="1" applyBorder="1" applyAlignment="1">
      <alignment vertical="center" wrapText="1"/>
    </xf>
    <xf numFmtId="187" fontId="21" fillId="0" borderId="30" xfId="1" applyNumberFormat="1" applyFont="1" applyBorder="1" applyAlignment="1">
      <alignment vertical="center"/>
    </xf>
    <xf numFmtId="187" fontId="21" fillId="0" borderId="173" xfId="1" applyNumberFormat="1" applyFont="1" applyBorder="1" applyAlignment="1">
      <alignment vertical="center"/>
    </xf>
    <xf numFmtId="190" fontId="21" fillId="0" borderId="175" xfId="1" applyNumberFormat="1" applyFont="1" applyBorder="1" applyAlignment="1">
      <alignment vertical="center"/>
    </xf>
    <xf numFmtId="190" fontId="21" fillId="0" borderId="171" xfId="1" applyNumberFormat="1" applyFont="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Border="1" applyAlignment="1">
      <alignment vertical="center"/>
    </xf>
    <xf numFmtId="187" fontId="21" fillId="0" borderId="178" xfId="1" applyNumberFormat="1" applyFont="1" applyBorder="1" applyAlignment="1">
      <alignment vertical="center"/>
    </xf>
    <xf numFmtId="190" fontId="21" fillId="0" borderId="179" xfId="1" applyNumberFormat="1" applyFont="1" applyBorder="1" applyAlignment="1">
      <alignment vertical="center"/>
    </xf>
    <xf numFmtId="190" fontId="21" fillId="0" borderId="180" xfId="1" applyNumberFormat="1" applyFont="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xf numFmtId="0" fontId="9" fillId="0" borderId="0" xfId="9" applyFont="1" applyAlignment="1">
      <alignment horizontal="left" vertical="center" wrapText="1"/>
    </xf>
    <xf numFmtId="0" fontId="9" fillId="0" borderId="58" xfId="9" applyFont="1" applyBorder="1" applyAlignment="1">
      <alignment horizontal="left" vertical="center" wrapText="1"/>
    </xf>
    <xf numFmtId="180" fontId="2" fillId="0" borderId="8"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0" fontId="2" fillId="0" borderId="58" xfId="9" applyNumberFormat="1" applyFont="1" applyBorder="1" applyAlignment="1">
      <alignment horizontal="right" vertical="center" shrinkToFit="1"/>
    </xf>
    <xf numFmtId="0" fontId="10" fillId="0" borderId="7" xfId="2" applyFont="1" applyBorder="1" applyAlignment="1">
      <alignment horizontal="center" vertical="center" wrapText="1"/>
    </xf>
    <xf numFmtId="0" fontId="10" fillId="0" borderId="19"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0" xfId="2" applyFont="1" applyAlignment="1">
      <alignment horizontal="center" vertical="center" wrapText="1"/>
    </xf>
    <xf numFmtId="0" fontId="10" fillId="0" borderId="5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30" xfId="9" applyFont="1" applyBorder="1" applyAlignment="1">
      <alignment horizontal="center" vertical="center"/>
    </xf>
    <xf numFmtId="0" fontId="2" fillId="0" borderId="23" xfId="9" applyFont="1" applyBorder="1" applyAlignment="1">
      <alignment horizontal="center" vertical="center"/>
    </xf>
    <xf numFmtId="0" fontId="2" fillId="0" borderId="16" xfId="9" applyFont="1" applyBorder="1" applyAlignment="1">
      <alignment horizontal="center" vertical="center"/>
    </xf>
    <xf numFmtId="0" fontId="2" fillId="0" borderId="31" xfId="9" applyFont="1" applyBorder="1" applyAlignment="1">
      <alignment horizontal="center" vertical="center"/>
    </xf>
    <xf numFmtId="0" fontId="2" fillId="0" borderId="34" xfId="9" applyFont="1" applyBorder="1" applyAlignment="1">
      <alignment horizontal="center" vertical="center"/>
    </xf>
    <xf numFmtId="0" fontId="2" fillId="0" borderId="15" xfId="9" applyFont="1" applyBorder="1" applyAlignment="1">
      <alignment horizontal="center" vertical="center"/>
    </xf>
    <xf numFmtId="0" fontId="9" fillId="0" borderId="30" xfId="9" applyFont="1" applyBorder="1" applyAlignment="1">
      <alignment horizontal="center" vertical="center" wrapText="1"/>
    </xf>
    <xf numFmtId="0" fontId="9" fillId="0" borderId="23" xfId="9" applyFont="1" applyBorder="1" applyAlignment="1">
      <alignment horizontal="center" vertical="center" wrapText="1"/>
    </xf>
    <xf numFmtId="0" fontId="9" fillId="0" borderId="16" xfId="9" applyFont="1" applyBorder="1" applyAlignment="1">
      <alignment horizontal="center" vertical="center" wrapText="1"/>
    </xf>
    <xf numFmtId="0" fontId="9" fillId="0" borderId="31" xfId="9" applyFont="1" applyBorder="1" applyAlignment="1">
      <alignment horizontal="center" vertical="center" wrapText="1"/>
    </xf>
    <xf numFmtId="0" fontId="9" fillId="0" borderId="34"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30"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31"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5" xfId="9" applyFont="1" applyBorder="1" applyAlignment="1">
      <alignment horizontal="center" vertical="center" wrapText="1"/>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2" fillId="0" borderId="30" xfId="9" applyFont="1" applyBorder="1" applyAlignment="1">
      <alignment horizontal="center" vertical="center" textRotation="255"/>
    </xf>
    <xf numFmtId="0" fontId="2" fillId="0" borderId="23" xfId="9" applyFont="1" applyBorder="1" applyAlignment="1">
      <alignment horizontal="center" vertical="center" textRotation="255"/>
    </xf>
    <xf numFmtId="0" fontId="2" fillId="0" borderId="16"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0" xfId="9" applyFont="1" applyAlignment="1">
      <alignment horizontal="center" vertical="center" textRotation="255"/>
    </xf>
    <xf numFmtId="0" fontId="2" fillId="0" borderId="14"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34" xfId="9" applyFont="1" applyBorder="1" applyAlignment="1">
      <alignment horizontal="center" vertical="center" textRotation="255"/>
    </xf>
    <xf numFmtId="0" fontId="2" fillId="0" borderId="15" xfId="9" applyFont="1" applyBorder="1" applyAlignment="1">
      <alignment horizontal="center" vertical="center" textRotation="255"/>
    </xf>
    <xf numFmtId="0" fontId="2" fillId="0" borderId="0" xfId="9" applyFont="1">
      <alignment vertical="center"/>
    </xf>
    <xf numFmtId="0" fontId="2" fillId="0" borderId="1" xfId="9" applyFont="1" applyBorder="1" applyAlignment="1">
      <alignment horizontal="center" vertical="center"/>
    </xf>
    <xf numFmtId="0" fontId="2" fillId="0" borderId="13" xfId="9" applyFont="1" applyBorder="1" applyAlignment="1">
      <alignment horizontal="center" vertical="center"/>
    </xf>
    <xf numFmtId="0" fontId="2" fillId="0" borderId="24" xfId="9" applyFont="1" applyBorder="1" applyAlignment="1">
      <alignment horizontal="center" vertical="center"/>
    </xf>
    <xf numFmtId="0" fontId="2" fillId="0" borderId="2" xfId="9" applyFont="1" applyBorder="1" applyAlignment="1">
      <alignment horizontal="center" vertical="center"/>
    </xf>
    <xf numFmtId="0" fontId="2" fillId="0" borderId="14" xfId="9" applyFont="1" applyBorder="1" applyAlignment="1">
      <alignment horizontal="center" vertical="center"/>
    </xf>
    <xf numFmtId="0" fontId="2" fillId="0" borderId="25" xfId="9" applyFont="1" applyBorder="1" applyAlignment="1">
      <alignment horizontal="center" vertical="center"/>
    </xf>
    <xf numFmtId="0" fontId="2" fillId="0" borderId="3" xfId="9" applyFont="1" applyBorder="1" applyAlignment="1">
      <alignment horizontal="center" vertical="center"/>
    </xf>
    <xf numFmtId="0" fontId="2" fillId="0" borderId="26" xfId="9" applyFont="1" applyBorder="1" applyAlignment="1">
      <alignment horizontal="center" vertical="center"/>
    </xf>
    <xf numFmtId="0" fontId="2" fillId="0" borderId="40" xfId="9" applyFont="1" applyBorder="1" applyAlignment="1">
      <alignment horizontal="center" vertical="center"/>
    </xf>
    <xf numFmtId="0" fontId="2" fillId="0" borderId="45" xfId="9" applyFont="1" applyBorder="1" applyAlignment="1">
      <alignment horizontal="center" vertical="center"/>
    </xf>
    <xf numFmtId="0" fontId="2" fillId="0" borderId="42" xfId="9" applyFont="1" applyBorder="1" applyAlignment="1">
      <alignment horizontal="center" vertical="center"/>
    </xf>
    <xf numFmtId="0" fontId="2" fillId="0" borderId="46" xfId="9" applyFont="1" applyBorder="1" applyAlignment="1">
      <alignment horizontal="center" vertical="center"/>
    </xf>
    <xf numFmtId="0" fontId="2" fillId="0" borderId="47" xfId="9" applyFont="1" applyBorder="1" applyAlignment="1">
      <alignment horizontal="center" vertical="center"/>
    </xf>
    <xf numFmtId="0" fontId="2" fillId="0" borderId="7" xfId="9" applyFont="1" applyBorder="1" applyAlignment="1">
      <alignment horizontal="center" vertical="center"/>
    </xf>
    <xf numFmtId="0" fontId="2" fillId="0" borderId="19" xfId="9" applyFont="1" applyBorder="1" applyAlignment="1">
      <alignment horizontal="center" vertical="center"/>
    </xf>
    <xf numFmtId="0" fontId="2" fillId="0" borderId="8" xfId="9" applyFont="1" applyBorder="1" applyAlignment="1">
      <alignment horizontal="center" vertical="center"/>
    </xf>
    <xf numFmtId="0" fontId="2" fillId="0" borderId="0" xfId="9" applyFont="1" applyAlignment="1">
      <alignment horizontal="center" vertical="center"/>
    </xf>
    <xf numFmtId="0" fontId="2" fillId="0" borderId="56" xfId="9" applyFont="1" applyBorder="1" applyAlignment="1">
      <alignment horizontal="center" vertical="center"/>
    </xf>
    <xf numFmtId="0" fontId="2" fillId="0" borderId="53"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0" fontId="2" fillId="0" borderId="4" xfId="9" applyFont="1" applyBorder="1" applyAlignment="1">
      <alignment horizontal="center" vertical="center"/>
    </xf>
    <xf numFmtId="0" fontId="2" fillId="0" borderId="27" xfId="9" applyFont="1" applyBorder="1" applyAlignment="1">
      <alignment horizontal="center" vertical="center"/>
    </xf>
    <xf numFmtId="0" fontId="2" fillId="0" borderId="5" xfId="9" applyFont="1" applyBorder="1" applyAlignment="1">
      <alignment horizontal="center" vertical="center"/>
    </xf>
    <xf numFmtId="0" fontId="2" fillId="0" borderId="17" xfId="9" applyFont="1" applyBorder="1" applyAlignment="1">
      <alignment horizontal="center" vertical="center"/>
    </xf>
    <xf numFmtId="0" fontId="2" fillId="0" borderId="28" xfId="9" applyFont="1" applyBorder="1" applyAlignment="1">
      <alignment horizontal="center" vertical="center"/>
    </xf>
    <xf numFmtId="0" fontId="2" fillId="0" borderId="48" xfId="9" applyFont="1" applyBorder="1" applyAlignment="1">
      <alignment horizontal="center" vertical="center"/>
    </xf>
    <xf numFmtId="0" fontId="2" fillId="0" borderId="43" xfId="9" applyFont="1" applyBorder="1" applyAlignment="1">
      <alignment horizontal="center" vertical="center"/>
    </xf>
    <xf numFmtId="0" fontId="2" fillId="0" borderId="49" xfId="9" applyFont="1" applyBorder="1" applyAlignment="1">
      <alignment horizontal="center" vertical="center"/>
    </xf>
    <xf numFmtId="0" fontId="2" fillId="0" borderId="12" xfId="9" applyFont="1" applyBorder="1" applyAlignment="1">
      <alignment horizontal="center" vertical="center"/>
    </xf>
    <xf numFmtId="0" fontId="2" fillId="0" borderId="9" xfId="9" applyFont="1" applyBorder="1" applyAlignment="1">
      <alignment horizontal="center" vertical="center"/>
    </xf>
    <xf numFmtId="0" fontId="2" fillId="0" borderId="20"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23" xfId="9" applyNumberFormat="1" applyFont="1" applyBorder="1" applyAlignment="1">
      <alignment horizontal="center" vertical="center"/>
    </xf>
    <xf numFmtId="49" fontId="2" fillId="0" borderId="54"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0" xfId="9" applyNumberFormat="1" applyFont="1" applyAlignment="1">
      <alignment horizontal="center" vertical="center"/>
    </xf>
    <xf numFmtId="49" fontId="2" fillId="0" borderId="58" xfId="9" applyNumberFormat="1" applyFont="1" applyBorder="1" applyAlignment="1">
      <alignment horizontal="center" vertical="center"/>
    </xf>
    <xf numFmtId="49" fontId="2" fillId="0" borderId="43" xfId="9" applyNumberFormat="1" applyFont="1" applyBorder="1" applyAlignment="1">
      <alignment horizontal="center" vertical="center"/>
    </xf>
    <xf numFmtId="49" fontId="2" fillId="0" borderId="20"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6" xfId="9" applyFont="1" applyBorder="1" applyAlignment="1">
      <alignment horizontal="center" vertical="center"/>
    </xf>
    <xf numFmtId="0" fontId="2" fillId="0" borderId="18" xfId="9" applyFont="1" applyBorder="1" applyAlignment="1">
      <alignment horizontal="center" vertical="center"/>
    </xf>
    <xf numFmtId="0" fontId="2" fillId="0" borderId="21" xfId="9" applyFont="1" applyBorder="1" applyAlignment="1">
      <alignment horizontal="center" vertical="center"/>
    </xf>
    <xf numFmtId="0" fontId="2" fillId="0" borderId="7" xfId="9" applyFont="1" applyBorder="1" applyAlignment="1">
      <alignment horizontal="center" vertical="center" wrapText="1"/>
    </xf>
    <xf numFmtId="0" fontId="2" fillId="0" borderId="19" xfId="9" applyFont="1" applyBorder="1" applyAlignment="1">
      <alignment horizontal="center" vertical="center" wrapText="1"/>
    </xf>
    <xf numFmtId="0" fontId="2" fillId="0" borderId="13" xfId="9" applyFont="1" applyBorder="1" applyAlignment="1">
      <alignment horizontal="center" vertical="center" wrapText="1"/>
    </xf>
    <xf numFmtId="0" fontId="2" fillId="0" borderId="8" xfId="9" applyFont="1" applyBorder="1" applyAlignment="1">
      <alignment horizontal="center" vertical="center" wrapText="1"/>
    </xf>
    <xf numFmtId="0" fontId="2" fillId="0" borderId="0" xfId="9" applyFont="1" applyAlignment="1">
      <alignment horizontal="center" vertical="center" wrapText="1"/>
    </xf>
    <xf numFmtId="0" fontId="2" fillId="0" borderId="14" xfId="9" applyFont="1" applyBorder="1" applyAlignment="1">
      <alignment horizontal="center" vertical="center" wrapText="1"/>
    </xf>
    <xf numFmtId="0" fontId="2" fillId="0" borderId="9" xfId="9" applyFont="1" applyBorder="1" applyAlignment="1">
      <alignment horizontal="center" vertical="center" wrapText="1"/>
    </xf>
    <xf numFmtId="0" fontId="2" fillId="0" borderId="20" xfId="9" applyFont="1" applyBorder="1" applyAlignment="1">
      <alignment horizontal="center" vertical="center" wrapText="1"/>
    </xf>
    <xf numFmtId="0" fontId="2" fillId="0" borderId="17" xfId="9" applyFont="1" applyBorder="1" applyAlignment="1">
      <alignment horizontal="center" vertical="center" wrapText="1"/>
    </xf>
    <xf numFmtId="0" fontId="9" fillId="0" borderId="0" xfId="9" applyFont="1" applyAlignment="1" applyProtection="1">
      <alignment horizontal="left" vertical="center" wrapText="1"/>
      <protection hidden="1"/>
    </xf>
    <xf numFmtId="176" fontId="2" fillId="0" borderId="0" xfId="9" applyNumberFormat="1" applyFont="1" applyAlignment="1" applyProtection="1">
      <alignment horizontal="center" vertical="center" shrinkToFit="1"/>
      <protection hidden="1"/>
    </xf>
    <xf numFmtId="0" fontId="2" fillId="0" borderId="0" xfId="9" applyFont="1" applyAlignment="1" applyProtection="1">
      <alignment horizontal="center" vertical="center" shrinkToFit="1"/>
      <protection hidden="1"/>
    </xf>
    <xf numFmtId="0" fontId="2" fillId="0" borderId="0" xfId="9" applyFont="1" applyAlignment="1">
      <alignment horizontal="center" vertical="center" shrinkToFit="1"/>
    </xf>
    <xf numFmtId="0" fontId="2" fillId="0" borderId="0" xfId="9" applyFont="1" applyAlignment="1">
      <alignment horizontal="left" vertical="center"/>
    </xf>
    <xf numFmtId="0" fontId="2" fillId="0" borderId="33" xfId="9" applyFont="1" applyBorder="1">
      <alignment vertical="center"/>
    </xf>
    <xf numFmtId="0" fontId="2" fillId="0" borderId="36" xfId="9" applyFont="1" applyBorder="1">
      <alignment vertical="center"/>
    </xf>
    <xf numFmtId="0" fontId="2" fillId="0" borderId="38" xfId="9" applyFont="1" applyBorder="1">
      <alignment vertical="center"/>
    </xf>
    <xf numFmtId="178" fontId="2" fillId="0" borderId="33" xfId="9" applyNumberFormat="1" applyFont="1" applyBorder="1" applyAlignment="1">
      <alignment horizontal="right" vertical="center"/>
    </xf>
    <xf numFmtId="178" fontId="2" fillId="0" borderId="36" xfId="9" applyNumberFormat="1" applyFont="1" applyBorder="1" applyAlignment="1">
      <alignment horizontal="right" vertical="center"/>
    </xf>
    <xf numFmtId="178" fontId="2" fillId="0" borderId="38" xfId="9" applyNumberFormat="1" applyFont="1" applyBorder="1" applyAlignment="1">
      <alignment horizontal="right" vertical="center"/>
    </xf>
    <xf numFmtId="0" fontId="2" fillId="0" borderId="43" xfId="9" applyFont="1" applyBorder="1" applyAlignment="1">
      <alignment horizontal="center" vertical="center" shrinkToFit="1"/>
    </xf>
    <xf numFmtId="0" fontId="2" fillId="0" borderId="20" xfId="9" applyFont="1" applyBorder="1" applyAlignment="1">
      <alignment horizontal="center" vertical="center" shrinkToFit="1"/>
    </xf>
    <xf numFmtId="0" fontId="2" fillId="0" borderId="17" xfId="9" applyFont="1" applyBorder="1" applyAlignment="1">
      <alignment horizontal="center" vertical="center" shrinkToFit="1"/>
    </xf>
    <xf numFmtId="180" fontId="2" fillId="0" borderId="33"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0" fontId="10" fillId="0" borderId="9" xfId="2" applyFont="1" applyBorder="1" applyAlignment="1">
      <alignment horizontal="left" vertical="center"/>
    </xf>
    <xf numFmtId="0" fontId="10" fillId="0" borderId="20" xfId="2" applyFont="1" applyBorder="1" applyAlignment="1">
      <alignment horizontal="left" vertical="center"/>
    </xf>
    <xf numFmtId="0" fontId="10" fillId="0" borderId="60" xfId="2" applyFont="1" applyBorder="1" applyAlignment="1">
      <alignment horizontal="left" vertical="center"/>
    </xf>
    <xf numFmtId="178" fontId="2" fillId="0" borderId="9" xfId="9" applyNumberFormat="1" applyFont="1" applyBorder="1" applyAlignment="1">
      <alignment horizontal="right" vertical="center" shrinkToFit="1"/>
    </xf>
    <xf numFmtId="178" fontId="2" fillId="0" borderId="20"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49" fontId="2" fillId="0" borderId="0" xfId="9" applyNumberFormat="1" applyFont="1" applyAlignment="1">
      <alignment horizontal="left" vertical="center"/>
    </xf>
    <xf numFmtId="0" fontId="2" fillId="0" borderId="12"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20" xfId="9" applyFont="1" applyBorder="1" applyAlignment="1">
      <alignment horizontal="center" vertical="center" textRotation="255"/>
    </xf>
    <xf numFmtId="0" fontId="2" fillId="0" borderId="17" xfId="9" applyFont="1" applyBorder="1" applyAlignment="1">
      <alignment horizontal="center" vertical="center" textRotation="255"/>
    </xf>
    <xf numFmtId="178" fontId="2" fillId="0" borderId="7"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0" fontId="2" fillId="0" borderId="32" xfId="9" applyFont="1" applyBorder="1">
      <alignment vertical="center"/>
    </xf>
    <xf numFmtId="0" fontId="2" fillId="0" borderId="35" xfId="9" applyFont="1" applyBorder="1">
      <alignment vertical="center"/>
    </xf>
    <xf numFmtId="0" fontId="2" fillId="0" borderId="37" xfId="9" applyFont="1" applyBorder="1">
      <alignment vertical="center"/>
    </xf>
    <xf numFmtId="178" fontId="2" fillId="0" borderId="32" xfId="9" applyNumberFormat="1" applyFont="1" applyBorder="1" applyAlignment="1">
      <alignment horizontal="right" vertical="center" shrinkToFit="1"/>
    </xf>
    <xf numFmtId="178" fontId="2" fillId="0" borderId="35" xfId="9" applyNumberFormat="1" applyFont="1" applyBorder="1" applyAlignment="1">
      <alignment horizontal="right" vertical="center" shrinkToFit="1"/>
    </xf>
    <xf numFmtId="178" fontId="2" fillId="0" borderId="37"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0" fontId="10" fillId="0" borderId="8" xfId="2" applyFont="1" applyBorder="1" applyAlignment="1">
      <alignment horizontal="left" vertical="center"/>
    </xf>
    <xf numFmtId="0" fontId="10" fillId="0" borderId="0" xfId="2" applyFont="1" applyAlignment="1">
      <alignment horizontal="left" vertical="center"/>
    </xf>
    <xf numFmtId="0" fontId="10" fillId="0" borderId="58" xfId="2" applyFont="1" applyBorder="1" applyAlignment="1">
      <alignment horizontal="left" vertical="center"/>
    </xf>
    <xf numFmtId="178" fontId="2" fillId="0" borderId="8"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58" xfId="9" applyNumberFormat="1" applyFont="1" applyBorder="1" applyAlignment="1">
      <alignment horizontal="right" vertical="center" shrinkToFit="1"/>
    </xf>
    <xf numFmtId="0" fontId="10" fillId="0" borderId="7" xfId="2" applyFont="1" applyBorder="1" applyAlignment="1">
      <alignment horizontal="left" vertical="center"/>
    </xf>
    <xf numFmtId="0" fontId="10" fillId="0" borderId="19" xfId="2" applyFont="1" applyBorder="1" applyAlignment="1">
      <alignment horizontal="left" vertical="center"/>
    </xf>
    <xf numFmtId="0" fontId="10" fillId="0" borderId="53" xfId="2" applyFont="1" applyBorder="1" applyAlignment="1">
      <alignment horizontal="left" vertical="center"/>
    </xf>
    <xf numFmtId="0" fontId="2" fillId="0" borderId="9" xfId="9" applyFont="1" applyBorder="1" applyAlignment="1">
      <alignment horizontal="left" vertical="center"/>
    </xf>
    <xf numFmtId="0" fontId="2" fillId="0" borderId="20" xfId="9" applyFont="1" applyBorder="1" applyAlignment="1">
      <alignment horizontal="left" vertical="center"/>
    </xf>
    <xf numFmtId="0" fontId="2" fillId="0" borderId="60" xfId="9" applyFont="1" applyBorder="1" applyAlignment="1">
      <alignment horizontal="left" vertical="center"/>
    </xf>
    <xf numFmtId="0" fontId="11" fillId="0" borderId="35" xfId="9" applyFont="1" applyBorder="1">
      <alignment vertical="center"/>
    </xf>
    <xf numFmtId="0" fontId="11" fillId="0" borderId="37" xfId="9" applyFont="1" applyBorder="1">
      <alignment vertical="center"/>
    </xf>
    <xf numFmtId="0" fontId="2" fillId="0" borderId="8" xfId="9" applyFont="1" applyBorder="1" applyAlignment="1">
      <alignment horizontal="left" vertical="center"/>
    </xf>
    <xf numFmtId="0" fontId="2" fillId="0" borderId="58" xfId="9" applyFont="1" applyBorder="1" applyAlignment="1">
      <alignment horizontal="left" vertical="center"/>
    </xf>
    <xf numFmtId="0" fontId="2" fillId="0" borderId="11" xfId="9" applyFont="1" applyBorder="1" applyAlignment="1">
      <alignment horizontal="center" vertical="center"/>
    </xf>
    <xf numFmtId="0" fontId="2" fillId="0" borderId="22" xfId="9" applyFont="1" applyBorder="1" applyAlignment="1">
      <alignment horizontal="center" vertical="center"/>
    </xf>
    <xf numFmtId="0" fontId="2" fillId="0" borderId="50" xfId="9" applyFont="1" applyBorder="1" applyAlignment="1">
      <alignment horizontal="center" vertical="center"/>
    </xf>
    <xf numFmtId="0" fontId="2" fillId="0" borderId="10" xfId="9" applyFont="1" applyBorder="1" applyAlignment="1">
      <alignment horizontal="center" vertical="center"/>
    </xf>
    <xf numFmtId="0" fontId="2" fillId="0" borderId="29" xfId="9" applyFont="1" applyBorder="1" applyAlignment="1">
      <alignment horizontal="center" vertical="center"/>
    </xf>
    <xf numFmtId="178" fontId="2" fillId="0" borderId="29"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180" fontId="2" fillId="0" borderId="20"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61" xfId="9" applyFont="1" applyBorder="1">
      <alignment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178" fontId="2" fillId="0" borderId="19" xfId="9" applyNumberFormat="1" applyFont="1" applyBorder="1" applyAlignment="1">
      <alignment horizontal="right" vertical="center"/>
    </xf>
    <xf numFmtId="178" fontId="2" fillId="0" borderId="53" xfId="9" applyNumberFormat="1" applyFont="1" applyBorder="1" applyAlignment="1">
      <alignment horizontal="right" vertical="center"/>
    </xf>
    <xf numFmtId="0" fontId="2" fillId="0" borderId="57" xfId="9" applyFont="1" applyBorder="1">
      <alignment vertical="center"/>
    </xf>
    <xf numFmtId="0" fontId="2" fillId="0" borderId="32" xfId="9" applyFont="1" applyBorder="1" applyAlignment="1">
      <alignment horizontal="center" vertical="center"/>
    </xf>
    <xf numFmtId="0" fontId="2" fillId="0" borderId="35" xfId="9" applyFont="1" applyBorder="1" applyAlignment="1">
      <alignment horizontal="center" vertical="center"/>
    </xf>
    <xf numFmtId="177" fontId="2" fillId="0" borderId="29"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0" fontId="10" fillId="0" borderId="33" xfId="10" applyFont="1" applyBorder="1" applyAlignment="1">
      <alignment horizontal="center" vertical="center" shrinkToFit="1"/>
    </xf>
    <xf numFmtId="0" fontId="10" fillId="0" borderId="36" xfId="10" applyFont="1" applyBorder="1" applyAlignment="1">
      <alignment horizontal="center" vertical="center" shrinkToFit="1"/>
    </xf>
    <xf numFmtId="0" fontId="10" fillId="0" borderId="38" xfId="10" applyFont="1" applyBorder="1" applyAlignment="1">
      <alignment horizontal="center" vertical="center" shrinkToFit="1"/>
    </xf>
    <xf numFmtId="179" fontId="10" fillId="0" borderId="30"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0" fontId="10" fillId="0" borderId="30" xfId="9" applyFont="1" applyBorder="1">
      <alignment vertical="center"/>
    </xf>
    <xf numFmtId="0" fontId="10" fillId="0" borderId="23" xfId="9" applyFont="1" applyBorder="1">
      <alignment vertical="center"/>
    </xf>
    <xf numFmtId="0" fontId="10" fillId="0" borderId="16" xfId="9" applyFont="1" applyBorder="1">
      <alignment vertical="center"/>
    </xf>
    <xf numFmtId="180" fontId="2" fillId="0" borderId="32" xfId="9" applyNumberFormat="1" applyFont="1" applyBorder="1" applyAlignment="1">
      <alignment horizontal="right" vertical="center" shrinkToFit="1"/>
    </xf>
    <xf numFmtId="180" fontId="2" fillId="0" borderId="35" xfId="9" applyNumberFormat="1" applyFont="1" applyBorder="1" applyAlignment="1">
      <alignment horizontal="right" vertical="center" shrinkToFit="1"/>
    </xf>
    <xf numFmtId="180" fontId="2" fillId="0" borderId="37" xfId="9" applyNumberFormat="1" applyFont="1" applyBorder="1" applyAlignment="1">
      <alignment horizontal="right" vertical="center" shrinkToFit="1"/>
    </xf>
    <xf numFmtId="180" fontId="2" fillId="0" borderId="51" xfId="9" applyNumberFormat="1" applyFont="1" applyBorder="1" applyAlignment="1">
      <alignment horizontal="right" vertical="center" shrinkToFit="1"/>
    </xf>
    <xf numFmtId="180" fontId="2" fillId="0" borderId="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0" fontId="10" fillId="0" borderId="30" xfId="10" applyFont="1" applyBorder="1" applyAlignment="1">
      <alignment horizontal="center" vertical="center" shrinkToFit="1"/>
    </xf>
    <xf numFmtId="0" fontId="10" fillId="0" borderId="23" xfId="10" applyFont="1" applyBorder="1" applyAlignment="1">
      <alignment horizontal="center" vertical="center" shrinkToFit="1"/>
    </xf>
    <xf numFmtId="0" fontId="10" fillId="0" borderId="16" xfId="10" applyFont="1" applyBorder="1" applyAlignment="1">
      <alignment horizontal="center" vertical="center" shrinkToFit="1"/>
    </xf>
    <xf numFmtId="178" fontId="10" fillId="0" borderId="32"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2" fillId="0" borderId="53" xfId="9" applyFont="1" applyBorder="1" applyAlignment="1">
      <alignment horizontal="left" vertical="center"/>
    </xf>
    <xf numFmtId="0" fontId="10" fillId="0" borderId="35" xfId="9" applyFont="1" applyBorder="1">
      <alignment vertical="center"/>
    </xf>
    <xf numFmtId="0" fontId="10" fillId="0" borderId="37" xfId="9" applyFont="1" applyBorder="1">
      <alignment vertical="center"/>
    </xf>
    <xf numFmtId="177" fontId="2" fillId="0" borderId="8" xfId="9" applyNumberFormat="1" applyFont="1" applyBorder="1" applyAlignment="1">
      <alignment horizontal="right" vertical="center" shrinkToFit="1"/>
    </xf>
    <xf numFmtId="177" fontId="2" fillId="0" borderId="0" xfId="9" applyNumberFormat="1" applyFont="1" applyAlignment="1">
      <alignment horizontal="right" vertical="center" shrinkToFit="1"/>
    </xf>
    <xf numFmtId="177" fontId="2" fillId="0" borderId="58" xfId="9" applyNumberFormat="1" applyFont="1" applyBorder="1" applyAlignment="1">
      <alignment horizontal="right" vertical="center" shrinkToFit="1"/>
    </xf>
    <xf numFmtId="0" fontId="10" fillId="0" borderId="40" xfId="9" applyFont="1" applyBorder="1">
      <alignment vertical="center"/>
    </xf>
    <xf numFmtId="0" fontId="10" fillId="0" borderId="22" xfId="9" applyFont="1" applyBorder="1">
      <alignment vertical="center"/>
    </xf>
    <xf numFmtId="0" fontId="10" fillId="0" borderId="41" xfId="9" applyFont="1" applyBorder="1">
      <alignment vertical="center"/>
    </xf>
    <xf numFmtId="178" fontId="10" fillId="0" borderId="40"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0" fontId="2" fillId="0" borderId="57" xfId="9" applyFont="1" applyBorder="1" applyAlignment="1">
      <alignment horizontal="center" vertical="center"/>
    </xf>
    <xf numFmtId="0" fontId="2" fillId="0" borderId="37" xfId="9" applyFont="1" applyBorder="1" applyAlignment="1">
      <alignment horizontal="center" vertical="center"/>
    </xf>
    <xf numFmtId="0" fontId="2" fillId="0" borderId="32" xfId="9" applyFont="1" applyBorder="1" applyAlignment="1">
      <alignment horizontal="center" vertical="center" shrinkToFit="1"/>
    </xf>
    <xf numFmtId="0" fontId="2" fillId="0" borderId="35" xfId="9" applyFont="1" applyBorder="1" applyAlignment="1">
      <alignment horizontal="center" vertical="center" shrinkToFit="1"/>
    </xf>
    <xf numFmtId="0" fontId="2" fillId="0" borderId="37" xfId="9" applyFont="1" applyBorder="1" applyAlignment="1">
      <alignment horizontal="center" vertical="center" shrinkToFit="1"/>
    </xf>
    <xf numFmtId="0" fontId="2" fillId="0" borderId="51" xfId="9" applyFont="1" applyBorder="1" applyAlignment="1">
      <alignment horizontal="center" vertical="center" shrinkToFit="1"/>
    </xf>
    <xf numFmtId="179" fontId="2" fillId="0" borderId="33"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0" fontId="2" fillId="0" borderId="39" xfId="9" applyFont="1" applyBorder="1">
      <alignment vertical="center"/>
    </xf>
    <xf numFmtId="0" fontId="2" fillId="0" borderId="22" xfId="9" applyFont="1" applyBorder="1">
      <alignment vertical="center"/>
    </xf>
    <xf numFmtId="0" fontId="2" fillId="0" borderId="41" xfId="9" applyFont="1" applyBorder="1">
      <alignment vertical="center"/>
    </xf>
    <xf numFmtId="178" fontId="2" fillId="0" borderId="39" xfId="9" applyNumberFormat="1" applyFont="1" applyBorder="1" applyAlignment="1">
      <alignment horizontal="right" vertical="center" shrinkToFit="1"/>
    </xf>
    <xf numFmtId="178" fontId="2" fillId="0" borderId="22" xfId="9" applyNumberFormat="1" applyFont="1" applyBorder="1" applyAlignment="1">
      <alignment horizontal="right" vertical="center" shrinkToFit="1"/>
    </xf>
    <xf numFmtId="178" fontId="2" fillId="0" borderId="50"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81" fontId="2" fillId="0" borderId="0" xfId="9" applyNumberFormat="1" applyFont="1" applyAlignment="1">
      <alignment horizontal="right" vertical="center" shrinkToFit="1"/>
    </xf>
    <xf numFmtId="181" fontId="2" fillId="0" borderId="58" xfId="9" applyNumberFormat="1" applyFont="1" applyBorder="1" applyAlignment="1">
      <alignment horizontal="right" vertical="center" shrinkToFit="1"/>
    </xf>
    <xf numFmtId="49" fontId="6" fillId="0" borderId="0" xfId="9" applyNumberFormat="1" applyFont="1" applyAlignment="1">
      <alignment horizontal="center" vertical="center"/>
    </xf>
    <xf numFmtId="0" fontId="2" fillId="0" borderId="64" xfId="9" applyFont="1" applyBorder="1" applyAlignment="1">
      <alignment horizontal="center" vertical="center"/>
    </xf>
    <xf numFmtId="180" fontId="2" fillId="0" borderId="7" xfId="9" applyNumberFormat="1" applyFont="1" applyBorder="1" applyAlignment="1">
      <alignment horizontal="right" vertical="center" shrinkToFit="1"/>
    </xf>
    <xf numFmtId="180" fontId="2" fillId="0" borderId="19" xfId="9" applyNumberFormat="1" applyFont="1" applyBorder="1" applyAlignment="1">
      <alignment horizontal="right" vertical="center" shrinkToFit="1"/>
    </xf>
    <xf numFmtId="180" fontId="2" fillId="0" borderId="53" xfId="9" applyNumberFormat="1" applyFont="1" applyBorder="1" applyAlignment="1">
      <alignment horizontal="right" vertical="center" shrinkToFit="1"/>
    </xf>
    <xf numFmtId="0" fontId="2" fillId="0" borderId="31" xfId="4" applyFont="1" applyBorder="1">
      <alignment vertical="center"/>
    </xf>
    <xf numFmtId="0" fontId="2" fillId="0" borderId="34" xfId="4" applyFont="1" applyBorder="1">
      <alignment vertical="center"/>
    </xf>
    <xf numFmtId="0" fontId="2" fillId="0" borderId="15" xfId="4" applyFont="1" applyBorder="1">
      <alignment vertical="center"/>
    </xf>
    <xf numFmtId="178" fontId="2" fillId="0" borderId="31" xfId="4" applyNumberFormat="1" applyFont="1" applyBorder="1" applyAlignment="1">
      <alignment horizontal="right" vertical="center" shrinkToFit="1"/>
    </xf>
    <xf numFmtId="0" fontId="3" fillId="0" borderId="34" xfId="4" applyBorder="1" applyAlignment="1">
      <alignment horizontal="right" vertical="center" shrinkToFit="1"/>
    </xf>
    <xf numFmtId="0" fontId="3" fillId="0" borderId="67" xfId="4" applyBorder="1" applyAlignment="1">
      <alignment horizontal="right" vertical="center" shrinkToFit="1"/>
    </xf>
    <xf numFmtId="180" fontId="2" fillId="0" borderId="73" xfId="4" applyNumberFormat="1" applyFont="1" applyBorder="1" applyAlignment="1">
      <alignment horizontal="right" vertical="center" shrinkToFit="1"/>
    </xf>
    <xf numFmtId="180" fontId="3" fillId="0" borderId="34"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3" xfId="4" applyNumberFormat="1" applyFont="1" applyBorder="1" applyAlignment="1">
      <alignment horizontal="right" vertical="center" shrinkToFit="1"/>
    </xf>
    <xf numFmtId="178" fontId="2" fillId="2" borderId="73" xfId="4" applyNumberFormat="1" applyFont="1" applyFill="1" applyBorder="1" applyAlignment="1">
      <alignment horizontal="right" vertical="center" shrinkToFit="1"/>
    </xf>
    <xf numFmtId="178" fontId="2" fillId="2" borderId="34"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2" fillId="0" borderId="42" xfId="4" applyFont="1" applyBorder="1" applyAlignment="1">
      <alignment horizontal="center" vertical="center" wrapText="1"/>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2" fillId="0" borderId="42" xfId="4" applyFont="1" applyBorder="1">
      <alignment vertical="center"/>
    </xf>
    <xf numFmtId="0" fontId="2" fillId="0" borderId="14" xfId="4" applyFont="1" applyBorder="1">
      <alignment vertical="center"/>
    </xf>
    <xf numFmtId="178" fontId="2" fillId="0" borderId="42" xfId="4" applyNumberFormat="1" applyFont="1" applyBorder="1" applyAlignment="1">
      <alignment horizontal="right" vertical="center" shrinkToFit="1"/>
    </xf>
    <xf numFmtId="0" fontId="3" fillId="0" borderId="0" xfId="4" applyAlignment="1">
      <alignment horizontal="right" vertical="center" shrinkToFit="1"/>
    </xf>
    <xf numFmtId="0" fontId="3" fillId="0" borderId="66" xfId="4" applyBorder="1" applyAlignment="1">
      <alignment horizontal="right" vertical="center" shrinkToFit="1"/>
    </xf>
    <xf numFmtId="180" fontId="2" fillId="0" borderId="70" xfId="4" applyNumberFormat="1" applyFont="1" applyBorder="1" applyAlignment="1">
      <alignment horizontal="right" vertical="center" shrinkToFit="1"/>
    </xf>
    <xf numFmtId="180" fontId="3" fillId="0" borderId="0" xfId="4" applyNumberFormat="1" applyAlignment="1">
      <alignment horizontal="right" vertical="center" shrinkToFit="1"/>
    </xf>
    <xf numFmtId="180" fontId="3" fillId="0" borderId="66" xfId="4" applyNumberForma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2" borderId="70"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178" fontId="2" fillId="2" borderId="66"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0" xfId="4" applyFont="1" applyFill="1" applyAlignment="1">
      <alignment horizontal="right" vertical="center" shrinkToFit="1"/>
    </xf>
    <xf numFmtId="0" fontId="2" fillId="2" borderId="14" xfId="4" applyFont="1" applyFill="1" applyBorder="1" applyAlignment="1">
      <alignment horizontal="right" vertical="center" shrinkToFit="1"/>
    </xf>
    <xf numFmtId="178" fontId="2" fillId="0" borderId="66"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0" fontId="10" fillId="0" borderId="0" xfId="4" applyFont="1">
      <alignment vertical="center"/>
    </xf>
    <xf numFmtId="0" fontId="10" fillId="0" borderId="14" xfId="4" applyFont="1" applyBorder="1">
      <alignment vertical="center"/>
    </xf>
    <xf numFmtId="0" fontId="2" fillId="0" borderId="31" xfId="4" applyFont="1" applyBorder="1" applyAlignment="1">
      <alignment horizontal="left" vertical="center"/>
    </xf>
    <xf numFmtId="0" fontId="2" fillId="0" borderId="34" xfId="4" applyFont="1" applyBorder="1" applyAlignment="1">
      <alignment horizontal="left" vertical="center"/>
    </xf>
    <xf numFmtId="0" fontId="2" fillId="0" borderId="15" xfId="4" applyFont="1" applyBorder="1" applyAlignment="1">
      <alignment horizontal="left" vertical="center"/>
    </xf>
    <xf numFmtId="178" fontId="2" fillId="0" borderId="34" xfId="4" applyNumberFormat="1" applyFont="1" applyBorder="1" applyAlignment="1">
      <alignment horizontal="right" vertical="center" shrinkToFit="1"/>
    </xf>
    <xf numFmtId="0" fontId="3" fillId="0" borderId="15" xfId="4" applyBorder="1" applyAlignment="1">
      <alignment horizontal="right" vertical="center" shrinkToFit="1"/>
    </xf>
    <xf numFmtId="178" fontId="2" fillId="0" borderId="15"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180" fontId="2" fillId="0" borderId="34"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0" fontId="2" fillId="0" borderId="42" xfId="4" applyFont="1" applyBorder="1" applyAlignment="1">
      <alignment horizontal="left" vertical="center"/>
    </xf>
    <xf numFmtId="0" fontId="2" fillId="0" borderId="14" xfId="4" applyFont="1" applyBorder="1" applyAlignment="1">
      <alignment horizontal="left" vertical="center"/>
    </xf>
    <xf numFmtId="0" fontId="3" fillId="0" borderId="14" xfId="4" applyBorder="1" applyAlignment="1">
      <alignment horizontal="right" vertical="center" shrinkToFit="1"/>
    </xf>
    <xf numFmtId="178" fontId="2" fillId="0" borderId="14" xfId="4" applyNumberFormat="1" applyFont="1" applyBorder="1" applyAlignment="1">
      <alignment horizontal="right" vertical="center" shrinkToFit="1"/>
    </xf>
    <xf numFmtId="180" fontId="3" fillId="0" borderId="14" xfId="4" applyNumberFormat="1" applyBorder="1" applyAlignment="1">
      <alignment horizontal="right" vertical="center" shrinkToFit="1"/>
    </xf>
    <xf numFmtId="180" fontId="2" fillId="0" borderId="69"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0" fontId="2" fillId="0" borderId="30" xfId="4" applyFont="1" applyBorder="1" applyAlignment="1">
      <alignment horizontal="left" vertical="center"/>
    </xf>
    <xf numFmtId="0" fontId="2" fillId="0" borderId="23" xfId="4" applyFont="1" applyBorder="1" applyAlignment="1">
      <alignment horizontal="left" vertical="center"/>
    </xf>
    <xf numFmtId="0" fontId="2" fillId="0" borderId="16" xfId="4" applyFont="1" applyBorder="1" applyAlignment="1">
      <alignment horizontal="left" vertical="center"/>
    </xf>
    <xf numFmtId="178" fontId="2" fillId="0" borderId="30"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16" xfId="4" applyNumberFormat="1" applyFont="1" applyBorder="1" applyAlignment="1">
      <alignment horizontal="right" vertical="center" shrinkToFit="1"/>
    </xf>
    <xf numFmtId="0" fontId="2" fillId="0" borderId="30" xfId="4" applyFont="1" applyBorder="1">
      <alignment vertical="center"/>
    </xf>
    <xf numFmtId="0" fontId="2" fillId="0" borderId="23" xfId="4" applyFont="1" applyBorder="1">
      <alignment vertical="center"/>
    </xf>
    <xf numFmtId="0" fontId="2" fillId="0" borderId="16" xfId="4" applyFont="1" applyBorder="1">
      <alignment vertical="center"/>
    </xf>
    <xf numFmtId="180" fontId="2" fillId="0" borderId="31"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0" fontId="3" fillId="0" borderId="23" xfId="4" applyBorder="1" applyAlignment="1">
      <alignment horizontal="right" vertical="center" shrinkToFit="1"/>
    </xf>
    <xf numFmtId="0" fontId="3" fillId="0" borderId="16" xfId="4" applyBorder="1" applyAlignment="1">
      <alignment horizontal="right" vertical="center" shrinkToFit="1"/>
    </xf>
    <xf numFmtId="180" fontId="2" fillId="0" borderId="42" xfId="4" applyNumberFormat="1" applyFont="1" applyBorder="1" applyAlignment="1">
      <alignment horizontal="right" vertical="center" shrinkToFit="1"/>
    </xf>
    <xf numFmtId="0" fontId="9" fillId="0" borderId="42" xfId="4" applyFont="1" applyBorder="1">
      <alignment vertical="center"/>
    </xf>
    <xf numFmtId="0" fontId="9" fillId="0" borderId="0" xfId="4" applyFont="1">
      <alignment vertical="center"/>
    </xf>
    <xf numFmtId="0" fontId="9" fillId="0" borderId="14" xfId="4" applyFont="1" applyBorder="1">
      <alignment vertical="center"/>
    </xf>
    <xf numFmtId="180" fontId="2" fillId="0" borderId="30" xfId="4" applyNumberFormat="1" applyFont="1" applyBorder="1" applyAlignment="1">
      <alignment horizontal="right" vertical="center" shrinkToFit="1"/>
    </xf>
    <xf numFmtId="0" fontId="3" fillId="0" borderId="35" xfId="4" applyBorder="1" applyAlignment="1">
      <alignment horizontal="center" vertical="center"/>
    </xf>
    <xf numFmtId="0" fontId="3" fillId="0" borderId="37" xfId="4" applyBorder="1" applyAlignment="1">
      <alignment horizontal="center" vertical="center"/>
    </xf>
    <xf numFmtId="178" fontId="2" fillId="0" borderId="75" xfId="4" applyNumberFormat="1" applyFont="1" applyBorder="1" applyAlignment="1">
      <alignment horizontal="right" vertical="center" shrinkToFit="1"/>
    </xf>
    <xf numFmtId="0" fontId="1" fillId="0" borderId="0" xfId="1" applyAlignment="1">
      <alignment vertical="center"/>
    </xf>
    <xf numFmtId="0" fontId="1" fillId="0" borderId="14" xfId="1" applyBorder="1" applyAlignment="1">
      <alignment vertical="center"/>
    </xf>
    <xf numFmtId="0" fontId="9" fillId="0" borderId="32" xfId="4" applyFont="1" applyBorder="1" applyAlignment="1">
      <alignment horizontal="center" vertical="center"/>
    </xf>
    <xf numFmtId="0" fontId="9" fillId="0" borderId="35" xfId="4" applyFont="1" applyBorder="1" applyAlignment="1">
      <alignment horizontal="center" vertical="center"/>
    </xf>
    <xf numFmtId="0" fontId="9" fillId="0" borderId="37" xfId="4" applyFont="1" applyBorder="1" applyAlignment="1">
      <alignment horizontal="center" vertical="center"/>
    </xf>
    <xf numFmtId="178" fontId="2" fillId="0" borderId="65" xfId="4" applyNumberFormat="1" applyFont="1" applyBorder="1" applyAlignment="1">
      <alignment horizontal="right" vertical="center" shrinkToFit="1"/>
    </xf>
    <xf numFmtId="180" fontId="2" fillId="0" borderId="72" xfId="4" applyNumberFormat="1" applyFont="1" applyBorder="1" applyAlignment="1">
      <alignment horizontal="right" vertical="center" shrinkToFit="1"/>
    </xf>
    <xf numFmtId="180" fontId="2" fillId="0" borderId="65" xfId="4" applyNumberFormat="1" applyFont="1" applyBorder="1" applyAlignment="1">
      <alignment horizontal="right" vertical="center" shrinkToFit="1"/>
    </xf>
    <xf numFmtId="178" fontId="2" fillId="0" borderId="72"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180" fontId="2" fillId="0" borderId="69" xfId="4" applyNumberFormat="1" applyFont="1" applyBorder="1" applyAlignment="1">
      <alignment horizontal="right" vertical="center"/>
    </xf>
    <xf numFmtId="178" fontId="2" fillId="0" borderId="70" xfId="4" applyNumberFormat="1" applyFont="1" applyBorder="1" applyAlignment="1">
      <alignment horizontal="right" vertical="center"/>
    </xf>
    <xf numFmtId="178" fontId="2" fillId="0" borderId="14" xfId="4" applyNumberFormat="1" applyFont="1" applyBorder="1" applyAlignment="1">
      <alignment horizontal="right" vertical="center"/>
    </xf>
    <xf numFmtId="180" fontId="2" fillId="0" borderId="68"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49" fontId="8" fillId="0" borderId="64" xfId="4" applyNumberFormat="1" applyFont="1" applyBorder="1" applyAlignment="1">
      <alignment horizontal="center" vertical="center"/>
    </xf>
    <xf numFmtId="0" fontId="2" fillId="0" borderId="74" xfId="4" applyFont="1" applyBorder="1" applyAlignment="1">
      <alignment horizontal="center" vertical="center"/>
    </xf>
    <xf numFmtId="0" fontId="17" fillId="4" borderId="40" xfId="12" applyFont="1" applyFill="1" applyBorder="1" applyAlignment="1" applyProtection="1">
      <alignment horizontal="center" vertical="center" wrapText="1"/>
      <protection locked="0"/>
    </xf>
    <xf numFmtId="0" fontId="17" fillId="4" borderId="19" xfId="12" applyFont="1" applyFill="1" applyBorder="1" applyAlignment="1" applyProtection="1">
      <alignment horizontal="center" vertical="center" wrapText="1"/>
      <protection locked="0"/>
    </xf>
    <xf numFmtId="0" fontId="17" fillId="4" borderId="13"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0" fontId="17" fillId="4" borderId="53"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protection locked="0"/>
    </xf>
    <xf numFmtId="0" fontId="17" fillId="4" borderId="19" xfId="12" applyFont="1" applyFill="1" applyBorder="1" applyAlignment="1" applyProtection="1">
      <alignment horizontal="center" vertical="center"/>
      <protection locked="0"/>
    </xf>
    <xf numFmtId="0" fontId="17" fillId="4" borderId="13"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4" borderId="7" xfId="12" applyFont="1" applyFill="1" applyBorder="1" applyAlignment="1" applyProtection="1">
      <alignment horizontal="center" vertical="center" wrapText="1" shrinkToFit="1"/>
      <protection locked="0"/>
    </xf>
    <xf numFmtId="0" fontId="17" fillId="4" borderId="19"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76"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13"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protection locked="0"/>
    </xf>
    <xf numFmtId="0" fontId="17" fillId="3" borderId="23" xfId="12" applyFont="1" applyFill="1" applyBorder="1" applyAlignment="1">
      <alignment horizontal="center" vertical="center"/>
    </xf>
    <xf numFmtId="0" fontId="17" fillId="3" borderId="16" xfId="12" applyFont="1" applyFill="1" applyBorder="1" applyAlignment="1">
      <alignment horizontal="center" vertical="center"/>
    </xf>
    <xf numFmtId="184" fontId="17" fillId="3" borderId="32"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4" fontId="17" fillId="3" borderId="130"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0" fontId="17" fillId="3" borderId="20" xfId="12" applyFont="1" applyFill="1" applyBorder="1" applyAlignment="1">
      <alignment horizontal="center" vertical="center"/>
    </xf>
    <xf numFmtId="0" fontId="17" fillId="3" borderId="17" xfId="12" applyFont="1" applyFill="1" applyBorder="1" applyAlignment="1">
      <alignment horizontal="center" vertical="center"/>
    </xf>
    <xf numFmtId="184" fontId="17" fillId="3" borderId="108"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0" fontId="17" fillId="3" borderId="12"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2" xfId="12" applyFont="1" applyFill="1" applyBorder="1" applyAlignment="1">
      <alignment horizontal="left" vertical="center" wrapText="1"/>
    </xf>
    <xf numFmtId="0" fontId="17" fillId="3" borderId="23"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3" borderId="12" xfId="12" applyFont="1" applyFill="1" applyBorder="1" applyAlignment="1">
      <alignment horizontal="center" vertical="center" textRotation="255" wrapText="1"/>
    </xf>
    <xf numFmtId="0" fontId="17" fillId="3" borderId="16"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8" xfId="12" applyFont="1" applyFill="1" applyBorder="1" applyAlignment="1">
      <alignment horizontal="left" vertical="center"/>
    </xf>
    <xf numFmtId="0" fontId="17" fillId="3" borderId="0" xfId="12" applyFont="1" applyFill="1" applyAlignment="1">
      <alignment horizontal="left" vertical="center"/>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14" xfId="12" applyFont="1" applyFill="1" applyBorder="1" applyAlignment="1">
      <alignment horizontal="right" vertical="center"/>
    </xf>
    <xf numFmtId="183" fontId="17" fillId="3" borderId="42" xfId="15" applyNumberFormat="1" applyFont="1" applyFill="1" applyBorder="1" applyAlignment="1">
      <alignment horizontal="right" vertical="center" shrinkToFit="1"/>
    </xf>
    <xf numFmtId="183" fontId="17" fillId="3" borderId="0" xfId="12" applyNumberFormat="1" applyFont="1" applyFill="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4" fontId="17" fillId="3" borderId="132"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0" fontId="17" fillId="3" borderId="8" xfId="12" applyFont="1" applyFill="1" applyBorder="1">
      <alignment vertical="center"/>
    </xf>
    <xf numFmtId="0" fontId="17" fillId="3" borderId="0" xfId="12" applyFont="1" applyFill="1">
      <alignment vertical="center"/>
    </xf>
    <xf numFmtId="0" fontId="17" fillId="3" borderId="14" xfId="12" applyFont="1" applyFill="1" applyBorder="1">
      <alignment vertical="center"/>
    </xf>
    <xf numFmtId="186" fontId="17" fillId="3" borderId="42"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0" fontId="18" fillId="3" borderId="56"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34" xfId="12" applyFont="1" applyFill="1" applyBorder="1" applyAlignment="1">
      <alignment horizontal="right" vertical="center" wrapText="1"/>
    </xf>
    <xf numFmtId="0" fontId="17" fillId="3" borderId="34" xfId="12" applyFont="1" applyFill="1" applyBorder="1" applyAlignment="1">
      <alignment horizontal="right" vertical="center"/>
    </xf>
    <xf numFmtId="0" fontId="17" fillId="3" borderId="15" xfId="12" applyFont="1" applyFill="1" applyBorder="1" applyAlignment="1">
      <alignment horizontal="right" vertical="center"/>
    </xf>
    <xf numFmtId="183" fontId="17" fillId="3" borderId="31"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133"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0" fontId="17" fillId="3" borderId="9" xfId="12" applyFont="1" applyFill="1" applyBorder="1">
      <alignment vertical="center"/>
    </xf>
    <xf numFmtId="0" fontId="17" fillId="3" borderId="20" xfId="12" applyFont="1" applyFill="1" applyBorder="1">
      <alignment vertical="center"/>
    </xf>
    <xf numFmtId="0" fontId="17" fillId="3" borderId="17" xfId="12" applyFont="1" applyFill="1" applyBorder="1">
      <alignment vertical="center"/>
    </xf>
    <xf numFmtId="186" fontId="17" fillId="3" borderId="43" xfId="16" applyNumberFormat="1" applyFont="1" applyFill="1" applyBorder="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12" xfId="12" applyFont="1" applyFill="1" applyBorder="1" applyAlignment="1">
      <alignment horizontal="left" vertical="center"/>
    </xf>
    <xf numFmtId="0" fontId="17" fillId="3" borderId="23" xfId="12" applyFont="1" applyFill="1" applyBorder="1" applyAlignment="1">
      <alignment horizontal="left" vertical="center"/>
    </xf>
    <xf numFmtId="0" fontId="17" fillId="3" borderId="23" xfId="12" applyFont="1" applyFill="1" applyBorder="1" applyAlignment="1">
      <alignment horizontal="right" vertical="center"/>
    </xf>
    <xf numFmtId="0" fontId="17" fillId="3" borderId="16" xfId="12" applyFont="1" applyFill="1" applyBorder="1" applyAlignment="1">
      <alignment horizontal="right" vertical="center"/>
    </xf>
    <xf numFmtId="183" fontId="17" fillId="3" borderId="30"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65" xfId="16" applyNumberFormat="1" applyFont="1" applyFill="1" applyBorder="1" applyAlignment="1">
      <alignment horizontal="right" vertical="center" shrinkToFit="1"/>
    </xf>
    <xf numFmtId="183" fontId="17" fillId="3" borderId="72" xfId="16" applyNumberFormat="1" applyFont="1" applyFill="1" applyBorder="1" applyAlignment="1">
      <alignment horizontal="right" vertical="center" shrinkToFit="1"/>
    </xf>
    <xf numFmtId="184" fontId="17" fillId="3" borderId="131"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0" fontId="17" fillId="3" borderId="12" xfId="12" applyFont="1" applyFill="1" applyBorder="1">
      <alignment vertical="center"/>
    </xf>
    <xf numFmtId="0" fontId="17" fillId="3" borderId="23" xfId="12" applyFont="1" applyFill="1" applyBorder="1">
      <alignment vertical="center"/>
    </xf>
    <xf numFmtId="0" fontId="17" fillId="3" borderId="16" xfId="12" applyFont="1" applyFill="1" applyBorder="1">
      <alignment vertical="center"/>
    </xf>
    <xf numFmtId="185" fontId="17" fillId="3" borderId="30"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16" xfId="16" applyNumberFormat="1" applyFont="1" applyFill="1" applyBorder="1" applyAlignment="1">
      <alignment horizontal="right" vertical="center" shrinkToFit="1"/>
    </xf>
    <xf numFmtId="185" fontId="17" fillId="3" borderId="54" xfId="16" applyNumberFormat="1" applyFont="1" applyFill="1" applyBorder="1" applyAlignment="1">
      <alignment horizontal="right" vertical="center" shrinkToFit="1"/>
    </xf>
    <xf numFmtId="0" fontId="17" fillId="3" borderId="43" xfId="12" applyFont="1" applyFill="1" applyBorder="1">
      <alignment vertical="center"/>
    </xf>
    <xf numFmtId="183" fontId="17" fillId="3" borderId="165" xfId="16" applyNumberFormat="1" applyFont="1" applyFill="1" applyBorder="1" applyAlignment="1">
      <alignment horizontal="right" vertical="center" shrinkToFit="1"/>
    </xf>
    <xf numFmtId="183" fontId="17" fillId="3" borderId="166"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185" fontId="17" fillId="3" borderId="42"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5" fontId="17" fillId="3" borderId="1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0" fontId="17" fillId="3" borderId="12" xfId="12" applyFont="1" applyFill="1" applyBorder="1" applyAlignment="1">
      <alignment horizontal="center" vertical="center" wrapText="1"/>
    </xf>
    <xf numFmtId="0" fontId="17" fillId="3" borderId="23"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14" xfId="12" applyFont="1" applyFill="1" applyBorder="1" applyAlignment="1">
      <alignment horizontal="center" vertical="center" wrapText="1"/>
    </xf>
    <xf numFmtId="0" fontId="17" fillId="3" borderId="9" xfId="12" applyFont="1" applyFill="1" applyBorder="1" applyAlignment="1">
      <alignment horizontal="center" vertical="center" wrapText="1"/>
    </xf>
    <xf numFmtId="0" fontId="17" fillId="3" borderId="20"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42" xfId="12" applyFont="1" applyFill="1" applyBorder="1">
      <alignment vertical="center"/>
    </xf>
    <xf numFmtId="184" fontId="17" fillId="3" borderId="70" xfId="15"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4" fontId="17" fillId="3" borderId="58" xfId="15" applyNumberFormat="1" applyFont="1" applyFill="1" applyBorder="1" applyAlignment="1">
      <alignment horizontal="right" vertical="center" shrinkToFit="1"/>
    </xf>
    <xf numFmtId="183" fontId="17" fillId="3" borderId="149"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0" fontId="17" fillId="3" borderId="31" xfId="12" applyFont="1" applyFill="1" applyBorder="1">
      <alignment vertical="center"/>
    </xf>
    <xf numFmtId="0" fontId="17" fillId="3" borderId="34" xfId="12" applyFont="1" applyFill="1" applyBorder="1">
      <alignment vertical="center"/>
    </xf>
    <xf numFmtId="0" fontId="17" fillId="3" borderId="15" xfId="12" applyFont="1" applyFill="1" applyBorder="1">
      <alignment vertical="center"/>
    </xf>
    <xf numFmtId="0" fontId="17" fillId="3" borderId="11" xfId="12" applyFont="1" applyFill="1" applyBorder="1" applyAlignment="1">
      <alignment horizontal="center" vertical="center"/>
    </xf>
    <xf numFmtId="0" fontId="17" fillId="3" borderId="22" xfId="12" applyFont="1" applyFill="1" applyBorder="1" applyAlignment="1">
      <alignment horizontal="center" vertical="center"/>
    </xf>
    <xf numFmtId="0" fontId="17" fillId="3" borderId="41" xfId="12" applyFont="1" applyFill="1" applyBorder="1" applyAlignment="1">
      <alignment horizontal="center" vertical="center"/>
    </xf>
    <xf numFmtId="0" fontId="17" fillId="3" borderId="39" xfId="12" applyFont="1" applyFill="1" applyBorder="1" applyAlignment="1">
      <alignment horizontal="center" vertical="center"/>
    </xf>
    <xf numFmtId="0" fontId="17" fillId="3" borderId="50" xfId="12" applyFont="1" applyFill="1" applyBorder="1" applyAlignment="1">
      <alignment horizontal="center" vertical="center"/>
    </xf>
    <xf numFmtId="0" fontId="17" fillId="3" borderId="61" xfId="12" applyFont="1" applyFill="1" applyBorder="1" applyAlignment="1">
      <alignment horizontal="left" vertical="center" wrapText="1"/>
    </xf>
    <xf numFmtId="0" fontId="17" fillId="3" borderId="36" xfId="12" applyFont="1" applyFill="1" applyBorder="1" applyAlignment="1">
      <alignment horizontal="left" vertical="center"/>
    </xf>
    <xf numFmtId="0" fontId="17" fillId="3" borderId="38" xfId="12" applyFont="1" applyFill="1" applyBorder="1" applyAlignment="1">
      <alignment horizontal="left" vertical="center"/>
    </xf>
    <xf numFmtId="184" fontId="17" fillId="3" borderId="97"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42" xfId="16" applyFont="1" applyFill="1" applyBorder="1" applyAlignment="1">
      <alignment horizontal="left" vertical="center" shrinkToFit="1"/>
    </xf>
    <xf numFmtId="0" fontId="17" fillId="3" borderId="0" xfId="12" applyFont="1" applyFill="1" applyAlignment="1">
      <alignment horizontal="left" vertical="center" shrinkToFit="1"/>
    </xf>
    <xf numFmtId="0" fontId="17" fillId="3" borderId="14" xfId="16" applyFont="1" applyFill="1" applyBorder="1" applyAlignment="1">
      <alignment horizontal="left" vertical="center" shrinkToFit="1"/>
    </xf>
    <xf numFmtId="184" fontId="17" fillId="3" borderId="73"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0" fontId="17" fillId="3" borderId="30" xfId="12" applyFont="1" applyFill="1" applyBorder="1">
      <alignment vertical="center"/>
    </xf>
    <xf numFmtId="183" fontId="17" fillId="3" borderId="148" xfId="16" applyNumberFormat="1" applyFont="1" applyFill="1" applyBorder="1" applyAlignment="1">
      <alignment horizontal="right" vertical="center" shrinkToFit="1"/>
    </xf>
    <xf numFmtId="183" fontId="17" fillId="3" borderId="68" xfId="16" applyNumberFormat="1" applyFont="1" applyFill="1" applyBorder="1" applyAlignment="1">
      <alignment horizontal="right" vertical="center" shrinkToFit="1"/>
    </xf>
    <xf numFmtId="184" fontId="17" fillId="3" borderId="68" xfId="16" applyNumberFormat="1" applyFont="1" applyFill="1" applyBorder="1" applyAlignment="1">
      <alignment horizontal="right" vertical="center" shrinkToFit="1"/>
    </xf>
    <xf numFmtId="184" fontId="17" fillId="3" borderId="168" xfId="16" applyNumberFormat="1" applyFont="1" applyFill="1" applyBorder="1" applyAlignment="1">
      <alignment horizontal="right" vertical="center" shrinkToFit="1"/>
    </xf>
    <xf numFmtId="0" fontId="17" fillId="3" borderId="30"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183" fontId="17" fillId="3" borderId="150"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184" fontId="17" fillId="3" borderId="159"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0" fontId="17" fillId="3" borderId="35" xfId="12" applyFont="1" applyFill="1" applyBorder="1" applyAlignment="1">
      <alignment horizontal="center" vertical="center" wrapText="1"/>
    </xf>
    <xf numFmtId="0" fontId="18" fillId="3" borderId="37" xfId="12" applyFont="1" applyFill="1" applyBorder="1" applyAlignment="1">
      <alignment horizontal="center" vertical="center"/>
    </xf>
    <xf numFmtId="183" fontId="17" fillId="3" borderId="15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184" fontId="17" fillId="3" borderId="162" xfId="16" applyNumberFormat="1" applyFont="1" applyFill="1" applyBorder="1" applyAlignment="1">
      <alignment horizontal="right" vertical="center" shrinkToFit="1"/>
    </xf>
    <xf numFmtId="0" fontId="17" fillId="3" borderId="12" xfId="12" applyFont="1" applyFill="1" applyBorder="1" applyAlignment="1">
      <alignment horizontal="center" vertical="top" wrapText="1"/>
    </xf>
    <xf numFmtId="0" fontId="17" fillId="3" borderId="23" xfId="12" applyFont="1" applyFill="1" applyBorder="1" applyAlignment="1">
      <alignment horizontal="center" vertical="top" wrapText="1"/>
    </xf>
    <xf numFmtId="0" fontId="17" fillId="3" borderId="16"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14"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34" xfId="12" applyFont="1" applyFill="1" applyBorder="1" applyAlignment="1">
      <alignment horizontal="center" vertical="top" wrapText="1"/>
    </xf>
    <xf numFmtId="184" fontId="17" fillId="3" borderId="158" xfId="16" applyNumberFormat="1" applyFont="1" applyFill="1" applyBorder="1" applyAlignment="1">
      <alignment horizontal="right" vertical="center" shrinkToFit="1"/>
    </xf>
    <xf numFmtId="184" fontId="17" fillId="3" borderId="27" xfId="16" applyNumberFormat="1" applyFont="1" applyFill="1" applyBorder="1" applyAlignment="1">
      <alignment horizontal="right" vertical="center" shrinkToFit="1"/>
    </xf>
    <xf numFmtId="0" fontId="17" fillId="3" borderId="30" xfId="16" applyFont="1" applyFill="1" applyBorder="1" applyAlignment="1">
      <alignment horizontal="left" vertical="center" shrinkToFit="1"/>
    </xf>
    <xf numFmtId="0" fontId="17" fillId="3" borderId="23" xfId="16" applyFont="1" applyFill="1" applyBorder="1" applyAlignment="1">
      <alignment horizontal="left" vertical="center" shrinkToFit="1"/>
    </xf>
    <xf numFmtId="0" fontId="17" fillId="3" borderId="16" xfId="16" applyFont="1" applyFill="1" applyBorder="1" applyAlignment="1">
      <alignment horizontal="left" vertical="center" shrinkToFit="1"/>
    </xf>
    <xf numFmtId="0" fontId="17" fillId="3" borderId="42" xfId="12" applyFont="1" applyFill="1" applyBorder="1" applyAlignment="1">
      <alignment vertical="center" shrinkToFit="1"/>
    </xf>
    <xf numFmtId="0" fontId="17" fillId="3" borderId="0" xfId="12" applyFont="1" applyFill="1" applyAlignment="1">
      <alignment vertical="center" shrinkToFit="1"/>
    </xf>
    <xf numFmtId="0" fontId="17" fillId="3" borderId="14" xfId="12" applyFont="1" applyFill="1" applyBorder="1" applyAlignment="1">
      <alignment vertical="center" shrinkToFit="1"/>
    </xf>
    <xf numFmtId="184" fontId="17" fillId="3" borderId="75"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0" fontId="17" fillId="3" borderId="57"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37" xfId="12" applyFont="1" applyFill="1" applyBorder="1" applyAlignment="1">
      <alignment horizontal="center" vertical="center"/>
    </xf>
    <xf numFmtId="0" fontId="17" fillId="3" borderId="32" xfId="12" applyFont="1" applyFill="1" applyBorder="1" applyAlignment="1">
      <alignment horizontal="center" vertical="center"/>
    </xf>
    <xf numFmtId="0" fontId="17" fillId="3" borderId="51" xfId="12" applyFont="1" applyFill="1" applyBorder="1" applyAlignment="1">
      <alignment horizontal="center" vertical="center"/>
    </xf>
    <xf numFmtId="184" fontId="17" fillId="3" borderId="72"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54" xfId="16" applyNumberFormat="1" applyFont="1" applyFill="1" applyBorder="1" applyAlignment="1">
      <alignment horizontal="right" vertical="center" shrinkToFit="1"/>
    </xf>
    <xf numFmtId="0" fontId="17" fillId="3" borderId="12" xfId="12" applyFont="1" applyFill="1" applyBorder="1" applyAlignment="1">
      <alignment horizontal="center" vertical="top"/>
    </xf>
    <xf numFmtId="0" fontId="17" fillId="3" borderId="23" xfId="12" applyFont="1" applyFill="1" applyBorder="1" applyAlignment="1">
      <alignment horizontal="center" vertical="top"/>
    </xf>
    <xf numFmtId="0" fontId="17" fillId="3" borderId="8" xfId="12" applyFont="1" applyFill="1" applyBorder="1" applyAlignment="1">
      <alignment horizontal="center" vertical="top"/>
    </xf>
    <xf numFmtId="0" fontId="17" fillId="3" borderId="0" xfId="12" applyFont="1" applyFill="1" applyAlignment="1">
      <alignment horizontal="center" vertical="top"/>
    </xf>
    <xf numFmtId="0" fontId="17" fillId="3" borderId="56" xfId="12" applyFont="1" applyFill="1" applyBorder="1" applyAlignment="1">
      <alignment horizontal="center" vertical="top"/>
    </xf>
    <xf numFmtId="0" fontId="17" fillId="3" borderId="34" xfId="12" applyFont="1" applyFill="1" applyBorder="1" applyAlignment="1">
      <alignment horizontal="center" vertical="top"/>
    </xf>
    <xf numFmtId="0" fontId="17" fillId="3" borderId="30"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3" fillId="3" borderId="42" xfId="12" applyFill="1" applyBorder="1" applyAlignment="1">
      <alignment vertical="center" shrinkToFit="1"/>
    </xf>
    <xf numFmtId="0" fontId="3" fillId="3" borderId="0" xfId="12" applyFill="1" applyAlignment="1">
      <alignment vertical="center" shrinkToFit="1"/>
    </xf>
    <xf numFmtId="0" fontId="3" fillId="3" borderId="14" xfId="12" applyFill="1" applyBorder="1" applyAlignment="1">
      <alignment vertical="center" shrinkToFit="1"/>
    </xf>
    <xf numFmtId="183" fontId="17" fillId="3" borderId="32"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3" fontId="17" fillId="3" borderId="135" xfId="16"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0" fontId="17" fillId="3" borderId="14" xfId="12" applyFont="1" applyFill="1" applyBorder="1" applyAlignment="1">
      <alignment horizontal="left" vertical="center"/>
    </xf>
    <xf numFmtId="0" fontId="17" fillId="3" borderId="19" xfId="12" applyFont="1" applyFill="1" applyBorder="1" applyAlignment="1">
      <alignment horizontal="left" vertical="center" wrapText="1"/>
    </xf>
    <xf numFmtId="0" fontId="17" fillId="3" borderId="56"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59" xfId="12" applyFont="1" applyFill="1" applyBorder="1" applyAlignment="1">
      <alignment horizontal="center" vertical="center"/>
    </xf>
    <xf numFmtId="0" fontId="17" fillId="3" borderId="74" xfId="12" applyFont="1" applyFill="1" applyBorder="1" applyAlignment="1">
      <alignment horizontal="center" vertical="center"/>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0" fontId="17" fillId="3" borderId="91" xfId="12" applyFont="1" applyFill="1" applyBorder="1" applyAlignment="1" applyProtection="1">
      <alignment horizontal="lef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0" fontId="17" fillId="3" borderId="123" xfId="12" applyFont="1" applyFill="1" applyBorder="1" applyAlignment="1" applyProtection="1">
      <alignment horizontal="left" vertical="center" shrinkToFit="1"/>
      <protection locked="0"/>
    </xf>
    <xf numFmtId="0" fontId="17" fillId="5" borderId="33" xfId="12" applyFont="1" applyFill="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183" fontId="17" fillId="5" borderId="33" xfId="12" applyNumberFormat="1" applyFont="1" applyFill="1" applyBorder="1" applyAlignment="1" applyProtection="1">
      <alignment horizontal="right" vertical="center" shrinkToFit="1"/>
      <protection locked="0"/>
    </xf>
    <xf numFmtId="183" fontId="17" fillId="5" borderId="36" xfId="11"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5" borderId="52" xfId="12" applyFont="1" applyFill="1" applyBorder="1" applyAlignment="1" applyProtection="1">
      <alignment horizontal="left"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0" fontId="17" fillId="5" borderId="103" xfId="11" applyFont="1" applyFill="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0" fontId="17" fillId="3" borderId="147" xfId="12" applyFont="1" applyFill="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0" fontId="17" fillId="0" borderId="101"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0" borderId="106" xfId="12"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0" fontId="17" fillId="0" borderId="83" xfId="16" applyFont="1" applyBorder="1" applyAlignment="1" applyProtection="1">
      <alignment horizontal="left" vertical="center" shrinkToFit="1"/>
      <protection locked="0"/>
    </xf>
    <xf numFmtId="0" fontId="17" fillId="0" borderId="86" xfId="16" applyFont="1" applyBorder="1" applyAlignment="1" applyProtection="1">
      <alignment horizontal="left" vertical="center" shrinkToFit="1"/>
      <protection locked="0"/>
    </xf>
    <xf numFmtId="0" fontId="17" fillId="0" borderId="90" xfId="16" applyFont="1" applyBorder="1" applyAlignment="1" applyProtection="1">
      <alignment horizontal="left" vertical="center" shrinkToFit="1"/>
      <protection locked="0"/>
    </xf>
    <xf numFmtId="183" fontId="17" fillId="0" borderId="94" xfId="16" applyNumberFormat="1" applyFont="1" applyBorder="1" applyAlignment="1" applyProtection="1">
      <alignment horizontal="right" vertical="center" shrinkToFit="1"/>
      <protection locked="0"/>
    </xf>
    <xf numFmtId="183" fontId="17" fillId="0" borderId="100" xfId="16" applyNumberFormat="1" applyFont="1" applyBorder="1" applyAlignment="1" applyProtection="1">
      <alignment horizontal="right" vertical="center" shrinkToFit="1"/>
      <protection locked="0"/>
    </xf>
    <xf numFmtId="0" fontId="17" fillId="0" borderId="100" xfId="11" applyFont="1" applyBorder="1" applyAlignment="1" applyProtection="1">
      <alignment horizontal="left" vertical="center" shrinkToFit="1"/>
      <protection locked="0"/>
    </xf>
    <xf numFmtId="0" fontId="17" fillId="0" borderId="145" xfId="11" applyFont="1" applyBorder="1" applyAlignment="1" applyProtection="1">
      <alignment horizontal="left" vertical="center" shrinkToFit="1"/>
      <protection locked="0"/>
    </xf>
    <xf numFmtId="183" fontId="17" fillId="0" borderId="91" xfId="11" applyNumberFormat="1" applyFont="1" applyBorder="1" applyAlignment="1" applyProtection="1">
      <alignment horizontal="right" vertical="center" shrinkToFit="1"/>
      <protection locked="0"/>
    </xf>
    <xf numFmtId="0" fontId="17" fillId="0" borderId="123" xfId="11" applyFont="1" applyBorder="1" applyAlignment="1" applyProtection="1">
      <alignment horizontal="left" vertical="center" shrinkToFit="1"/>
      <protection locked="0"/>
    </xf>
    <xf numFmtId="183" fontId="17" fillId="5" borderId="112" xfId="12" applyNumberFormat="1" applyFont="1" applyFill="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183" fontId="17" fillId="5" borderId="61" xfId="11" applyNumberFormat="1" applyFont="1" applyFill="1" applyBorder="1" applyAlignment="1" applyProtection="1">
      <alignment horizontal="right" vertical="center" shrinkToFit="1"/>
      <protection locked="0"/>
    </xf>
    <xf numFmtId="183" fontId="17" fillId="5" borderId="52" xfId="11" applyNumberFormat="1" applyFont="1" applyFill="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0" fontId="17" fillId="0" borderId="11" xfId="12" applyFont="1" applyBorder="1" applyAlignment="1" applyProtection="1">
      <alignment horizontal="center" vertical="center" shrinkToFit="1"/>
      <protection locked="0"/>
    </xf>
    <xf numFmtId="0" fontId="17" fillId="0" borderId="22" xfId="12" applyFont="1" applyBorder="1" applyAlignment="1" applyProtection="1">
      <alignment horizontal="center" vertical="center"/>
      <protection locked="0"/>
    </xf>
    <xf numFmtId="0" fontId="17" fillId="0" borderId="50" xfId="12" applyFont="1" applyBorder="1" applyAlignment="1" applyProtection="1">
      <alignment horizontal="center" vertical="center"/>
      <protection locked="0"/>
    </xf>
    <xf numFmtId="184" fontId="17" fillId="0" borderId="101" xfId="12" applyNumberFormat="1" applyFont="1" applyBorder="1" applyAlignment="1" applyProtection="1">
      <alignment horizontal="right" vertical="center" shrinkToFit="1"/>
      <protection locked="0"/>
    </xf>
    <xf numFmtId="183" fontId="17" fillId="0" borderId="98" xfId="16" applyNumberFormat="1" applyFont="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0" borderId="118" xfId="16" applyNumberFormat="1" applyFont="1" applyBorder="1" applyAlignment="1" applyProtection="1">
      <alignment horizontal="right" vertical="center" shrinkToFit="1"/>
      <protection locked="0"/>
    </xf>
    <xf numFmtId="183" fontId="17" fillId="0" borderId="125" xfId="16" applyNumberFormat="1" applyFont="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0" fontId="17" fillId="0" borderId="104" xfId="12" applyFont="1" applyBorder="1" applyAlignment="1" applyProtection="1">
      <alignment horizontal="left" vertical="center" shrinkToFit="1"/>
      <protection locked="0"/>
    </xf>
    <xf numFmtId="0" fontId="17" fillId="0" borderId="125" xfId="12" applyFont="1" applyBorder="1" applyAlignment="1" applyProtection="1">
      <alignment horizontal="left" vertical="center" shrinkToFit="1"/>
      <protection locked="0"/>
    </xf>
    <xf numFmtId="0" fontId="17" fillId="3" borderId="19" xfId="12" applyFont="1" applyFill="1" applyBorder="1" applyAlignment="1">
      <alignment horizontal="left" vertical="center"/>
    </xf>
    <xf numFmtId="0" fontId="17" fillId="3" borderId="20" xfId="12" applyFont="1" applyFill="1" applyBorder="1" applyAlignment="1">
      <alignment horizontal="left" vertical="center"/>
    </xf>
    <xf numFmtId="183" fontId="17" fillId="5" borderId="97" xfId="11" applyNumberFormat="1" applyFont="1" applyFill="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0" fontId="17" fillId="0" borderId="102"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6" fillId="3" borderId="0" xfId="12" applyFont="1" applyFill="1">
      <alignment vertical="center"/>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20" fillId="3" borderId="64" xfId="12" applyFont="1" applyFill="1" applyBorder="1" applyAlignment="1">
      <alignment horizontal="center" vertical="center"/>
    </xf>
    <xf numFmtId="183" fontId="17" fillId="0" borderId="109" xfId="16" applyNumberFormat="1" applyFont="1" applyBorder="1" applyAlignment="1" applyProtection="1">
      <alignment horizontal="right" vertical="center" shrinkToFit="1"/>
      <protection locked="0"/>
    </xf>
    <xf numFmtId="183" fontId="17" fillId="0" borderId="115" xfId="16" applyNumberFormat="1" applyFont="1" applyBorder="1" applyAlignment="1" applyProtection="1">
      <alignment horizontal="right" vertical="center" shrinkToFit="1"/>
      <protection locked="0"/>
    </xf>
    <xf numFmtId="183" fontId="17" fillId="0" borderId="120" xfId="16" applyNumberFormat="1" applyFont="1" applyBorder="1" applyAlignment="1" applyProtection="1">
      <alignment horizontal="right" vertical="center" shrinkToFit="1"/>
      <protection locked="0"/>
    </xf>
    <xf numFmtId="183" fontId="17" fillId="0" borderId="122" xfId="16" applyNumberFormat="1" applyFont="1" applyBorder="1" applyAlignment="1" applyProtection="1">
      <alignment horizontal="right" vertical="center" shrinkToFit="1"/>
      <protection locked="0"/>
    </xf>
    <xf numFmtId="183" fontId="17" fillId="0" borderId="126" xfId="11" applyNumberFormat="1" applyFont="1" applyBorder="1" applyAlignment="1" applyProtection="1">
      <alignment horizontal="right" vertical="center" shrinkToFit="1"/>
      <protection locked="0"/>
    </xf>
    <xf numFmtId="183" fontId="17" fillId="0" borderId="83" xfId="11" applyNumberFormat="1" applyFont="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0" borderId="90" xfId="11" applyNumberFormat="1" applyFont="1" applyBorder="1" applyAlignment="1" applyProtection="1">
      <alignment horizontal="right" vertical="center" shrinkToFit="1"/>
      <protection locked="0"/>
    </xf>
    <xf numFmtId="0" fontId="17" fillId="0" borderId="167" xfId="11" applyFont="1" applyBorder="1" applyAlignment="1" applyProtection="1">
      <alignment horizontal="left" vertical="center" shrinkToFit="1"/>
      <protection locked="0"/>
    </xf>
    <xf numFmtId="0" fontId="3" fillId="4" borderId="40" xfId="12" applyFill="1" applyBorder="1" applyAlignment="1" applyProtection="1">
      <alignment horizontal="center" vertical="center" wrapText="1"/>
      <protection locked="0"/>
    </xf>
    <xf numFmtId="0" fontId="3" fillId="4" borderId="19" xfId="12" applyFill="1" applyBorder="1" applyAlignment="1" applyProtection="1">
      <alignment horizontal="center" vertical="center" wrapText="1"/>
      <protection locked="0"/>
    </xf>
    <xf numFmtId="0" fontId="3" fillId="4" borderId="13"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14" fillId="3" borderId="32" xfId="19" applyFont="1" applyFill="1" applyBorder="1">
      <alignment vertical="center"/>
    </xf>
    <xf numFmtId="0" fontId="14" fillId="3" borderId="35" xfId="19" applyFont="1" applyFill="1" applyBorder="1">
      <alignment vertical="center"/>
    </xf>
    <xf numFmtId="0" fontId="14" fillId="3" borderId="37" xfId="19" applyFont="1" applyFill="1" applyBorder="1">
      <alignment vertical="center"/>
    </xf>
    <xf numFmtId="178" fontId="21" fillId="0" borderId="32" xfId="13" applyNumberFormat="1" applyFont="1" applyBorder="1" applyAlignment="1">
      <alignment horizontal="center" vertical="center"/>
    </xf>
    <xf numFmtId="178" fontId="21" fillId="0" borderId="35" xfId="13" applyNumberFormat="1" applyFont="1" applyBorder="1" applyAlignment="1">
      <alignment horizontal="center" vertical="center"/>
    </xf>
    <xf numFmtId="178" fontId="21" fillId="0" borderId="37" xfId="13" applyNumberFormat="1" applyFont="1" applyBorder="1" applyAlignment="1">
      <alignment horizontal="center" vertical="center"/>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178" fontId="14" fillId="3" borderId="32" xfId="19" applyNumberFormat="1" applyFont="1" applyFill="1" applyBorder="1" applyAlignment="1">
      <alignment vertical="center" wrapText="1"/>
    </xf>
    <xf numFmtId="178" fontId="14" fillId="3" borderId="35" xfId="19" applyNumberFormat="1" applyFont="1" applyFill="1" applyBorder="1" applyAlignment="1">
      <alignment vertical="center" wrapText="1"/>
    </xf>
    <xf numFmtId="178" fontId="14" fillId="3" borderId="37" xfId="19" applyNumberFormat="1" applyFont="1" applyFill="1" applyBorder="1" applyAlignment="1">
      <alignment vertical="center" wrapText="1"/>
    </xf>
    <xf numFmtId="178" fontId="14" fillId="0" borderId="32" xfId="19" applyNumberFormat="1" applyFont="1" applyBorder="1" applyAlignment="1">
      <alignment vertical="center" wrapText="1"/>
    </xf>
    <xf numFmtId="178" fontId="14" fillId="0" borderId="35" xfId="19" applyNumberFormat="1" applyFont="1" applyBorder="1" applyAlignment="1">
      <alignment vertical="center" wrapText="1"/>
    </xf>
    <xf numFmtId="178" fontId="14" fillId="0" borderId="37" xfId="19" applyNumberFormat="1" applyFont="1" applyBorder="1" applyAlignment="1">
      <alignment vertical="center" wrapText="1"/>
    </xf>
    <xf numFmtId="178" fontId="14" fillId="0" borderId="23" xfId="19" applyNumberFormat="1" applyFont="1" applyBorder="1">
      <alignment vertical="center"/>
    </xf>
    <xf numFmtId="187" fontId="14" fillId="3" borderId="32" xfId="18" applyNumberFormat="1" applyFont="1" applyFill="1" applyBorder="1" applyAlignment="1">
      <alignment horizontal="left" vertical="center" wrapText="1"/>
    </xf>
    <xf numFmtId="187" fontId="14" fillId="3" borderId="35" xfId="18" applyNumberFormat="1" applyFont="1" applyFill="1" applyBorder="1" applyAlignment="1">
      <alignment horizontal="left" vertical="center" wrapText="1"/>
    </xf>
    <xf numFmtId="187" fontId="14" fillId="3" borderId="37"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0" fontId="14" fillId="3" borderId="35" xfId="18" applyFont="1" applyFill="1" applyBorder="1" applyAlignment="1">
      <alignment horizontal="left" vertical="center"/>
    </xf>
    <xf numFmtId="0" fontId="14" fillId="3" borderId="37" xfId="18" applyFont="1" applyFill="1" applyBorder="1" applyAlignment="1">
      <alignment horizontal="left" vertical="center"/>
    </xf>
    <xf numFmtId="178" fontId="21" fillId="0" borderId="32" xfId="19" applyNumberFormat="1" applyFont="1" applyBorder="1">
      <alignment vertical="center"/>
    </xf>
    <xf numFmtId="178" fontId="21" fillId="0" borderId="35" xfId="19" applyNumberFormat="1" applyFont="1" applyBorder="1">
      <alignment vertical="center"/>
    </xf>
    <xf numFmtId="178" fontId="21" fillId="0" borderId="37" xfId="19" applyNumberFormat="1" applyFont="1" applyBorder="1">
      <alignment vertical="center"/>
    </xf>
    <xf numFmtId="0" fontId="22" fillId="0" borderId="19" xfId="6" applyFont="1" applyBorder="1" applyAlignment="1">
      <alignment horizontal="left" vertical="center" wrapText="1"/>
    </xf>
    <xf numFmtId="0" fontId="22" fillId="0" borderId="53" xfId="6" applyFont="1" applyBorder="1" applyAlignment="1">
      <alignment horizontal="left" vertical="center" wrapText="1"/>
    </xf>
    <xf numFmtId="0" fontId="22" fillId="0" borderId="23" xfId="6" applyFont="1" applyBorder="1" applyAlignment="1">
      <alignment horizontal="left" vertical="center"/>
    </xf>
    <xf numFmtId="0" fontId="22" fillId="0" borderId="54" xfId="6" applyFont="1" applyBorder="1" applyAlignment="1">
      <alignment horizontal="left" vertical="center"/>
    </xf>
    <xf numFmtId="0" fontId="22" fillId="0" borderId="36" xfId="6" applyFont="1" applyBorder="1" applyAlignment="1">
      <alignment horizontal="left" vertical="center"/>
    </xf>
    <xf numFmtId="0" fontId="22" fillId="0" borderId="52" xfId="6" applyFont="1" applyBorder="1" applyAlignment="1">
      <alignment horizontal="left" vertical="center"/>
    </xf>
    <xf numFmtId="0" fontId="24" fillId="0" borderId="35" xfId="17" applyFont="1" applyBorder="1" applyAlignment="1">
      <alignment horizontal="left" vertical="center" wrapText="1"/>
    </xf>
    <xf numFmtId="0" fontId="24" fillId="0" borderId="51" xfId="17" applyFont="1" applyBorder="1" applyAlignment="1">
      <alignment horizontal="left" vertical="center" wrapText="1"/>
    </xf>
    <xf numFmtId="0" fontId="24" fillId="0" borderId="36" xfId="17" applyFont="1" applyBorder="1" applyAlignment="1">
      <alignment horizontal="left" vertical="center" wrapText="1"/>
    </xf>
    <xf numFmtId="0" fontId="24" fillId="0" borderId="52" xfId="17" applyFont="1" applyBorder="1" applyAlignment="1">
      <alignment horizontal="left" vertical="center" wrapText="1"/>
    </xf>
    <xf numFmtId="0" fontId="24" fillId="0" borderId="22" xfId="17" applyFont="1" applyBorder="1" applyAlignment="1">
      <alignment horizontal="left" vertical="center" wrapText="1"/>
    </xf>
    <xf numFmtId="0" fontId="24" fillId="0" borderId="50" xfId="17" applyFont="1" applyBorder="1" applyAlignment="1">
      <alignment horizontal="left" vertical="center" wrapText="1"/>
    </xf>
    <xf numFmtId="0" fontId="27" fillId="0" borderId="39" xfId="8" applyFont="1" applyBorder="1">
      <alignment vertical="center"/>
    </xf>
    <xf numFmtId="0" fontId="27" fillId="0" borderId="22" xfId="8" applyFont="1" applyBorder="1">
      <alignment vertical="center"/>
    </xf>
    <xf numFmtId="0" fontId="27" fillId="0" borderId="41" xfId="8" applyFont="1" applyBorder="1">
      <alignment vertical="center"/>
    </xf>
    <xf numFmtId="0" fontId="25" fillId="0" borderId="32" xfId="8" applyFont="1" applyBorder="1">
      <alignment vertical="center"/>
    </xf>
    <xf numFmtId="0" fontId="25" fillId="0" borderId="35" xfId="8" applyFont="1" applyBorder="1">
      <alignment vertical="center"/>
    </xf>
    <xf numFmtId="0" fontId="25" fillId="0" borderId="51" xfId="8" applyFont="1" applyBorder="1">
      <alignment vertical="center"/>
    </xf>
    <xf numFmtId="0" fontId="25" fillId="0" borderId="33" xfId="8" applyFont="1" applyBorder="1">
      <alignment vertical="center"/>
    </xf>
    <xf numFmtId="0" fontId="25" fillId="0" borderId="36" xfId="8" applyFont="1" applyBorder="1">
      <alignment vertical="center"/>
    </xf>
    <xf numFmtId="0" fontId="25" fillId="0" borderId="38" xfId="8" applyFont="1" applyBorder="1">
      <alignment vertical="center"/>
    </xf>
    <xf numFmtId="0" fontId="25" fillId="0" borderId="183" xfId="8" applyFont="1" applyBorder="1" applyAlignment="1">
      <alignment horizontal="center" vertical="center" wrapText="1"/>
    </xf>
    <xf numFmtId="0" fontId="25" fillId="0" borderId="185"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79"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7" xfId="8" applyFont="1" applyBorder="1" applyAlignment="1">
      <alignment vertical="center" wrapText="1"/>
    </xf>
    <xf numFmtId="0" fontId="24" fillId="0" borderId="13" xfId="8" applyFont="1" applyBorder="1" applyAlignment="1">
      <alignment vertical="center" wrapText="1"/>
    </xf>
    <xf numFmtId="0" fontId="24" fillId="0" borderId="8" xfId="8" applyFont="1" applyBorder="1" applyAlignment="1">
      <alignment vertical="center" wrapText="1"/>
    </xf>
    <xf numFmtId="0" fontId="24" fillId="0" borderId="14" xfId="8" applyFont="1" applyBorder="1" applyAlignment="1">
      <alignment vertical="center" wrapText="1"/>
    </xf>
    <xf numFmtId="0" fontId="24" fillId="0" borderId="56" xfId="8" applyFont="1" applyBorder="1" applyAlignment="1">
      <alignment vertical="center" wrapText="1"/>
    </xf>
    <xf numFmtId="0" fontId="24" fillId="0" borderId="15" xfId="8" applyFont="1" applyBorder="1" applyAlignment="1">
      <alignment vertical="center" wrapText="1"/>
    </xf>
    <xf numFmtId="0" fontId="24" fillId="0" borderId="35" xfId="8" applyFont="1" applyBorder="1">
      <alignment vertical="center"/>
    </xf>
    <xf numFmtId="0" fontId="24" fillId="0" borderId="51" xfId="8" applyFont="1" applyBorder="1">
      <alignment vertical="center"/>
    </xf>
    <xf numFmtId="0" fontId="24" fillId="0" borderId="57" xfId="8" applyFont="1" applyBorder="1" applyAlignment="1">
      <alignment vertical="center" wrapText="1"/>
    </xf>
    <xf numFmtId="0" fontId="24" fillId="0" borderId="37" xfId="8" applyFont="1" applyBorder="1" applyAlignment="1">
      <alignment vertical="center" wrapText="1"/>
    </xf>
    <xf numFmtId="0" fontId="24" fillId="0" borderId="61" xfId="8" applyFont="1" applyBorder="1">
      <alignment vertical="center"/>
    </xf>
    <xf numFmtId="0" fontId="24" fillId="0" borderId="38" xfId="8" applyFont="1" applyBorder="1">
      <alignment vertical="center"/>
    </xf>
    <xf numFmtId="0" fontId="24" fillId="0" borderId="36" xfId="8" applyFont="1" applyBorder="1">
      <alignment vertical="center"/>
    </xf>
    <xf numFmtId="0" fontId="24" fillId="0" borderId="52" xfId="8" applyFont="1" applyBorder="1">
      <alignment vertical="center"/>
    </xf>
    <xf numFmtId="0" fontId="24" fillId="0" borderId="22" xfId="8" applyFont="1" applyBorder="1">
      <alignment vertical="center"/>
    </xf>
    <xf numFmtId="0" fontId="24" fillId="0" borderId="50" xfId="8" applyFont="1" applyBorder="1">
      <alignment vertical="center"/>
    </xf>
    <xf numFmtId="0" fontId="24" fillId="0" borderId="35" xfId="7" applyFont="1" applyBorder="1" applyAlignment="1">
      <alignment horizontal="left" vertical="center"/>
    </xf>
    <xf numFmtId="0" fontId="24" fillId="0" borderId="51" xfId="7" applyFont="1" applyBorder="1" applyAlignment="1">
      <alignment horizontal="left" vertical="center"/>
    </xf>
    <xf numFmtId="0" fontId="24" fillId="0" borderId="36" xfId="7" applyFont="1" applyBorder="1" applyAlignment="1">
      <alignment horizontal="left" vertical="center"/>
    </xf>
    <xf numFmtId="0" fontId="24" fillId="0" borderId="52" xfId="7" applyFont="1" applyBorder="1" applyAlignment="1">
      <alignment horizontal="left" vertical="center"/>
    </xf>
    <xf numFmtId="0" fontId="24" fillId="0" borderId="12" xfId="7" applyFont="1" applyBorder="1" applyAlignment="1">
      <alignment vertical="center" wrapText="1"/>
    </xf>
    <xf numFmtId="0" fontId="24" fillId="0" borderId="16" xfId="7" applyFont="1" applyBorder="1" applyAlignment="1">
      <alignment vertical="center" wrapText="1"/>
    </xf>
    <xf numFmtId="0" fontId="24" fillId="0" borderId="32" xfId="7" applyFont="1" applyBorder="1" applyAlignment="1">
      <alignment horizontal="center" vertical="center" shrinkToFit="1"/>
    </xf>
    <xf numFmtId="0" fontId="24" fillId="0" borderId="35" xfId="7" applyFont="1" applyBorder="1" applyAlignment="1">
      <alignment horizontal="center" vertical="center" shrinkToFit="1"/>
    </xf>
    <xf numFmtId="0" fontId="24" fillId="0" borderId="51" xfId="7" applyFont="1" applyBorder="1" applyAlignment="1">
      <alignment horizontal="center" vertical="center" shrinkToFit="1"/>
    </xf>
    <xf numFmtId="0" fontId="24" fillId="0" borderId="22" xfId="7" applyFont="1" applyBorder="1" applyAlignment="1">
      <alignment horizontal="left" vertical="center"/>
    </xf>
    <xf numFmtId="0" fontId="24" fillId="0" borderId="50" xfId="7" applyFont="1" applyBorder="1" applyAlignment="1">
      <alignment horizontal="left" vertical="center"/>
    </xf>
    <xf numFmtId="0" fontId="30" fillId="0" borderId="32" xfId="6" applyFont="1" applyBorder="1" applyAlignment="1" applyProtection="1">
      <alignment horizontal="left" vertical="center" wrapText="1"/>
      <protection locked="0"/>
    </xf>
    <xf numFmtId="0" fontId="30" fillId="0" borderId="35" xfId="6" applyFont="1" applyBorder="1" applyAlignment="1" applyProtection="1">
      <alignment horizontal="left" vertical="center" wrapText="1"/>
      <protection locked="0"/>
    </xf>
    <xf numFmtId="0" fontId="30" fillId="0" borderId="51" xfId="6" applyFont="1" applyBorder="1" applyAlignment="1" applyProtection="1">
      <alignment horizontal="left" vertical="center" wrapText="1"/>
      <protection locked="0"/>
    </xf>
    <xf numFmtId="0" fontId="30" fillId="0" borderId="33" xfId="6" applyFont="1" applyBorder="1" applyAlignment="1" applyProtection="1">
      <alignment horizontal="left" vertical="center" wrapText="1"/>
      <protection locked="0"/>
    </xf>
    <xf numFmtId="0" fontId="30" fillId="0" borderId="36" xfId="6" applyFont="1" applyBorder="1" applyAlignment="1" applyProtection="1">
      <alignment horizontal="left" vertical="center" wrapText="1"/>
      <protection locked="0"/>
    </xf>
    <xf numFmtId="0" fontId="30" fillId="0" borderId="52" xfId="6" applyFont="1" applyBorder="1" applyAlignment="1" applyProtection="1">
      <alignment horizontal="left" vertical="center" wrapText="1"/>
      <protection locked="0"/>
    </xf>
    <xf numFmtId="0" fontId="30" fillId="0" borderId="18" xfId="6" applyFont="1" applyBorder="1" applyAlignment="1">
      <alignment horizontal="left" vertical="center"/>
    </xf>
    <xf numFmtId="0" fontId="30" fillId="0" borderId="64" xfId="6" applyFont="1" applyBorder="1" applyAlignment="1">
      <alignment horizontal="left" vertical="center"/>
    </xf>
    <xf numFmtId="0" fontId="30" fillId="0" borderId="19" xfId="6" applyFont="1" applyBorder="1" applyAlignment="1">
      <alignment horizontal="left" vertical="center" wrapText="1"/>
    </xf>
    <xf numFmtId="0" fontId="30" fillId="0" borderId="53" xfId="6" applyFont="1" applyBorder="1" applyAlignment="1">
      <alignment horizontal="left" vertical="center" wrapText="1"/>
    </xf>
    <xf numFmtId="0" fontId="30" fillId="0" borderId="23" xfId="6" applyFont="1" applyBorder="1" applyAlignment="1">
      <alignment horizontal="left" vertical="center"/>
    </xf>
    <xf numFmtId="0" fontId="30" fillId="0" borderId="54" xfId="6" applyFont="1" applyBorder="1" applyAlignment="1">
      <alignment horizontal="left" vertical="center"/>
    </xf>
    <xf numFmtId="0" fontId="30" fillId="0" borderId="35" xfId="6" applyFont="1" applyBorder="1" applyAlignment="1">
      <alignment horizontal="left" vertical="center"/>
    </xf>
    <xf numFmtId="0" fontId="30" fillId="0" borderId="51" xfId="6" applyFont="1" applyBorder="1" applyAlignment="1">
      <alignment horizontal="left" vertical="center"/>
    </xf>
  </cellXfs>
  <cellStyles count="20">
    <cellStyle name="標準" xfId="0" builtinId="0"/>
    <cellStyle name="標準 2" xfId="1" xr:uid="{00000000-0005-0000-0000-000001000000}"/>
    <cellStyle name="標準 2 2" xfId="2" xr:uid="{00000000-0005-0000-0000-000002000000}"/>
    <cellStyle name="標準 2 3" xfId="3" xr:uid="{00000000-0005-0000-0000-000003000000}"/>
    <cellStyle name="標準 3" xfId="4" xr:uid="{00000000-0005-0000-0000-000004000000}"/>
    <cellStyle name="標準 4" xfId="5" xr:uid="{00000000-0005-0000-0000-000005000000}"/>
    <cellStyle name="標準 4_APAHO401600" xfId="6" xr:uid="{00000000-0005-0000-0000-000006000000}"/>
    <cellStyle name="標準 4_APAHO4019001" xfId="7" xr:uid="{00000000-0005-0000-0000-000007000000}"/>
    <cellStyle name="標準 4_ZJ08_022012_青森市_2010" xfId="8" xr:uid="{00000000-0005-0000-0000-000008000000}"/>
    <cellStyle name="標準 6" xfId="9" xr:uid="{00000000-0005-0000-0000-000009000000}"/>
    <cellStyle name="標準 6_APAHO401000" xfId="10" xr:uid="{00000000-0005-0000-0000-00000A000000}"/>
    <cellStyle name="標準 6_APAHO401200_O-JJ1016-001-3_財政状況資料集(決算状況カード(各会計・関係団体))(Rev2)2" xfId="11"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9" xr:uid="{00000000-0005-0000-0000-000013000000}"/>
    <cellStyle name="標準_【レイアウト】（市）資料３（Ｐ２）　歳出比較分析表" xfId="18" xr:uid="{00000000-0005-0000-0000-000012000000}"/>
    <cellStyle name="標準_APAHO251300" xfId="13" xr:uid="{00000000-0005-0000-0000-00000D000000}"/>
    <cellStyle name="標準_APAHO252300" xfId="14" xr:uid="{00000000-0005-0000-0000-00000E000000}"/>
    <cellStyle name="標準_Book1" xfId="15" xr:uid="{00000000-0005-0000-0000-00000F000000}"/>
    <cellStyle name="標準_O-JJ0722-001-3_決算状況カード(各会計・関係団体)_O-JJ1016-001-3_財政状況資料集(決算状況カード(各会計・関係団体))(Rev2)2" xfId="16" xr:uid="{00000000-0005-0000-0000-000010000000}"/>
    <cellStyle name="標準_O-JJ0722-001-8_連結実質赤字比率に係る赤字・黒字の構成分析" xfId="17"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63812</c:v>
                </c:pt>
                <c:pt idx="1">
                  <c:v>54225</c:v>
                </c:pt>
                <c:pt idx="2">
                  <c:v>54016</c:v>
                </c:pt>
                <c:pt idx="3">
                  <c:v>52786</c:v>
                </c:pt>
                <c:pt idx="4">
                  <c:v>58465</c:v>
                </c:pt>
              </c:numCache>
            </c:numRef>
          </c:val>
          <c:smooth val="0"/>
          <c:extLst>
            <c:ext xmlns:c16="http://schemas.microsoft.com/office/drawing/2014/chart" uri="{C3380CC4-5D6E-409C-BE32-E72D297353CC}">
              <c16:uniqueId val="{00000000-B13A-488D-A2BF-73DC0C147317}"/>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69412</c:v>
                </c:pt>
                <c:pt idx="1">
                  <c:v>57052</c:v>
                </c:pt>
                <c:pt idx="2">
                  <c:v>55069</c:v>
                </c:pt>
                <c:pt idx="3">
                  <c:v>54040</c:v>
                </c:pt>
                <c:pt idx="4">
                  <c:v>73742</c:v>
                </c:pt>
              </c:numCache>
            </c:numRef>
          </c:val>
          <c:smooth val="0"/>
          <c:extLst>
            <c:ext xmlns:c16="http://schemas.microsoft.com/office/drawing/2014/chart" uri="{C3380CC4-5D6E-409C-BE32-E72D297353CC}">
              <c16:uniqueId val="{00000001-B13A-488D-A2BF-73DC0C14731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9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p>
            </c:rich>
          </c:tx>
          <c:layout>
            <c:manualLayout>
              <c:xMode val="edge"/>
              <c:yMode val="edge"/>
              <c:x val="9.3862626377478983E-2"/>
              <c:y val="7.5163741787178565E-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b="0.98399999999999999" l="0.78700000000000003" r="0.78700000000000003" t="0.98399999999999999" header="0.51200000000000001" footer="0.51200000000000001"/>
    <c:pageSetup orientation="portrait"/>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3.89</c:v>
                </c:pt>
                <c:pt idx="1">
                  <c:v>4.29</c:v>
                </c:pt>
                <c:pt idx="2">
                  <c:v>4.47</c:v>
                </c:pt>
                <c:pt idx="3">
                  <c:v>3.91</c:v>
                </c:pt>
                <c:pt idx="4">
                  <c:v>3.87</c:v>
                </c:pt>
              </c:numCache>
            </c:numRef>
          </c:val>
          <c:extLst>
            <c:ext xmlns:c16="http://schemas.microsoft.com/office/drawing/2014/chart" uri="{C3380CC4-5D6E-409C-BE32-E72D297353CC}">
              <c16:uniqueId val="{00000000-B423-42E3-822C-6DC08E4DA7C6}"/>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16.600000000000001</c:v>
                </c:pt>
                <c:pt idx="1">
                  <c:v>17.41</c:v>
                </c:pt>
                <c:pt idx="2">
                  <c:v>18.670000000000002</c:v>
                </c:pt>
                <c:pt idx="3">
                  <c:v>19.02</c:v>
                </c:pt>
                <c:pt idx="4">
                  <c:v>18.82</c:v>
                </c:pt>
              </c:numCache>
            </c:numRef>
          </c:val>
          <c:extLst>
            <c:ext xmlns:c16="http://schemas.microsoft.com/office/drawing/2014/chart" uri="{C3380CC4-5D6E-409C-BE32-E72D297353CC}">
              <c16:uniqueId val="{00000001-B423-42E3-822C-6DC08E4DA7C6}"/>
            </c:ext>
          </c:extLst>
        </c:ser>
        <c:dLbls>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-2.83</c:v>
                </c:pt>
                <c:pt idx="1">
                  <c:v>-7.0000000000000007E-2</c:v>
                </c:pt>
                <c:pt idx="2">
                  <c:v>-1.1100000000000001</c:v>
                </c:pt>
                <c:pt idx="3">
                  <c:v>-2.35</c:v>
                </c:pt>
                <c:pt idx="4">
                  <c:v>-1.75</c:v>
                </c:pt>
              </c:numCache>
            </c:numRef>
          </c:val>
          <c:smooth val="0"/>
          <c:extLst>
            <c:ext xmlns:c16="http://schemas.microsoft.com/office/drawing/2014/chart" uri="{C3380CC4-5D6E-409C-BE32-E72D297353CC}">
              <c16:uniqueId val="{00000002-B423-42E3-822C-6DC08E4DA7C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0.28999999999999998</c:v>
                </c:pt>
                <c:pt idx="2">
                  <c:v>#N/A</c:v>
                </c:pt>
                <c:pt idx="3">
                  <c:v>0.05</c:v>
                </c:pt>
                <c:pt idx="4">
                  <c:v>#N/A</c:v>
                </c:pt>
                <c:pt idx="5">
                  <c:v>0.05</c:v>
                </c:pt>
                <c:pt idx="6">
                  <c:v>#N/A</c:v>
                </c:pt>
                <c:pt idx="7">
                  <c:v>0.05</c:v>
                </c:pt>
                <c:pt idx="8">
                  <c:v>#N/A</c:v>
                </c:pt>
                <c:pt idx="9">
                  <c:v>0.04</c:v>
                </c:pt>
              </c:numCache>
            </c:numRef>
          </c:val>
          <c:extLst>
            <c:ext xmlns:c16="http://schemas.microsoft.com/office/drawing/2014/chart" uri="{C3380CC4-5D6E-409C-BE32-E72D297353CC}">
              <c16:uniqueId val="{00000000-E3CC-44DE-8DD6-8F2C1D292A22}"/>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E3CC-44DE-8DD6-8F2C1D292A22}"/>
            </c:ext>
          </c:extLst>
        </c:ser>
        <c:ser>
          <c:idx val="2"/>
          <c:order val="2"/>
          <c:tx>
            <c:strRef>
              <c:f>データシート!$A$29</c:f>
              <c:strCache>
                <c:ptCount val="1"/>
                <c:pt idx="0">
                  <c:v>日向市後期高齢者医療事業特別会計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0.05</c:v>
                </c:pt>
                <c:pt idx="2">
                  <c:v>#N/A</c:v>
                </c:pt>
                <c:pt idx="3">
                  <c:v>0.05</c:v>
                </c:pt>
                <c:pt idx="4">
                  <c:v>#N/A</c:v>
                </c:pt>
                <c:pt idx="5">
                  <c:v>0.06</c:v>
                </c:pt>
                <c:pt idx="6">
                  <c:v>#N/A</c:v>
                </c:pt>
                <c:pt idx="7">
                  <c:v>0.06</c:v>
                </c:pt>
                <c:pt idx="8">
                  <c:v>#N/A</c:v>
                </c:pt>
                <c:pt idx="9">
                  <c:v>0.05</c:v>
                </c:pt>
              </c:numCache>
            </c:numRef>
          </c:val>
          <c:extLst>
            <c:ext xmlns:c16="http://schemas.microsoft.com/office/drawing/2014/chart" uri="{C3380CC4-5D6E-409C-BE32-E72D297353CC}">
              <c16:uniqueId val="{00000002-E3CC-44DE-8DD6-8F2C1D292A22}"/>
            </c:ext>
          </c:extLst>
        </c:ser>
        <c:ser>
          <c:idx val="3"/>
          <c:order val="3"/>
          <c:tx>
            <c:strRef>
              <c:f>データシート!$A$30</c:f>
              <c:strCache>
                <c:ptCount val="1"/>
                <c:pt idx="0">
                  <c:v>日向市国民健康保険事業特別会計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0.28999999999999998</c:v>
                </c:pt>
                <c:pt idx="2">
                  <c:v>#N/A</c:v>
                </c:pt>
                <c:pt idx="3">
                  <c:v>0.9</c:v>
                </c:pt>
                <c:pt idx="4">
                  <c:v>#N/A</c:v>
                </c:pt>
                <c:pt idx="5">
                  <c:v>0.93</c:v>
                </c:pt>
                <c:pt idx="6">
                  <c:v>#N/A</c:v>
                </c:pt>
                <c:pt idx="7">
                  <c:v>0.82</c:v>
                </c:pt>
                <c:pt idx="8">
                  <c:v>#N/A</c:v>
                </c:pt>
                <c:pt idx="9">
                  <c:v>0.76</c:v>
                </c:pt>
              </c:numCache>
            </c:numRef>
          </c:val>
          <c:extLst>
            <c:ext xmlns:c16="http://schemas.microsoft.com/office/drawing/2014/chart" uri="{C3380CC4-5D6E-409C-BE32-E72D297353CC}">
              <c16:uniqueId val="{00000003-E3CC-44DE-8DD6-8F2C1D292A22}"/>
            </c:ext>
          </c:extLst>
        </c:ser>
        <c:ser>
          <c:idx val="4"/>
          <c:order val="4"/>
          <c:tx>
            <c:strRef>
              <c:f>データシート!$A$31</c:f>
              <c:strCache>
                <c:ptCount val="1"/>
                <c:pt idx="0">
                  <c:v>日向市介護保険事業特別会計（保険事業勘定）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0.71</c:v>
                </c:pt>
                <c:pt idx="2">
                  <c:v>#N/A</c:v>
                </c:pt>
                <c:pt idx="3">
                  <c:v>1.1000000000000001</c:v>
                </c:pt>
                <c:pt idx="4">
                  <c:v>#N/A</c:v>
                </c:pt>
                <c:pt idx="5">
                  <c:v>1.62</c:v>
                </c:pt>
                <c:pt idx="6">
                  <c:v>#N/A</c:v>
                </c:pt>
                <c:pt idx="7">
                  <c:v>1.93</c:v>
                </c:pt>
                <c:pt idx="8">
                  <c:v>#N/A</c:v>
                </c:pt>
                <c:pt idx="9">
                  <c:v>1</c:v>
                </c:pt>
              </c:numCache>
            </c:numRef>
          </c:val>
          <c:extLst>
            <c:ext xmlns:c16="http://schemas.microsoft.com/office/drawing/2014/chart" uri="{C3380CC4-5D6E-409C-BE32-E72D297353CC}">
              <c16:uniqueId val="{00000004-E3CC-44DE-8DD6-8F2C1D292A22}"/>
            </c:ext>
          </c:extLst>
        </c:ser>
        <c:ser>
          <c:idx val="5"/>
          <c:order val="5"/>
          <c:tx>
            <c:strRef>
              <c:f>データシート!$A$32</c:f>
              <c:strCache>
                <c:ptCount val="1"/>
                <c:pt idx="0">
                  <c:v>日向市簡易水道事業会計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0.46</c:v>
                </c:pt>
                <c:pt idx="2">
                  <c:v>#N/A</c:v>
                </c:pt>
                <c:pt idx="3">
                  <c:v>0.66</c:v>
                </c:pt>
                <c:pt idx="4">
                  <c:v>#N/A</c:v>
                </c:pt>
                <c:pt idx="5">
                  <c:v>0.8</c:v>
                </c:pt>
                <c:pt idx="6">
                  <c:v>#N/A</c:v>
                </c:pt>
                <c:pt idx="7">
                  <c:v>1.17</c:v>
                </c:pt>
                <c:pt idx="8">
                  <c:v>#N/A</c:v>
                </c:pt>
                <c:pt idx="9">
                  <c:v>1.2</c:v>
                </c:pt>
              </c:numCache>
            </c:numRef>
          </c:val>
          <c:extLst>
            <c:ext xmlns:c16="http://schemas.microsoft.com/office/drawing/2014/chart" uri="{C3380CC4-5D6E-409C-BE32-E72D297353CC}">
              <c16:uniqueId val="{00000005-E3CC-44DE-8DD6-8F2C1D292A22}"/>
            </c:ext>
          </c:extLst>
        </c:ser>
        <c:ser>
          <c:idx val="6"/>
          <c:order val="6"/>
          <c:tx>
            <c:strRef>
              <c:f>データシート!$A$33</c:f>
              <c:strCache>
                <c:ptCount val="1"/>
                <c:pt idx="0">
                  <c:v>日向市農業集落排水事業会計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0.56000000000000005</c:v>
                </c:pt>
                <c:pt idx="2">
                  <c:v>#N/A</c:v>
                </c:pt>
                <c:pt idx="3">
                  <c:v>0.9</c:v>
                </c:pt>
                <c:pt idx="4">
                  <c:v>#N/A</c:v>
                </c:pt>
                <c:pt idx="5">
                  <c:v>1.1200000000000001</c:v>
                </c:pt>
                <c:pt idx="6">
                  <c:v>#N/A</c:v>
                </c:pt>
                <c:pt idx="7">
                  <c:v>1.3</c:v>
                </c:pt>
                <c:pt idx="8">
                  <c:v>#N/A</c:v>
                </c:pt>
                <c:pt idx="9">
                  <c:v>1.47</c:v>
                </c:pt>
              </c:numCache>
            </c:numRef>
          </c:val>
          <c:extLst>
            <c:ext xmlns:c16="http://schemas.microsoft.com/office/drawing/2014/chart" uri="{C3380CC4-5D6E-409C-BE32-E72D297353CC}">
              <c16:uniqueId val="{00000006-E3CC-44DE-8DD6-8F2C1D292A22}"/>
            </c:ext>
          </c:extLst>
        </c:ser>
        <c:ser>
          <c:idx val="7"/>
          <c:order val="7"/>
          <c:tx>
            <c:strRef>
              <c:f>データシート!$A$34</c:f>
              <c:strCache>
                <c:ptCount val="1"/>
                <c:pt idx="0">
                  <c:v>日向市下水道事業会計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1.31</c:v>
                </c:pt>
                <c:pt idx="2">
                  <c:v>#N/A</c:v>
                </c:pt>
                <c:pt idx="3">
                  <c:v>1.35</c:v>
                </c:pt>
                <c:pt idx="4">
                  <c:v>#N/A</c:v>
                </c:pt>
                <c:pt idx="5">
                  <c:v>1.64</c:v>
                </c:pt>
                <c:pt idx="6">
                  <c:v>#N/A</c:v>
                </c:pt>
                <c:pt idx="7">
                  <c:v>1.88</c:v>
                </c:pt>
                <c:pt idx="8">
                  <c:v>#N/A</c:v>
                </c:pt>
                <c:pt idx="9">
                  <c:v>2.06</c:v>
                </c:pt>
              </c:numCache>
            </c:numRef>
          </c:val>
          <c:extLst>
            <c:ext xmlns:c16="http://schemas.microsoft.com/office/drawing/2014/chart" uri="{C3380CC4-5D6E-409C-BE32-E72D297353CC}">
              <c16:uniqueId val="{00000007-E3CC-44DE-8DD6-8F2C1D292A22}"/>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3.85</c:v>
                </c:pt>
                <c:pt idx="2">
                  <c:v>#N/A</c:v>
                </c:pt>
                <c:pt idx="3">
                  <c:v>4.24</c:v>
                </c:pt>
                <c:pt idx="4">
                  <c:v>#N/A</c:v>
                </c:pt>
                <c:pt idx="5">
                  <c:v>4.41</c:v>
                </c:pt>
                <c:pt idx="6">
                  <c:v>#N/A</c:v>
                </c:pt>
                <c:pt idx="7">
                  <c:v>3.86</c:v>
                </c:pt>
                <c:pt idx="8">
                  <c:v>#N/A</c:v>
                </c:pt>
                <c:pt idx="9">
                  <c:v>3.82</c:v>
                </c:pt>
              </c:numCache>
            </c:numRef>
          </c:val>
          <c:extLst>
            <c:ext xmlns:c16="http://schemas.microsoft.com/office/drawing/2014/chart" uri="{C3380CC4-5D6E-409C-BE32-E72D297353CC}">
              <c16:uniqueId val="{00000008-E3CC-44DE-8DD6-8F2C1D292A22}"/>
            </c:ext>
          </c:extLst>
        </c:ser>
        <c:ser>
          <c:idx val="9"/>
          <c:order val="9"/>
          <c:tx>
            <c:strRef>
              <c:f>データシート!$A$36</c:f>
              <c:strCache>
                <c:ptCount val="1"/>
                <c:pt idx="0">
                  <c:v>日向市水道事業会計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6.83</c:v>
                </c:pt>
                <c:pt idx="2">
                  <c:v>#N/A</c:v>
                </c:pt>
                <c:pt idx="3">
                  <c:v>6.46</c:v>
                </c:pt>
                <c:pt idx="4">
                  <c:v>#N/A</c:v>
                </c:pt>
                <c:pt idx="5">
                  <c:v>7.7</c:v>
                </c:pt>
                <c:pt idx="6">
                  <c:v>#N/A</c:v>
                </c:pt>
                <c:pt idx="7">
                  <c:v>8.51</c:v>
                </c:pt>
                <c:pt idx="8">
                  <c:v>#N/A</c:v>
                </c:pt>
                <c:pt idx="9">
                  <c:v>9.9</c:v>
                </c:pt>
              </c:numCache>
            </c:numRef>
          </c:val>
          <c:extLst>
            <c:ext xmlns:c16="http://schemas.microsoft.com/office/drawing/2014/chart" uri="{C3380CC4-5D6E-409C-BE32-E72D297353CC}">
              <c16:uniqueId val="{00000009-E3CC-44DE-8DD6-8F2C1D292A22}"/>
            </c:ext>
          </c:extLst>
        </c:ser>
        <c:dLbls>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2761</c:v>
                </c:pt>
                <c:pt idx="5">
                  <c:v>2720</c:v>
                </c:pt>
                <c:pt idx="8">
                  <c:v>2709</c:v>
                </c:pt>
                <c:pt idx="11">
                  <c:v>2561</c:v>
                </c:pt>
                <c:pt idx="14">
                  <c:v>2488</c:v>
                </c:pt>
              </c:numCache>
            </c:numRef>
          </c:val>
          <c:extLst>
            <c:ext xmlns:c16="http://schemas.microsoft.com/office/drawing/2014/chart" uri="{C3380CC4-5D6E-409C-BE32-E72D297353CC}">
              <c16:uniqueId val="{00000000-8ED3-46D2-AEB2-90ABFA7BE27B}"/>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8ED3-46D2-AEB2-90ABFA7BE27B}"/>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11</c:v>
                </c:pt>
              </c:numCache>
            </c:numRef>
          </c:val>
          <c:extLst>
            <c:ext xmlns:c16="http://schemas.microsoft.com/office/drawing/2014/chart" uri="{C3380CC4-5D6E-409C-BE32-E72D297353CC}">
              <c16:uniqueId val="{00000002-8ED3-46D2-AEB2-90ABFA7BE27B}"/>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94</c:v>
                </c:pt>
                <c:pt idx="3">
                  <c:v>85</c:v>
                </c:pt>
                <c:pt idx="6">
                  <c:v>82</c:v>
                </c:pt>
                <c:pt idx="9">
                  <c:v>14</c:v>
                </c:pt>
                <c:pt idx="12">
                  <c:v>4</c:v>
                </c:pt>
              </c:numCache>
            </c:numRef>
          </c:val>
          <c:extLst>
            <c:ext xmlns:c16="http://schemas.microsoft.com/office/drawing/2014/chart" uri="{C3380CC4-5D6E-409C-BE32-E72D297353CC}">
              <c16:uniqueId val="{00000003-8ED3-46D2-AEB2-90ABFA7BE27B}"/>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568</c:v>
                </c:pt>
                <c:pt idx="3">
                  <c:v>573</c:v>
                </c:pt>
                <c:pt idx="6">
                  <c:v>582</c:v>
                </c:pt>
                <c:pt idx="9">
                  <c:v>586</c:v>
                </c:pt>
                <c:pt idx="12">
                  <c:v>567</c:v>
                </c:pt>
              </c:numCache>
            </c:numRef>
          </c:val>
          <c:extLst>
            <c:ext xmlns:c16="http://schemas.microsoft.com/office/drawing/2014/chart" uri="{C3380CC4-5D6E-409C-BE32-E72D297353CC}">
              <c16:uniqueId val="{00000004-8ED3-46D2-AEB2-90ABFA7BE27B}"/>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8ED3-46D2-AEB2-90ABFA7BE27B}"/>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8ED3-46D2-AEB2-90ABFA7BE27B}"/>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3545</c:v>
                </c:pt>
                <c:pt idx="3">
                  <c:v>3616</c:v>
                </c:pt>
                <c:pt idx="6">
                  <c:v>3616</c:v>
                </c:pt>
                <c:pt idx="9">
                  <c:v>3445</c:v>
                </c:pt>
                <c:pt idx="12">
                  <c:v>3312</c:v>
                </c:pt>
              </c:numCache>
            </c:numRef>
          </c:val>
          <c:extLst>
            <c:ext xmlns:c16="http://schemas.microsoft.com/office/drawing/2014/chart" uri="{C3380CC4-5D6E-409C-BE32-E72D297353CC}">
              <c16:uniqueId val="{00000007-8ED3-46D2-AEB2-90ABFA7BE27B}"/>
            </c:ext>
          </c:extLst>
        </c:ser>
        <c:dLbls>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1446</c:v>
                </c:pt>
                <c:pt idx="2">
                  <c:v>#N/A</c:v>
                </c:pt>
                <c:pt idx="3">
                  <c:v>#N/A</c:v>
                </c:pt>
                <c:pt idx="4">
                  <c:v>1554</c:v>
                </c:pt>
                <c:pt idx="5">
                  <c:v>#N/A</c:v>
                </c:pt>
                <c:pt idx="6">
                  <c:v>#N/A</c:v>
                </c:pt>
                <c:pt idx="7">
                  <c:v>1571</c:v>
                </c:pt>
                <c:pt idx="8">
                  <c:v>#N/A</c:v>
                </c:pt>
                <c:pt idx="9">
                  <c:v>#N/A</c:v>
                </c:pt>
                <c:pt idx="10">
                  <c:v>1484</c:v>
                </c:pt>
                <c:pt idx="11">
                  <c:v>#N/A</c:v>
                </c:pt>
                <c:pt idx="12">
                  <c:v>#N/A</c:v>
                </c:pt>
                <c:pt idx="13">
                  <c:v>1406</c:v>
                </c:pt>
                <c:pt idx="14">
                  <c:v>#N/A</c:v>
                </c:pt>
              </c:numCache>
            </c:numRef>
          </c:val>
          <c:smooth val="0"/>
          <c:extLst>
            <c:ext xmlns:c16="http://schemas.microsoft.com/office/drawing/2014/chart" uri="{C3380CC4-5D6E-409C-BE32-E72D297353CC}">
              <c16:uniqueId val="{00000008-8ED3-46D2-AEB2-90ABFA7BE27B}"/>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27190</c:v>
                </c:pt>
                <c:pt idx="5">
                  <c:v>26110</c:v>
                </c:pt>
                <c:pt idx="8">
                  <c:v>24536</c:v>
                </c:pt>
                <c:pt idx="11">
                  <c:v>22923</c:v>
                </c:pt>
                <c:pt idx="14">
                  <c:v>22094</c:v>
                </c:pt>
              </c:numCache>
            </c:numRef>
          </c:val>
          <c:extLst>
            <c:ext xmlns:c16="http://schemas.microsoft.com/office/drawing/2014/chart" uri="{C3380CC4-5D6E-409C-BE32-E72D297353CC}">
              <c16:uniqueId val="{00000000-CA0C-4124-8E96-EA2631C07AB0}"/>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1276</c:v>
                </c:pt>
                <c:pt idx="5">
                  <c:v>1160</c:v>
                </c:pt>
                <c:pt idx="8">
                  <c:v>1070</c:v>
                </c:pt>
                <c:pt idx="11">
                  <c:v>938</c:v>
                </c:pt>
                <c:pt idx="14">
                  <c:v>974</c:v>
                </c:pt>
              </c:numCache>
            </c:numRef>
          </c:val>
          <c:extLst>
            <c:ext xmlns:c16="http://schemas.microsoft.com/office/drawing/2014/chart" uri="{C3380CC4-5D6E-409C-BE32-E72D297353CC}">
              <c16:uniqueId val="{00000001-CA0C-4124-8E96-EA2631C07AB0}"/>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8658</c:v>
                </c:pt>
                <c:pt idx="5">
                  <c:v>10541</c:v>
                </c:pt>
                <c:pt idx="8">
                  <c:v>11357</c:v>
                </c:pt>
                <c:pt idx="11">
                  <c:v>10780</c:v>
                </c:pt>
                <c:pt idx="14">
                  <c:v>11143</c:v>
                </c:pt>
              </c:numCache>
            </c:numRef>
          </c:val>
          <c:extLst>
            <c:ext xmlns:c16="http://schemas.microsoft.com/office/drawing/2014/chart" uri="{C3380CC4-5D6E-409C-BE32-E72D297353CC}">
              <c16:uniqueId val="{00000002-CA0C-4124-8E96-EA2631C07AB0}"/>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CA0C-4124-8E96-EA2631C07AB0}"/>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CA0C-4124-8E96-EA2631C07AB0}"/>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A0C-4124-8E96-EA2631C07AB0}"/>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4735</c:v>
                </c:pt>
                <c:pt idx="3">
                  <c:v>4703</c:v>
                </c:pt>
                <c:pt idx="6">
                  <c:v>4640</c:v>
                </c:pt>
                <c:pt idx="9">
                  <c:v>4589</c:v>
                </c:pt>
                <c:pt idx="12">
                  <c:v>4439</c:v>
                </c:pt>
              </c:numCache>
            </c:numRef>
          </c:val>
          <c:extLst>
            <c:ext xmlns:c16="http://schemas.microsoft.com/office/drawing/2014/chart" uri="{C3380CC4-5D6E-409C-BE32-E72D297353CC}">
              <c16:uniqueId val="{00000006-CA0C-4124-8E96-EA2631C07AB0}"/>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116</c:v>
                </c:pt>
                <c:pt idx="3">
                  <c:v>71</c:v>
                </c:pt>
                <c:pt idx="6">
                  <c:v>28</c:v>
                </c:pt>
                <c:pt idx="9">
                  <c:v>9</c:v>
                </c:pt>
                <c:pt idx="12">
                  <c:v>260</c:v>
                </c:pt>
              </c:numCache>
            </c:numRef>
          </c:val>
          <c:extLst>
            <c:ext xmlns:c16="http://schemas.microsoft.com/office/drawing/2014/chart" uri="{C3380CC4-5D6E-409C-BE32-E72D297353CC}">
              <c16:uniqueId val="{00000007-CA0C-4124-8E96-EA2631C07AB0}"/>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6263</c:v>
                </c:pt>
                <c:pt idx="3">
                  <c:v>5751</c:v>
                </c:pt>
                <c:pt idx="6">
                  <c:v>5507</c:v>
                </c:pt>
                <c:pt idx="9">
                  <c:v>5634</c:v>
                </c:pt>
                <c:pt idx="12">
                  <c:v>6113</c:v>
                </c:pt>
              </c:numCache>
            </c:numRef>
          </c:val>
          <c:extLst>
            <c:ext xmlns:c16="http://schemas.microsoft.com/office/drawing/2014/chart" uri="{C3380CC4-5D6E-409C-BE32-E72D297353CC}">
              <c16:uniqueId val="{00000008-CA0C-4124-8E96-EA2631C07AB0}"/>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CA0C-4124-8E96-EA2631C07AB0}"/>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34067</c:v>
                </c:pt>
                <c:pt idx="3">
                  <c:v>33053</c:v>
                </c:pt>
                <c:pt idx="6">
                  <c:v>31012</c:v>
                </c:pt>
                <c:pt idx="9">
                  <c:v>29313</c:v>
                </c:pt>
                <c:pt idx="12">
                  <c:v>27872</c:v>
                </c:pt>
              </c:numCache>
            </c:numRef>
          </c:val>
          <c:extLst>
            <c:ext xmlns:c16="http://schemas.microsoft.com/office/drawing/2014/chart" uri="{C3380CC4-5D6E-409C-BE32-E72D297353CC}">
              <c16:uniqueId val="{0000000A-CA0C-4124-8E96-EA2631C07AB0}"/>
            </c:ext>
          </c:extLst>
        </c:ser>
        <c:dLbls>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8058</c:v>
                </c:pt>
                <c:pt idx="2">
                  <c:v>#N/A</c:v>
                </c:pt>
                <c:pt idx="3">
                  <c:v>#N/A</c:v>
                </c:pt>
                <c:pt idx="4">
                  <c:v>5767</c:v>
                </c:pt>
                <c:pt idx="5">
                  <c:v>#N/A</c:v>
                </c:pt>
                <c:pt idx="6">
                  <c:v>#N/A</c:v>
                </c:pt>
                <c:pt idx="7">
                  <c:v>4223</c:v>
                </c:pt>
                <c:pt idx="8">
                  <c:v>#N/A</c:v>
                </c:pt>
                <c:pt idx="9">
                  <c:v>#N/A</c:v>
                </c:pt>
                <c:pt idx="10">
                  <c:v>4904</c:v>
                </c:pt>
                <c:pt idx="11">
                  <c:v>#N/A</c:v>
                </c:pt>
                <c:pt idx="12">
                  <c:v>#N/A</c:v>
                </c:pt>
                <c:pt idx="13">
                  <c:v>4472</c:v>
                </c:pt>
                <c:pt idx="14">
                  <c:v>#N/A</c:v>
                </c:pt>
              </c:numCache>
            </c:numRef>
          </c:val>
          <c:smooth val="0"/>
          <c:extLst>
            <c:ext xmlns:c16="http://schemas.microsoft.com/office/drawing/2014/chart" uri="{C3380CC4-5D6E-409C-BE32-E72D297353CC}">
              <c16:uniqueId val="{0000000B-CA0C-4124-8E96-EA2631C07AB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3061</c:v>
                </c:pt>
                <c:pt idx="1">
                  <c:v>3132</c:v>
                </c:pt>
                <c:pt idx="2">
                  <c:v>3155</c:v>
                </c:pt>
              </c:numCache>
            </c:numRef>
          </c:val>
          <c:extLst>
            <c:ext xmlns:c16="http://schemas.microsoft.com/office/drawing/2014/chart" uri="{C3380CC4-5D6E-409C-BE32-E72D297353CC}">
              <c16:uniqueId val="{00000000-B4E5-4863-BDB3-ADB7ADE2D96E}"/>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668</c:v>
                </c:pt>
                <c:pt idx="1">
                  <c:v>737</c:v>
                </c:pt>
                <c:pt idx="2">
                  <c:v>785</c:v>
                </c:pt>
              </c:numCache>
            </c:numRef>
          </c:val>
          <c:extLst>
            <c:ext xmlns:c16="http://schemas.microsoft.com/office/drawing/2014/chart" uri="{C3380CC4-5D6E-409C-BE32-E72D297353CC}">
              <c16:uniqueId val="{00000001-B4E5-4863-BDB3-ADB7ADE2D96E}"/>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7560</c:v>
                </c:pt>
                <c:pt idx="1">
                  <c:v>6637</c:v>
                </c:pt>
                <c:pt idx="2">
                  <c:v>6617</c:v>
                </c:pt>
              </c:numCache>
            </c:numRef>
          </c:val>
          <c:extLst>
            <c:ext xmlns:c16="http://schemas.microsoft.com/office/drawing/2014/chart" uri="{C3380CC4-5D6E-409C-BE32-E72D297353CC}">
              <c16:uniqueId val="{00000002-B4E5-4863-BDB3-ADB7ADE2D96E}"/>
            </c:ext>
          </c:extLst>
        </c:ser>
        <c:dLbls>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a:xfrm rot="5400000">
          <a:off x="6791325" y="4591050"/>
          <a:ext cx="314325" cy="381000"/>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xdr:nvSpPr>
      <xdr:spPr>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837565</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a:xfrm>
          <a:off x="10791190" y="190500"/>
          <a:ext cx="253428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15</xdr:col>
      <xdr:colOff>762635</xdr:colOff>
      <xdr:row>1</xdr:row>
      <xdr:rowOff>19050</xdr:rowOff>
    </xdr:from>
    <xdr:to>
      <xdr:col>20</xdr:col>
      <xdr:colOff>189865</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a:xfrm>
          <a:off x="13716635" y="190500"/>
          <a:ext cx="380873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宮崎県日向市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200660</xdr:rowOff>
    </xdr:from>
    <xdr:to>
      <xdr:col>3</xdr:col>
      <xdr:colOff>657225</xdr:colOff>
      <xdr:row>52</xdr:row>
      <xdr:rowOff>200660</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a:xfrm>
          <a:off x="2314575" y="11306810"/>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104140</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a:xfrm>
          <a:off x="2476500" y="11210290"/>
          <a:ext cx="190500" cy="191135"/>
        </a:xfrm>
        <a:prstGeom prst="ellipse">
          <a:avLst/>
        </a:prstGeom>
        <a:solidFill>
          <a:srgbClr val="FF0000"/>
        </a:solidFill>
        <a:ln w="6350">
          <a:noFill/>
          <a:round/>
          <a:headEnd/>
          <a:tailEnd/>
        </a:ln>
      </xdr:spPr>
    </xdr:sp>
    <xdr:clientData/>
  </xdr:twoCellAnchor>
  <xdr:twoCellAnchor>
    <xdr:from>
      <xdr:col>15</xdr:col>
      <xdr:colOff>152400</xdr:colOff>
      <xdr:row>43</xdr:row>
      <xdr:rowOff>8890</xdr:rowOff>
    </xdr:from>
    <xdr:to>
      <xdr:col>20</xdr:col>
      <xdr:colOff>200660</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a:xfrm>
          <a:off x="13106400" y="7600315"/>
          <a:ext cx="4429760" cy="3905885"/>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323215</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a:xfrm>
          <a:off x="13106400" y="7591425"/>
          <a:ext cx="88582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675640</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a:xfrm>
          <a:off x="314325" y="752475"/>
          <a:ext cx="143827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275590</xdr:colOff>
      <xdr:row>43</xdr:row>
      <xdr:rowOff>342900</xdr:rowOff>
    </xdr:from>
    <xdr:to>
      <xdr:col>20</xdr:col>
      <xdr:colOff>57150</xdr:colOff>
      <xdr:row>52</xdr:row>
      <xdr:rowOff>227965</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29590" y="7934325"/>
          <a:ext cx="4163060"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元利償還金については、前年度比133,365千円（△3.9％）の減となったことや、一部事務組合等の地方債に充てたと認められる負担金等についてもごみ処理施設分の起債償還が進んだことにより減少しており、分子としては減少した。</a:t>
          </a:r>
        </a:p>
        <a:p>
          <a:r>
            <a:rPr kumimoji="1" lang="ja-JP" altLang="en-US" sz="1400">
              <a:latin typeface="ＭＳ ゴシック"/>
              <a:ea typeface="ＭＳ ゴシック"/>
            </a:rPr>
            <a:t>　今後は、算入公債費等が減少することに加え、公共施設の更新・改修に係る経費の増が見込まれることから、事業の選択と集中を行うとともに、公共施設マネジメントの一層の推進を図る。</a:t>
          </a:r>
          <a:endParaRPr kumimoji="1" lang="ja-JP" altLang="en-US" sz="1200">
            <a:latin typeface="ＭＳ ゴシック"/>
            <a:ea typeface="ＭＳ ゴシック"/>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226695</xdr:colOff>
      <xdr:row>59</xdr:row>
      <xdr:rowOff>382905</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a:xfrm>
          <a:off x="13106400" y="12420600"/>
          <a:ext cx="4455795" cy="1573530"/>
        </a:xfrm>
        <a:prstGeom prst="rect">
          <a:avLst/>
        </a:prstGeom>
        <a:solidFill>
          <a:srgbClr val="FFFFFF"/>
        </a:solidFill>
        <a:ln w="19050">
          <a:solidFill>
            <a:srgbClr val="000000"/>
          </a:solidFill>
          <a:miter lim="800000"/>
          <a:headEnd/>
          <a:tailEnd/>
        </a:ln>
      </xdr:spPr>
    </xdr:sp>
    <xdr:clientData/>
  </xdr:twoCellAnchor>
  <xdr:twoCellAnchor>
    <xdr:from>
      <xdr:col>15</xdr:col>
      <xdr:colOff>177165</xdr:colOff>
      <xdr:row>56</xdr:row>
      <xdr:rowOff>0</xdr:rowOff>
    </xdr:from>
    <xdr:to>
      <xdr:col>16</xdr:col>
      <xdr:colOff>115570</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a:xfrm>
          <a:off x="13131165" y="12411075"/>
          <a:ext cx="81470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219710</xdr:rowOff>
    </xdr:from>
    <xdr:to>
      <xdr:col>20</xdr:col>
      <xdr:colOff>125095</xdr:colOff>
      <xdr:row>59</xdr:row>
      <xdr:rowOff>334010</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785"/>
          <a:ext cx="4249420"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該当なし</a:t>
          </a:r>
          <a:endParaRPr kumimoji="1" lang="ja-JP" altLang="en-US" sz="1000">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715010</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334645</xdr:colOff>
      <xdr:row>39</xdr:row>
      <xdr:rowOff>12700</xdr:rowOff>
    </xdr:from>
    <xdr:to>
      <xdr:col>15</xdr:col>
      <xdr:colOff>841375</xdr:colOff>
      <xdr:row>40</xdr:row>
      <xdr:rowOff>333375</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20" y="7604125"/>
          <a:ext cx="243078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dr:col>3</xdr:col>
      <xdr:colOff>161925</xdr:colOff>
      <xdr:row>40</xdr:row>
      <xdr:rowOff>56515</xdr:rowOff>
    </xdr:from>
    <xdr:to>
      <xdr:col>3</xdr:col>
      <xdr:colOff>704850</xdr:colOff>
      <xdr:row>40</xdr:row>
      <xdr:rowOff>313690</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a:xfrm>
          <a:off x="259080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56515</xdr:rowOff>
    </xdr:from>
    <xdr:to>
      <xdr:col>3</xdr:col>
      <xdr:colOff>704850</xdr:colOff>
      <xdr:row>41</xdr:row>
      <xdr:rowOff>305435</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a:xfrm>
          <a:off x="259080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46990</xdr:rowOff>
    </xdr:from>
    <xdr:to>
      <xdr:col>3</xdr:col>
      <xdr:colOff>704850</xdr:colOff>
      <xdr:row>42</xdr:row>
      <xdr:rowOff>305435</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a:xfrm>
          <a:off x="259080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46990</xdr:rowOff>
    </xdr:from>
    <xdr:to>
      <xdr:col>3</xdr:col>
      <xdr:colOff>704850</xdr:colOff>
      <xdr:row>43</xdr:row>
      <xdr:rowOff>305435</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a:xfrm>
          <a:off x="259080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56515</xdr:rowOff>
    </xdr:from>
    <xdr:to>
      <xdr:col>3</xdr:col>
      <xdr:colOff>704850</xdr:colOff>
      <xdr:row>44</xdr:row>
      <xdr:rowOff>305435</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a:xfrm>
          <a:off x="259080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56515</xdr:rowOff>
    </xdr:from>
    <xdr:to>
      <xdr:col>3</xdr:col>
      <xdr:colOff>704850</xdr:colOff>
      <xdr:row>45</xdr:row>
      <xdr:rowOff>313690</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a:xfrm>
          <a:off x="259080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56515</xdr:rowOff>
    </xdr:from>
    <xdr:to>
      <xdr:col>3</xdr:col>
      <xdr:colOff>704850</xdr:colOff>
      <xdr:row>47</xdr:row>
      <xdr:rowOff>313690</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a:xfrm>
          <a:off x="259080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46990</xdr:rowOff>
    </xdr:from>
    <xdr:to>
      <xdr:col>3</xdr:col>
      <xdr:colOff>704850</xdr:colOff>
      <xdr:row>48</xdr:row>
      <xdr:rowOff>305435</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a:xfrm>
          <a:off x="259080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56515</xdr:rowOff>
    </xdr:from>
    <xdr:to>
      <xdr:col>3</xdr:col>
      <xdr:colOff>704850</xdr:colOff>
      <xdr:row>49</xdr:row>
      <xdr:rowOff>305435</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a:xfrm>
          <a:off x="259080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56515</xdr:rowOff>
    </xdr:from>
    <xdr:to>
      <xdr:col>3</xdr:col>
      <xdr:colOff>704850</xdr:colOff>
      <xdr:row>50</xdr:row>
      <xdr:rowOff>313690</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a:xfrm>
          <a:off x="259080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46990</xdr:rowOff>
    </xdr:from>
    <xdr:to>
      <xdr:col>3</xdr:col>
      <xdr:colOff>704850</xdr:colOff>
      <xdr:row>51</xdr:row>
      <xdr:rowOff>305435</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a:xfrm>
          <a:off x="259080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a:xfrm>
          <a:off x="2619375" y="12334875"/>
          <a:ext cx="476250" cy="0"/>
        </a:xfrm>
        <a:prstGeom prst="straightConnector1">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138430</xdr:colOff>
      <xdr:row>0</xdr:row>
      <xdr:rowOff>138430</xdr:rowOff>
    </xdr:from>
    <xdr:to>
      <xdr:col>10</xdr:col>
      <xdr:colOff>397510</xdr:colOff>
      <xdr:row>4</xdr:row>
      <xdr:rowOff>21590</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a:xfrm>
          <a:off x="138430" y="138430"/>
          <a:ext cx="9231630"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628015</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a:xfrm>
          <a:off x="13849350" y="238125"/>
          <a:ext cx="38100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宮崎県日向市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114935</xdr:colOff>
      <xdr:row>3</xdr:row>
      <xdr:rowOff>133985</xdr:rowOff>
    </xdr:from>
    <xdr:to>
      <xdr:col>2</xdr:col>
      <xdr:colOff>934085</xdr:colOff>
      <xdr:row>5</xdr:row>
      <xdr:rowOff>133985</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a:xfrm>
          <a:off x="619760" y="705485"/>
          <a:ext cx="1781175"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19050</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将来負担額については、公営企業債等繰入見込額は昨年度比479百万円増となったが、一般会計等に係る地方債の現在高に関しては行財政改革大綱に基づき、市債の新規発行額を元金償還額以内に抑制してきたことによって1,441百万円の減となった。</a:t>
          </a:r>
        </a:p>
        <a:p>
          <a:r>
            <a:rPr kumimoji="1" lang="ja-JP" altLang="en-US" sz="1400">
              <a:latin typeface="ＭＳ ゴシック"/>
              <a:ea typeface="ＭＳ ゴシック"/>
            </a:rPr>
            <a:t>　充当可能財源等については、財政調整積立基金、減債基金などの充当可能基金が前年度比363百万円増となった。</a:t>
          </a:r>
        </a:p>
        <a:p>
          <a:r>
            <a:rPr kumimoji="1" lang="ja-JP" altLang="en-US" sz="1400">
              <a:latin typeface="ＭＳ ゴシック"/>
              <a:ea typeface="ＭＳ ゴシック"/>
            </a:rPr>
            <a:t>　上記により、将来負担比率の分子全体では対前年度比で△432百万円（△8.8％）の減となった。</a:t>
          </a:r>
        </a:p>
        <a:p>
          <a:r>
            <a:rPr kumimoji="1" lang="ja-JP" altLang="en-US" sz="1400">
              <a:latin typeface="ＭＳ ゴシック"/>
              <a:ea typeface="ＭＳ ゴシック"/>
            </a:rPr>
            <a:t>　引き続き、行財政改革大綱に基づく地方債残高の圧縮や有利な地方債の活用、基金の計画的な活用に努める。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8</xdr:col>
      <xdr:colOff>13335</xdr:colOff>
      <xdr:row>52</xdr:row>
      <xdr:rowOff>81280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523240</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a:xfrm>
          <a:off x="828675"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525145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a:xfrm>
          <a:off x="828675" y="13754100"/>
          <a:ext cx="695325" cy="41084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137795</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a:xfrm>
          <a:off x="123825" y="123825"/>
          <a:ext cx="1343469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340995</xdr:colOff>
      <xdr:row>0</xdr:row>
      <xdr:rowOff>165100</xdr:rowOff>
    </xdr:from>
    <xdr:to>
      <xdr:col>10</xdr:col>
      <xdr:colOff>367665</xdr:colOff>
      <xdr:row>2</xdr:row>
      <xdr:rowOff>165100</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a:xfrm>
          <a:off x="13761720" y="165100"/>
          <a:ext cx="398907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dr:col>10</xdr:col>
      <xdr:colOff>561340</xdr:colOff>
      <xdr:row>0</xdr:row>
      <xdr:rowOff>165100</xdr:rowOff>
    </xdr:from>
    <xdr:to>
      <xdr:col>14</xdr:col>
      <xdr:colOff>81915</xdr:colOff>
      <xdr:row>2</xdr:row>
      <xdr:rowOff>165100</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a:xfrm>
          <a:off x="17944465" y="165100"/>
          <a:ext cx="744537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宮崎県日向市</a:t>
          </a:r>
        </a:p>
      </xdr:txBody>
    </xdr:sp>
    <xdr:clientData/>
  </xdr:twoCellAnchor>
  <xdr:twoCellAnchor>
    <xdr:from>
      <xdr:col>0</xdr:col>
      <xdr:colOff>533400</xdr:colOff>
      <xdr:row>4</xdr:row>
      <xdr:rowOff>119380</xdr:rowOff>
    </xdr:from>
    <xdr:to>
      <xdr:col>2</xdr:col>
      <xdr:colOff>1009015</xdr:colOff>
      <xdr:row>6</xdr:row>
      <xdr:rowOff>185420</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a:xfrm>
          <a:off x="533400" y="957580"/>
          <a:ext cx="235204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114935</xdr:rowOff>
    </xdr:from>
    <xdr:to>
      <xdr:col>1</xdr:col>
      <xdr:colOff>895350</xdr:colOff>
      <xdr:row>55</xdr:row>
      <xdr:rowOff>523240</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a:xfrm>
          <a:off x="828675"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340995</xdr:colOff>
      <xdr:row>3</xdr:row>
      <xdr:rowOff>177800</xdr:rowOff>
    </xdr:from>
    <xdr:to>
      <xdr:col>14</xdr:col>
      <xdr:colOff>81915</xdr:colOff>
      <xdr:row>24</xdr:row>
      <xdr:rowOff>108585</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a:xfrm>
          <a:off x="13761720" y="806450"/>
          <a:ext cx="11628120" cy="4331335"/>
        </a:xfrm>
        <a:prstGeom prst="rect">
          <a:avLst/>
        </a:prstGeom>
        <a:noFill/>
        <a:ln w="19050">
          <a:solidFill>
            <a:srgbClr val="000000"/>
          </a:solidFill>
          <a:miter lim="800000"/>
          <a:headEnd/>
          <a:tailEnd/>
        </a:ln>
      </xdr:spPr>
    </xdr:sp>
    <xdr:clientData/>
  </xdr:twoCellAnchor>
  <xdr:twoCellAnchor>
    <xdr:from>
      <xdr:col>8</xdr:col>
      <xdr:colOff>340995</xdr:colOff>
      <xdr:row>6</xdr:row>
      <xdr:rowOff>40005</xdr:rowOff>
    </xdr:from>
    <xdr:to>
      <xdr:col>14</xdr:col>
      <xdr:colOff>80645</xdr:colOff>
      <xdr:row>24</xdr:row>
      <xdr:rowOff>108585</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1720" y="1297305"/>
          <a:ext cx="1162685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基金全体として前年度比51百万円の増となった。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主な要因としては、お倉ヶ浜総合公園野球場の改修や公共施設の老朽化対策の財源として公共施設整備等資金積立基金を200百万円の取崩などがあったが、令和5年度決算剰余金と基金運用益の積み立てを行ったことにより、前年度比51百万円の増額したことによ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物価高騰等や公共施設の改修・更新費用等への対応、災害等の緊急時への対応に備え、一定規模の残高の確保に留意をしつつ、各基金の目的に沿った計画的な活用に努める。</a:t>
          </a: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4</xdr:row>
      <xdr:rowOff>73025</xdr:rowOff>
    </xdr:from>
    <xdr:to>
      <xdr:col>8</xdr:col>
      <xdr:colOff>1678940</xdr:colOff>
      <xdr:row>6</xdr:row>
      <xdr:rowOff>7620</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a:xfrm>
          <a:off x="1384300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340995</xdr:colOff>
      <xdr:row>54</xdr:row>
      <xdr:rowOff>156845</xdr:rowOff>
    </xdr:from>
    <xdr:to>
      <xdr:col>14</xdr:col>
      <xdr:colOff>81915</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a:xfrm>
          <a:off x="13761720" y="12463145"/>
          <a:ext cx="11628120" cy="5424805"/>
        </a:xfrm>
        <a:prstGeom prst="rect">
          <a:avLst/>
        </a:prstGeom>
        <a:noFill/>
        <a:ln w="19050">
          <a:solidFill>
            <a:srgbClr val="000000"/>
          </a:solidFill>
          <a:miter lim="800000"/>
          <a:headEnd/>
          <a:tailEnd/>
        </a:ln>
      </xdr:spPr>
    </xdr:sp>
    <xdr:clientData/>
  </xdr:twoCellAnchor>
  <xdr:twoCellAnchor>
    <xdr:from>
      <xdr:col>8</xdr:col>
      <xdr:colOff>340995</xdr:colOff>
      <xdr:row>54</xdr:row>
      <xdr:rowOff>622300</xdr:rowOff>
    </xdr:from>
    <xdr:to>
      <xdr:col>14</xdr:col>
      <xdr:colOff>80645</xdr:colOff>
      <xdr:row>62</xdr:row>
      <xdr:rowOff>664210</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1720" y="12928600"/>
          <a:ext cx="1162685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公共施設整備等資金積立基金　：公共施設の整備又は公共用地取得のための基金</a:t>
          </a:r>
        </a:p>
        <a:p>
          <a:r>
            <a:rPr kumimoji="1" lang="ja-JP" altLang="en-US" sz="1300">
              <a:solidFill>
                <a:schemeClr val="dk1"/>
              </a:solidFill>
              <a:effectLst/>
              <a:latin typeface="ＭＳ ゴシック"/>
              <a:ea typeface="ＭＳ ゴシック"/>
              <a:cs typeface="+mn-cs"/>
            </a:rPr>
            <a:t>　ふるさと日向市応援寄附金基金：ふるさと納税を財源とした事業を行うための基金</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退職手当基金　　　　　　　　：職員の退職手当に充てるための基金</a:t>
          </a:r>
        </a:p>
        <a:p>
          <a:r>
            <a:rPr kumimoji="1" lang="ja-JP" altLang="en-US" sz="1300">
              <a:solidFill>
                <a:schemeClr val="dk1"/>
              </a:solidFill>
              <a:effectLst/>
              <a:latin typeface="ＭＳ ゴシック"/>
              <a:ea typeface="ＭＳ ゴシック"/>
              <a:cs typeface="+mn-cs"/>
            </a:rPr>
            <a:t>　</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公共施設整備等資金積立基金　：お倉ヶ浜総合公園野球場の改修や公共施設の老朽化対策の財源として200百万円を取崩したことによる減少。</a:t>
          </a:r>
        </a:p>
        <a:p>
          <a:r>
            <a:rPr kumimoji="1" lang="ja-JP" altLang="en-US" sz="1300">
              <a:solidFill>
                <a:schemeClr val="dk1"/>
              </a:solidFill>
              <a:effectLst/>
              <a:latin typeface="ＭＳ ゴシック"/>
              <a:ea typeface="ＭＳ ゴシック"/>
              <a:cs typeface="+mn-cs"/>
            </a:rPr>
            <a:t>　ふるさと日向市応援寄附金基金：子育て支援や学校給食に係る事業等の財源として395百万円取崩しているが、754百万円の積み立てによる増加。　</a:t>
          </a:r>
        </a:p>
        <a:p>
          <a:r>
            <a:rPr kumimoji="1" lang="ja-JP" altLang="en-US" sz="1300">
              <a:solidFill>
                <a:schemeClr val="dk1"/>
              </a:solidFill>
              <a:effectLst/>
              <a:latin typeface="ＭＳ ゴシック"/>
              <a:ea typeface="ＭＳ ゴシック"/>
              <a:cs typeface="+mn-cs"/>
            </a:rPr>
            <a:t>　退職手当基金　　　　　　　　：退職手当の財源として88百万円を取崩したことによる減少。</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公共施設整備等資金積立基金　：公共施設の更新・改修等に対応するため、地方債とあわせて計画的な活用を図る。</a:t>
          </a:r>
        </a:p>
        <a:p>
          <a:r>
            <a:rPr kumimoji="1" lang="ja-JP" altLang="en-US" sz="1300">
              <a:solidFill>
                <a:schemeClr val="dk1"/>
              </a:solidFill>
              <a:effectLst/>
              <a:latin typeface="ＭＳ ゴシック"/>
              <a:ea typeface="ＭＳ ゴシック"/>
              <a:cs typeface="+mn-cs"/>
            </a:rPr>
            <a:t>　ふるさと日向市応援寄附金基金：ふるさと納税の積極的な獲得を図るとともに、寄附者の意向を反映した事業に計画的な活用を図る。</a:t>
          </a:r>
        </a:p>
        <a:p>
          <a:r>
            <a:rPr kumimoji="1" lang="ja-JP" altLang="en-US" sz="1300">
              <a:solidFill>
                <a:schemeClr val="dk1"/>
              </a:solidFill>
              <a:effectLst/>
              <a:latin typeface="ＭＳ ゴシック"/>
              <a:ea typeface="ＭＳ ゴシック"/>
              <a:cs typeface="+mn-cs"/>
            </a:rPr>
            <a:t>　退職手当基金　　　　　　　　：将来を見据えた適正な額の積立てを行いながら、年度ごとの退職者の不均衡への対応を含めた計画的　　　　　　　　　　　　　　　　　　　　　　　　　　　　　　　　　　</a:t>
          </a:r>
        </a:p>
        <a:p>
          <a:r>
            <a:rPr kumimoji="1" lang="ja-JP" altLang="en-US" sz="1300">
              <a:solidFill>
                <a:schemeClr val="dk1"/>
              </a:solidFill>
              <a:effectLst/>
              <a:latin typeface="ＭＳ ゴシック"/>
              <a:ea typeface="ＭＳ ゴシック"/>
              <a:cs typeface="+mn-cs"/>
            </a:rPr>
            <a:t>　　　　　　　　　　　　　　　　な活用を図る。</a:t>
          </a: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54</xdr:row>
      <xdr:rowOff>256540</xdr:rowOff>
    </xdr:from>
    <xdr:to>
      <xdr:col>9</xdr:col>
      <xdr:colOff>953135</xdr:colOff>
      <xdr:row>54</xdr:row>
      <xdr:rowOff>585470</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a:xfrm>
          <a:off x="13843000" y="12562840"/>
          <a:ext cx="251206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340995</xdr:colOff>
      <xdr:row>25</xdr:row>
      <xdr:rowOff>40005</xdr:rowOff>
    </xdr:from>
    <xdr:to>
      <xdr:col>14</xdr:col>
      <xdr:colOff>81915</xdr:colOff>
      <xdr:row>41</xdr:row>
      <xdr:rowOff>137795</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a:xfrm>
          <a:off x="13761720" y="5278755"/>
          <a:ext cx="11628120" cy="3450590"/>
        </a:xfrm>
        <a:prstGeom prst="rect">
          <a:avLst/>
        </a:prstGeom>
        <a:noFill/>
        <a:ln w="19050">
          <a:solidFill>
            <a:srgbClr val="000000"/>
          </a:solidFill>
          <a:miter lim="800000"/>
          <a:headEnd/>
          <a:tailEnd/>
        </a:ln>
      </xdr:spPr>
    </xdr:sp>
    <xdr:clientData/>
  </xdr:twoCellAnchor>
  <xdr:twoCellAnchor>
    <xdr:from>
      <xdr:col>8</xdr:col>
      <xdr:colOff>340995</xdr:colOff>
      <xdr:row>27</xdr:row>
      <xdr:rowOff>95250</xdr:rowOff>
    </xdr:from>
    <xdr:to>
      <xdr:col>14</xdr:col>
      <xdr:colOff>80645</xdr:colOff>
      <xdr:row>41</xdr:row>
      <xdr:rowOff>121920</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1720" y="5753100"/>
          <a:ext cx="1162685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令和6年度決算見込みに伴う財源調整のため300百万円を取崩した一方、令和5年度の決算剰余金及び基金運用益の積立てにより23百万円の増となった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物価高騰等や公共施設の老朽化対策、ＤＸ推進等の多様化・複雑化する財政需要への対応に加え、災害等の緊急時への対応に備えるなど、一定規模の残高の確保に努める。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25</xdr:row>
      <xdr:rowOff>133985</xdr:rowOff>
    </xdr:from>
    <xdr:to>
      <xdr:col>9</xdr:col>
      <xdr:colOff>490220</xdr:colOff>
      <xdr:row>27</xdr:row>
      <xdr:rowOff>56515</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a:xfrm>
          <a:off x="13843000" y="5372735"/>
          <a:ext cx="2049145"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340995</xdr:colOff>
      <xdr:row>42</xdr:row>
      <xdr:rowOff>75565</xdr:rowOff>
    </xdr:from>
    <xdr:to>
      <xdr:col>14</xdr:col>
      <xdr:colOff>81915</xdr:colOff>
      <xdr:row>54</xdr:row>
      <xdr:rowOff>18415</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a:xfrm>
          <a:off x="13761720" y="8876665"/>
          <a:ext cx="11628120" cy="3448050"/>
        </a:xfrm>
        <a:prstGeom prst="rect">
          <a:avLst/>
        </a:prstGeom>
        <a:noFill/>
        <a:ln w="19050">
          <a:solidFill>
            <a:srgbClr val="000000"/>
          </a:solidFill>
          <a:miter lim="800000"/>
          <a:headEnd/>
          <a:tailEnd/>
        </a:ln>
      </xdr:spPr>
    </xdr:sp>
    <xdr:clientData/>
  </xdr:twoCellAnchor>
  <xdr:twoCellAnchor>
    <xdr:from>
      <xdr:col>8</xdr:col>
      <xdr:colOff>340995</xdr:colOff>
      <xdr:row>44</xdr:row>
      <xdr:rowOff>129540</xdr:rowOff>
    </xdr:from>
    <xdr:to>
      <xdr:col>14</xdr:col>
      <xdr:colOff>80645</xdr:colOff>
      <xdr:row>53</xdr:row>
      <xdr:rowOff>364490</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1720" y="9349740"/>
          <a:ext cx="1162685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普通交付税「臨時財政対策償還基金費」の追加交付や基金運用利子の積立てにより増となった。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今後の地方債の発行と償還状況を注視しながら、計画的な活用に努める。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42</xdr:row>
      <xdr:rowOff>168275</xdr:rowOff>
    </xdr:from>
    <xdr:to>
      <xdr:col>8</xdr:col>
      <xdr:colOff>1678940</xdr:colOff>
      <xdr:row>44</xdr:row>
      <xdr:rowOff>91440</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a:xfrm>
          <a:off x="13843000" y="8969375"/>
          <a:ext cx="1256665"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宮崎県日向市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57,847
57,294
336.89
36,049,150
35,179,054
647,862
16,759,272
27,871,518</a:t>
          </a:r>
          <a:endParaRPr kumimoji="1" lang="ja-JP" altLang="en-US" sz="1100" b="1">
            <a:solidFill>
              <a:srgbClr val="000000"/>
            </a:solidFill>
            <a:latin typeface="ＭＳ ゴシック"/>
            <a:ea typeface="ＭＳ ゴシック"/>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10.5
30.9</a:t>
          </a:r>
          <a:endParaRPr kumimoji="1" lang="ja-JP" altLang="en-US" sz="1100" b="1">
            <a:solidFill>
              <a:srgbClr val="000000"/>
            </a:solidFill>
            <a:latin typeface="ＭＳ ゴシック"/>
            <a:ea typeface="ＭＳ ゴシック"/>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260" cy="259080"/>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2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815" cy="251460"/>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8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535" cy="25082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53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380" cy="259080"/>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133350</xdr:colOff>
      <xdr:row>23</xdr:row>
      <xdr:rowOff>82550</xdr:rowOff>
    </xdr:from>
    <xdr:ext cx="8146415" cy="259080"/>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25" cy="425450"/>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25" cy="4254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85" cy="25082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8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dr:col>8</xdr:col>
      <xdr:colOff>100330</xdr:colOff>
      <xdr:row>31</xdr:row>
      <xdr:rowOff>63500</xdr:rowOff>
    </xdr:from>
    <xdr:ext cx="1272540" cy="308610"/>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730" y="5378450"/>
          <a:ext cx="1272540"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dr:col>15</xdr:col>
      <xdr:colOff>33020</xdr:colOff>
      <xdr:row>31</xdr:row>
      <xdr:rowOff>38100</xdr:rowOff>
    </xdr:from>
    <xdr:ext cx="1642745" cy="358775"/>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270" y="5353050"/>
          <a:ext cx="164274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[0.56]</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59/79</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0.38</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定額減税による市町村民税の減などに伴い基準財政収入額全体は減少し、給与改定費等の増により基準財政需要額全体は増となり、財政力指数としては0.01ポイント増の0.56となった。</a:t>
          </a:r>
        </a:p>
        <a:p>
          <a:r>
            <a:rPr kumimoji="1" lang="ja-JP" altLang="en-US" sz="1300">
              <a:latin typeface="ＭＳ Ｐゴシック"/>
              <a:ea typeface="ＭＳ Ｐゴシック"/>
            </a:rPr>
            <a:t>　</a:t>
          </a:r>
          <a:r>
            <a:rPr kumimoji="1" lang="ja-JP" altLang="en-US" sz="1300" b="0">
              <a:solidFill>
                <a:schemeClr val="tx1"/>
              </a:solidFill>
              <a:latin typeface="ＭＳ Ｐゴシック"/>
              <a:ea typeface="ＭＳ Ｐゴシック"/>
            </a:rPr>
            <a:t>類似団体と比較すると未だ低い状況となっているため、今後も市税の納付方法拡大や徴税対策の推進による自主財源の確保を図るとともに、普通建設事業の選択と集中による地方債残高の圧縮等に努め、財政基盤の強化を図る。</a:t>
          </a:r>
          <a:endParaRPr kumimoji="1" lang="ja-JP" altLang="en-US" sz="1300">
            <a:latin typeface="ＭＳ Ｐゴシック"/>
            <a:ea typeface="ＭＳ Ｐゴシック"/>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162560</xdr:rowOff>
    </xdr:from>
    <xdr:ext cx="762000" cy="259080"/>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dr:col>3</xdr:col>
      <xdr:colOff>133350</xdr:colOff>
      <xdr:row>45</xdr:row>
      <xdr:rowOff>74930</xdr:rowOff>
    </xdr:from>
    <xdr:to>
      <xdr:col>27</xdr:col>
      <xdr:colOff>184150</xdr:colOff>
      <xdr:row>45</xdr:row>
      <xdr:rowOff>74930</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9018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103505</xdr:rowOff>
    </xdr:from>
    <xdr:ext cx="762000" cy="259080"/>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0.30</a:t>
          </a:r>
          <a:endParaRPr kumimoji="1" lang="ja-JP" altLang="en-US" sz="1000">
            <a:latin typeface="ＭＳ Ｐゴシック"/>
            <a:ea typeface="ＭＳ Ｐゴシック"/>
          </a:endParaRPr>
        </a:p>
      </xdr:txBody>
    </xdr:sp>
    <xdr:clientData/>
  </xdr:oneCellAnchor>
  <xdr:twoCellAnchor>
    <xdr:from>
      <xdr:col>3</xdr:col>
      <xdr:colOff>133350</xdr:colOff>
      <xdr:row>43</xdr:row>
      <xdr:rowOff>14605</xdr:rowOff>
    </xdr:from>
    <xdr:to>
      <xdr:col>27</xdr:col>
      <xdr:colOff>184150</xdr:colOff>
      <xdr:row>43</xdr:row>
      <xdr:rowOff>14605</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43815</xdr:rowOff>
    </xdr:from>
    <xdr:ext cx="762000" cy="25082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71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156210</xdr:rowOff>
    </xdr:from>
    <xdr:ext cx="762000" cy="25082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6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0.90</a:t>
          </a:r>
          <a:endParaRPr kumimoji="1" lang="ja-JP" altLang="en-US" sz="1000">
            <a:latin typeface="ＭＳ Ｐゴシック"/>
            <a:ea typeface="ＭＳ Ｐゴシック"/>
          </a:endParaRPr>
        </a:p>
      </xdr:txBody>
    </xdr:sp>
    <xdr:clientData/>
  </xdr:oneCellAnchor>
  <xdr:twoCellAnchor>
    <xdr:from>
      <xdr:col>3</xdr:col>
      <xdr:colOff>133350</xdr:colOff>
      <xdr:row>38</xdr:row>
      <xdr:rowOff>67945</xdr:rowOff>
    </xdr:from>
    <xdr:to>
      <xdr:col>27</xdr:col>
      <xdr:colOff>184150</xdr:colOff>
      <xdr:row>38</xdr:row>
      <xdr:rowOff>67945</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97790</xdr:rowOff>
    </xdr:from>
    <xdr:ext cx="762000" cy="251460"/>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144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133350</xdr:colOff>
      <xdr:row>36</xdr:row>
      <xdr:rowOff>8255</xdr:rowOff>
    </xdr:from>
    <xdr:to>
      <xdr:col>27</xdr:col>
      <xdr:colOff>184150</xdr:colOff>
      <xdr:row>36</xdr:row>
      <xdr:rowOff>8255</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37465</xdr:rowOff>
    </xdr:from>
    <xdr:ext cx="762000" cy="259080"/>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149860</xdr:rowOff>
    </xdr:from>
    <xdr:ext cx="762000" cy="259080"/>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169545</xdr:rowOff>
    </xdr:from>
    <xdr:to>
      <xdr:col>23</xdr:col>
      <xdr:colOff>133350</xdr:colOff>
      <xdr:row>45</xdr:row>
      <xdr:rowOff>20320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341745"/>
          <a:ext cx="0" cy="139382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163830</xdr:rowOff>
    </xdr:from>
    <xdr:ext cx="762000" cy="259080"/>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7076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0.34</a:t>
          </a:r>
          <a:endParaRPr kumimoji="1" lang="ja-JP" altLang="en-US" sz="1000" b="1">
            <a:latin typeface="ＭＳ Ｐゴシック"/>
            <a:ea typeface="ＭＳ Ｐゴシック"/>
          </a:endParaRPr>
        </a:p>
      </xdr:txBody>
    </xdr:sp>
    <xdr:clientData/>
  </xdr:oneCellAnchor>
  <xdr:twoCellAnchor>
    <xdr:from>
      <xdr:col>23</xdr:col>
      <xdr:colOff>44450</xdr:colOff>
      <xdr:row>45</xdr:row>
      <xdr:rowOff>20320</xdr:rowOff>
    </xdr:from>
    <xdr:to>
      <xdr:col>24</xdr:col>
      <xdr:colOff>12700</xdr:colOff>
      <xdr:row>45</xdr:row>
      <xdr:rowOff>20320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7355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84455</xdr:rowOff>
    </xdr:from>
    <xdr:ext cx="762000" cy="259080"/>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0852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1.38</a:t>
          </a:r>
          <a:endParaRPr kumimoji="1" lang="ja-JP" altLang="en-US" sz="1000" b="1">
            <a:latin typeface="ＭＳ Ｐゴシック"/>
            <a:ea typeface="ＭＳ Ｐゴシック"/>
          </a:endParaRPr>
        </a:p>
      </xdr:txBody>
    </xdr:sp>
    <xdr:clientData/>
  </xdr:oneCellAnchor>
  <xdr:twoCellAnchor>
    <xdr:from>
      <xdr:col>23</xdr:col>
      <xdr:colOff>44450</xdr:colOff>
      <xdr:row>36</xdr:row>
      <xdr:rowOff>169545</xdr:rowOff>
    </xdr:from>
    <xdr:to>
      <xdr:col>24</xdr:col>
      <xdr:colOff>12700</xdr:colOff>
      <xdr:row>36</xdr:row>
      <xdr:rowOff>169545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3417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68580</xdr:rowOff>
    </xdr:from>
    <xdr:to>
      <xdr:col>23</xdr:col>
      <xdr:colOff>133350</xdr:colOff>
      <xdr:row>43</xdr:row>
      <xdr:rowOff>81915</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flipV="1">
          <a:off x="4114800" y="7440930"/>
          <a:ext cx="8382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17780</xdr:rowOff>
    </xdr:from>
    <xdr:ext cx="762000" cy="251460"/>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047230"/>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0.70</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42</xdr:row>
      <xdr:rowOff>1270</xdr:rowOff>
    </xdr:from>
    <xdr:to>
      <xdr:col>23</xdr:col>
      <xdr:colOff>184150</xdr:colOff>
      <xdr:row>42</xdr:row>
      <xdr:rowOff>102870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202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81915</xdr:rowOff>
    </xdr:from>
    <xdr:to>
      <xdr:col>19</xdr:col>
      <xdr:colOff>133350</xdr:colOff>
      <xdr:row>43</xdr:row>
      <xdr:rowOff>95250</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flipV="1">
          <a:off x="3225800" y="7454265"/>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1270</xdr:rowOff>
    </xdr:from>
    <xdr:to>
      <xdr:col>19</xdr:col>
      <xdr:colOff>184150</xdr:colOff>
      <xdr:row>42</xdr:row>
      <xdr:rowOff>102870</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202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113030</xdr:rowOff>
    </xdr:from>
    <xdr:ext cx="736600" cy="259080"/>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697103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0.70</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43</xdr:row>
      <xdr:rowOff>95250</xdr:rowOff>
    </xdr:from>
    <xdr:to>
      <xdr:col>15</xdr:col>
      <xdr:colOff>82550</xdr:colOff>
      <xdr:row>43</xdr:row>
      <xdr:rowOff>95250</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4676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159385</xdr:rowOff>
    </xdr:from>
    <xdr:to>
      <xdr:col>15</xdr:col>
      <xdr:colOff>133350</xdr:colOff>
      <xdr:row>42</xdr:row>
      <xdr:rowOff>89535</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188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99695</xdr:rowOff>
    </xdr:from>
    <xdr:ext cx="762000" cy="25082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695769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0.71</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43</xdr:row>
      <xdr:rowOff>81915</xdr:rowOff>
    </xdr:from>
    <xdr:to>
      <xdr:col>11</xdr:col>
      <xdr:colOff>31750</xdr:colOff>
      <xdr:row>43</xdr:row>
      <xdr:rowOff>95250</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454265"/>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146050</xdr:rowOff>
    </xdr:from>
    <xdr:to>
      <xdr:col>11</xdr:col>
      <xdr:colOff>82550</xdr:colOff>
      <xdr:row>42</xdr:row>
      <xdr:rowOff>76200</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86360</xdr:rowOff>
    </xdr:from>
    <xdr:ext cx="762000" cy="251460"/>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9443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0.72</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41</xdr:row>
      <xdr:rowOff>106045</xdr:rowOff>
    </xdr:from>
    <xdr:to>
      <xdr:col>7</xdr:col>
      <xdr:colOff>31750</xdr:colOff>
      <xdr:row>42</xdr:row>
      <xdr:rowOff>36195</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135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46355</xdr:rowOff>
    </xdr:from>
    <xdr:ext cx="762000" cy="259080"/>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9043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0.75</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47</xdr:row>
      <xdr:rowOff>130810</xdr:rowOff>
    </xdr:from>
    <xdr:ext cx="762000" cy="259080"/>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47</xdr:row>
      <xdr:rowOff>130810</xdr:rowOff>
    </xdr:from>
    <xdr:ext cx="762000" cy="259080"/>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47</xdr:row>
      <xdr:rowOff>130810</xdr:rowOff>
    </xdr:from>
    <xdr:ext cx="762000" cy="259080"/>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47</xdr:row>
      <xdr:rowOff>130810</xdr:rowOff>
    </xdr:from>
    <xdr:ext cx="762000" cy="259080"/>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47</xdr:row>
      <xdr:rowOff>130810</xdr:rowOff>
    </xdr:from>
    <xdr:ext cx="762000" cy="259080"/>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43</xdr:row>
      <xdr:rowOff>17780</xdr:rowOff>
    </xdr:from>
    <xdr:to>
      <xdr:col>23</xdr:col>
      <xdr:colOff>184150</xdr:colOff>
      <xdr:row>43</xdr:row>
      <xdr:rowOff>119380</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390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161290</xdr:rowOff>
    </xdr:from>
    <xdr:ext cx="762000" cy="259080"/>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3621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0.56</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43</xdr:row>
      <xdr:rowOff>31115</xdr:rowOff>
    </xdr:from>
    <xdr:to>
      <xdr:col>19</xdr:col>
      <xdr:colOff>184150</xdr:colOff>
      <xdr:row>43</xdr:row>
      <xdr:rowOff>132715</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403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117475</xdr:rowOff>
    </xdr:from>
    <xdr:ext cx="736600" cy="259080"/>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48982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0.55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43</xdr:row>
      <xdr:rowOff>44450</xdr:rowOff>
    </xdr:from>
    <xdr:to>
      <xdr:col>15</xdr:col>
      <xdr:colOff>133350</xdr:colOff>
      <xdr:row>43</xdr:row>
      <xdr:rowOff>146050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130810</xdr:rowOff>
    </xdr:from>
    <xdr:ext cx="762000" cy="259080"/>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503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0.54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43</xdr:row>
      <xdr:rowOff>44450</xdr:rowOff>
    </xdr:from>
    <xdr:to>
      <xdr:col>11</xdr:col>
      <xdr:colOff>82550</xdr:colOff>
      <xdr:row>43</xdr:row>
      <xdr:rowOff>146050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130810</xdr:rowOff>
    </xdr:from>
    <xdr:ext cx="762000" cy="259080"/>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503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0.54</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43</xdr:row>
      <xdr:rowOff>31115</xdr:rowOff>
    </xdr:from>
    <xdr:to>
      <xdr:col>7</xdr:col>
      <xdr:colOff>31750</xdr:colOff>
      <xdr:row>43</xdr:row>
      <xdr:rowOff>132715</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403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117475</xdr:rowOff>
    </xdr:from>
    <xdr:ext cx="762000" cy="259080"/>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4898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0.55</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dr:col>8</xdr:col>
      <xdr:colOff>17145</xdr:colOff>
      <xdr:row>53</xdr:row>
      <xdr:rowOff>101600</xdr:rowOff>
    </xdr:from>
    <xdr:ext cx="1438910" cy="304800"/>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45" y="9188450"/>
          <a:ext cx="143891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dr:col>15</xdr:col>
      <xdr:colOff>116205</xdr:colOff>
      <xdr:row>53</xdr:row>
      <xdr:rowOff>76200</xdr:rowOff>
    </xdr:from>
    <xdr:ext cx="1642745" cy="353060"/>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55" y="9163050"/>
          <a:ext cx="1642745" cy="353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[92.1%]</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31/79</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93.3</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分母にあたる普通交付税や地方消費税交付金等の増加したものの、人件費や物件費等に充当する一般財源の増により、経常経費充当一般財源（分子）も増加し、前年度比2.4ポイントの増となった。</a:t>
          </a:r>
        </a:p>
        <a:p>
          <a:r>
            <a:rPr kumimoji="1" lang="ja-JP" altLang="en-US" sz="1300">
              <a:latin typeface="ＭＳ Ｐゴシック"/>
              <a:ea typeface="ＭＳ Ｐゴシック"/>
            </a:rPr>
            <a:t>　類似団体平均に近づいたが、</a:t>
          </a:r>
          <a:r>
            <a:rPr kumimoji="1" lang="ja-JP" altLang="en-US" sz="1300">
              <a:solidFill>
                <a:schemeClr val="tx1"/>
              </a:solidFill>
              <a:latin typeface="ＭＳ Ｐゴシック"/>
              <a:ea typeface="ＭＳ Ｐゴシック"/>
            </a:rPr>
            <a:t>今後も、事務事業の見直し等による経常経費の削減や地方債発行の抑制による公債費の縮減に取り組む。</a:t>
          </a:r>
          <a:endParaRPr kumimoji="1" lang="ja-JP" altLang="en-US" sz="1300">
            <a:latin typeface="ＭＳ Ｐゴシック"/>
            <a:ea typeface="ＭＳ Ｐゴシック"/>
          </a:endParaRPr>
        </a:p>
      </xdr:txBody>
    </xdr:sp>
    <xdr:clientData/>
  </xdr:twoCellAnchor>
  <xdr:oneCellAnchor>
    <xdr:from>
      <xdr:col>3</xdr:col>
      <xdr:colOff>95250</xdr:colOff>
      <xdr:row>54</xdr:row>
      <xdr:rowOff>139700</xdr:rowOff>
    </xdr:from>
    <xdr:ext cx="298450" cy="225425"/>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29210</xdr:rowOff>
    </xdr:from>
    <xdr:ext cx="762000" cy="251460"/>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982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111760</xdr:rowOff>
    </xdr:from>
    <xdr:ext cx="762000" cy="25082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25601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79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22860</xdr:rowOff>
    </xdr:from>
    <xdr:ext cx="762000" cy="259080"/>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1917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105410</xdr:rowOff>
    </xdr:from>
    <xdr:ext cx="762000" cy="259080"/>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049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16510</xdr:rowOff>
    </xdr:from>
    <xdr:ext cx="762000" cy="259080"/>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2" name="財政構造の弾力性グラフ枠">
          <a:extLst>
            <a:ext uri="{FF2B5EF4-FFF2-40B4-BE49-F238E27FC236}">
              <a16:creationId xmlns:a16="http://schemas.microsoft.com/office/drawing/2014/main" id="{00000000-0008-0000-0300-00007A000000}"/>
            </a:ext>
          </a:extLst>
        </xdr:cNvPr>
        <xdr:cNvSpPr/>
      </xdr:nvSpPr>
      <xdr:spPr>
        <a:xfrm>
          <a:off x="762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97790</xdr:rowOff>
    </xdr:from>
    <xdr:to>
      <xdr:col>23</xdr:col>
      <xdr:colOff>133350</xdr:colOff>
      <xdr:row>66</xdr:row>
      <xdr:rowOff>52705</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flipV="1">
          <a:off x="4953000" y="10041890"/>
          <a:ext cx="0" cy="132651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24765</xdr:rowOff>
    </xdr:from>
    <xdr:ext cx="762000" cy="259080"/>
    <xdr:sp macro="" textlink="">
      <xdr:nvSpPr>
        <xdr:cNvPr id="124" name="財政構造の弾力性最小値テキスト">
          <a:extLst>
            <a:ext uri="{FF2B5EF4-FFF2-40B4-BE49-F238E27FC236}">
              <a16:creationId xmlns:a16="http://schemas.microsoft.com/office/drawing/2014/main" id="{00000000-0008-0000-0300-00007C000000}"/>
            </a:ext>
          </a:extLst>
        </xdr:cNvPr>
        <xdr:cNvSpPr txBox="1"/>
      </xdr:nvSpPr>
      <xdr:spPr>
        <a:xfrm>
          <a:off x="5041900" y="113404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99.5</a:t>
          </a:r>
          <a:endParaRPr kumimoji="1" lang="ja-JP" altLang="en-US" sz="1000" b="1">
            <a:latin typeface="ＭＳ Ｐゴシック"/>
            <a:ea typeface="ＭＳ Ｐゴシック"/>
          </a:endParaRPr>
        </a:p>
      </xdr:txBody>
    </xdr:sp>
    <xdr:clientData/>
  </xdr:oneCellAnchor>
  <xdr:twoCellAnchor>
    <xdr:from>
      <xdr:col>23</xdr:col>
      <xdr:colOff>44450</xdr:colOff>
      <xdr:row>66</xdr:row>
      <xdr:rowOff>52705</xdr:rowOff>
    </xdr:from>
    <xdr:to>
      <xdr:col>24</xdr:col>
      <xdr:colOff>12700</xdr:colOff>
      <xdr:row>66</xdr:row>
      <xdr:rowOff>52705</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864100" y="113684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12065</xdr:rowOff>
    </xdr:from>
    <xdr:ext cx="762000" cy="259080"/>
    <xdr:sp macro="" textlink="">
      <xdr:nvSpPr>
        <xdr:cNvPr id="126" name="財政構造の弾力性最大値テキスト">
          <a:extLst>
            <a:ext uri="{FF2B5EF4-FFF2-40B4-BE49-F238E27FC236}">
              <a16:creationId xmlns:a16="http://schemas.microsoft.com/office/drawing/2014/main" id="{00000000-0008-0000-0300-00007E000000}"/>
            </a:ext>
          </a:extLst>
        </xdr:cNvPr>
        <xdr:cNvSpPr txBox="1"/>
      </xdr:nvSpPr>
      <xdr:spPr>
        <a:xfrm>
          <a:off x="5041900" y="97847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77.5</a:t>
          </a:r>
          <a:endParaRPr kumimoji="1" lang="ja-JP" altLang="en-US" sz="1000" b="1">
            <a:latin typeface="ＭＳ Ｐゴシック"/>
            <a:ea typeface="ＭＳ Ｐゴシック"/>
          </a:endParaRPr>
        </a:p>
      </xdr:txBody>
    </xdr:sp>
    <xdr:clientData/>
  </xdr:oneCellAnchor>
  <xdr:twoCellAnchor>
    <xdr:from>
      <xdr:col>23</xdr:col>
      <xdr:colOff>44450</xdr:colOff>
      <xdr:row>58</xdr:row>
      <xdr:rowOff>97790</xdr:rowOff>
    </xdr:from>
    <xdr:to>
      <xdr:col>24</xdr:col>
      <xdr:colOff>12700</xdr:colOff>
      <xdr:row>58</xdr:row>
      <xdr:rowOff>97790</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00418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147320</xdr:rowOff>
    </xdr:from>
    <xdr:to>
      <xdr:col>23</xdr:col>
      <xdr:colOff>133350</xdr:colOff>
      <xdr:row>63</xdr:row>
      <xdr:rowOff>120650</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114800" y="10777220"/>
          <a:ext cx="838200" cy="144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83820</xdr:rowOff>
    </xdr:from>
    <xdr:ext cx="762000" cy="259080"/>
    <xdr:sp macro="" textlink="">
      <xdr:nvSpPr>
        <xdr:cNvPr id="129" name="財政構造の弾力性平均値テキスト">
          <a:extLst>
            <a:ext uri="{FF2B5EF4-FFF2-40B4-BE49-F238E27FC236}">
              <a16:creationId xmlns:a16="http://schemas.microsoft.com/office/drawing/2014/main" id="{00000000-0008-0000-0300-000081000000}"/>
            </a:ext>
          </a:extLst>
        </xdr:cNvPr>
        <xdr:cNvSpPr txBox="1"/>
      </xdr:nvSpPr>
      <xdr:spPr>
        <a:xfrm>
          <a:off x="5041900" y="1088517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92.8</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63</xdr:row>
      <xdr:rowOff>111760</xdr:rowOff>
    </xdr:from>
    <xdr:to>
      <xdr:col>23</xdr:col>
      <xdr:colOff>184150</xdr:colOff>
      <xdr:row>64</xdr:row>
      <xdr:rowOff>41910</xdr:rowOff>
    </xdr:to>
    <xdr:sp macro="" textlink="">
      <xdr:nvSpPr>
        <xdr:cNvPr id="130" name="フローチャート: 判断 129">
          <a:extLst>
            <a:ext uri="{FF2B5EF4-FFF2-40B4-BE49-F238E27FC236}">
              <a16:creationId xmlns:a16="http://schemas.microsoft.com/office/drawing/2014/main" id="{00000000-0008-0000-0300-000082000000}"/>
            </a:ext>
          </a:extLst>
        </xdr:cNvPr>
        <xdr:cNvSpPr/>
      </xdr:nvSpPr>
      <xdr:spPr>
        <a:xfrm>
          <a:off x="49022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99060</xdr:rowOff>
    </xdr:from>
    <xdr:to>
      <xdr:col>19</xdr:col>
      <xdr:colOff>133350</xdr:colOff>
      <xdr:row>62</xdr:row>
      <xdr:rowOff>147320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3225800" y="10728960"/>
          <a:ext cx="889000" cy="48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81280</xdr:rowOff>
    </xdr:from>
    <xdr:to>
      <xdr:col>19</xdr:col>
      <xdr:colOff>184150</xdr:colOff>
      <xdr:row>64</xdr:row>
      <xdr:rowOff>11430</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064000" y="10882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168275</xdr:rowOff>
    </xdr:from>
    <xdr:ext cx="736600" cy="250825"/>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3733800" y="10969625"/>
          <a:ext cx="7366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92.3</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62</xdr:row>
      <xdr:rowOff>32385</xdr:rowOff>
    </xdr:from>
    <xdr:to>
      <xdr:col>15</xdr:col>
      <xdr:colOff>82550</xdr:colOff>
      <xdr:row>62</xdr:row>
      <xdr:rowOff>99060</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2336800" y="10662285"/>
          <a:ext cx="889000" cy="666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3175</xdr:rowOff>
    </xdr:from>
    <xdr:to>
      <xdr:col>15</xdr:col>
      <xdr:colOff>133350</xdr:colOff>
      <xdr:row>63</xdr:row>
      <xdr:rowOff>104775</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3175000" y="1080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89535</xdr:rowOff>
    </xdr:from>
    <xdr:ext cx="762000" cy="25082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2844800" y="1089088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91.0</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62</xdr:row>
      <xdr:rowOff>32385</xdr:rowOff>
    </xdr:from>
    <xdr:to>
      <xdr:col>11</xdr:col>
      <xdr:colOff>31750</xdr:colOff>
      <xdr:row>64</xdr:row>
      <xdr:rowOff>93980</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1447800" y="10662285"/>
          <a:ext cx="889000" cy="404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122555</xdr:rowOff>
    </xdr:from>
    <xdr:to>
      <xdr:col>11</xdr:col>
      <xdr:colOff>82550</xdr:colOff>
      <xdr:row>62</xdr:row>
      <xdr:rowOff>52705</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2286000" y="10581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63500</xdr:rowOff>
    </xdr:from>
    <xdr:ext cx="762000" cy="251460"/>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955800" y="1035050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87.3</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63</xdr:row>
      <xdr:rowOff>52070</xdr:rowOff>
    </xdr:from>
    <xdr:to>
      <xdr:col>7</xdr:col>
      <xdr:colOff>31750</xdr:colOff>
      <xdr:row>63</xdr:row>
      <xdr:rowOff>153035</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1397000" y="108534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163195</xdr:rowOff>
    </xdr:from>
    <xdr:ext cx="762000" cy="259080"/>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066800" y="106216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91.8</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69</xdr:row>
      <xdr:rowOff>168910</xdr:rowOff>
    </xdr:from>
    <xdr:ext cx="762000" cy="25082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4737100" y="1199896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69</xdr:row>
      <xdr:rowOff>168910</xdr:rowOff>
    </xdr:from>
    <xdr:ext cx="762000" cy="25082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3898900" y="1199896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69</xdr:row>
      <xdr:rowOff>168910</xdr:rowOff>
    </xdr:from>
    <xdr:ext cx="762000" cy="25082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009900" y="1199896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69</xdr:row>
      <xdr:rowOff>168910</xdr:rowOff>
    </xdr:from>
    <xdr:ext cx="762000" cy="25082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2120900" y="1199896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69</xdr:row>
      <xdr:rowOff>168910</xdr:rowOff>
    </xdr:from>
    <xdr:ext cx="762000" cy="25082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231900" y="1199896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63</xdr:row>
      <xdr:rowOff>69215</xdr:rowOff>
    </xdr:from>
    <xdr:to>
      <xdr:col>23</xdr:col>
      <xdr:colOff>184150</xdr:colOff>
      <xdr:row>63</xdr:row>
      <xdr:rowOff>170815</xdr:rowOff>
    </xdr:to>
    <xdr:sp macro="" textlink="">
      <xdr:nvSpPr>
        <xdr:cNvPr id="147" name="楕円 146">
          <a:extLst>
            <a:ext uri="{FF2B5EF4-FFF2-40B4-BE49-F238E27FC236}">
              <a16:creationId xmlns:a16="http://schemas.microsoft.com/office/drawing/2014/main" id="{00000000-0008-0000-0300-000093000000}"/>
            </a:ext>
          </a:extLst>
        </xdr:cNvPr>
        <xdr:cNvSpPr/>
      </xdr:nvSpPr>
      <xdr:spPr>
        <a:xfrm>
          <a:off x="4902200" y="10870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62</xdr:row>
      <xdr:rowOff>86360</xdr:rowOff>
    </xdr:from>
    <xdr:ext cx="762000" cy="251460"/>
    <xdr:sp macro="" textlink="">
      <xdr:nvSpPr>
        <xdr:cNvPr id="148" name="財政構造の弾力性該当値テキスト">
          <a:extLst>
            <a:ext uri="{FF2B5EF4-FFF2-40B4-BE49-F238E27FC236}">
              <a16:creationId xmlns:a16="http://schemas.microsoft.com/office/drawing/2014/main" id="{00000000-0008-0000-0300-000094000000}"/>
            </a:ext>
          </a:extLst>
        </xdr:cNvPr>
        <xdr:cNvSpPr txBox="1"/>
      </xdr:nvSpPr>
      <xdr:spPr>
        <a:xfrm>
          <a:off x="5041900" y="107162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92.1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62</xdr:row>
      <xdr:rowOff>96520</xdr:rowOff>
    </xdr:from>
    <xdr:to>
      <xdr:col>19</xdr:col>
      <xdr:colOff>184150</xdr:colOff>
      <xdr:row>63</xdr:row>
      <xdr:rowOff>26670</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064000" y="1072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36830</xdr:rowOff>
    </xdr:from>
    <xdr:ext cx="736600" cy="259080"/>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733800" y="104952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89.7</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62</xdr:row>
      <xdr:rowOff>48260</xdr:rowOff>
    </xdr:from>
    <xdr:to>
      <xdr:col>15</xdr:col>
      <xdr:colOff>133350</xdr:colOff>
      <xdr:row>62</xdr:row>
      <xdr:rowOff>149860</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3175000" y="10678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160020</xdr:rowOff>
    </xdr:from>
    <xdr:ext cx="762000" cy="259080"/>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844800" y="104470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88.9</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61</xdr:row>
      <xdr:rowOff>153035</xdr:rowOff>
    </xdr:from>
    <xdr:to>
      <xdr:col>11</xdr:col>
      <xdr:colOff>82550</xdr:colOff>
      <xdr:row>62</xdr:row>
      <xdr:rowOff>83185</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2286000" y="1061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67945</xdr:rowOff>
    </xdr:from>
    <xdr:ext cx="762000" cy="2584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955800" y="1069784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87.8</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64</xdr:row>
      <xdr:rowOff>43180</xdr:rowOff>
    </xdr:from>
    <xdr:to>
      <xdr:col>7</xdr:col>
      <xdr:colOff>31750</xdr:colOff>
      <xdr:row>64</xdr:row>
      <xdr:rowOff>144780</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1397000" y="1101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129540</xdr:rowOff>
    </xdr:from>
    <xdr:ext cx="762000" cy="259080"/>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066800" y="111023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94.5</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dr:col>3</xdr:col>
      <xdr:colOff>175260</xdr:colOff>
      <xdr:row>75</xdr:row>
      <xdr:rowOff>139700</xdr:rowOff>
    </xdr:from>
    <xdr:ext cx="3218815" cy="3092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803910" y="12998450"/>
          <a:ext cx="321881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dr:col>19</xdr:col>
      <xdr:colOff>167640</xdr:colOff>
      <xdr:row>75</xdr:row>
      <xdr:rowOff>114300</xdr:rowOff>
    </xdr:from>
    <xdr:ext cx="1642745" cy="35877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4149090" y="12973050"/>
          <a:ext cx="164274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[179,919</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5905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62/79</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556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9017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193,328</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62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6159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人口1人当たりの人件費・物件費は、前年度比で14,376円の増となった。</a:t>
          </a:r>
        </a:p>
        <a:p>
          <a:r>
            <a:rPr kumimoji="1" lang="ja-JP" altLang="en-US" sz="1300">
              <a:latin typeface="ＭＳ Ｐゴシック"/>
              <a:ea typeface="ＭＳ Ｐゴシック"/>
            </a:rPr>
            <a:t>　主な要因としては、人事院勧告準拠に伴う給料の改定、跨線橋撤去工事や除却などの関連経費の増によるもの。</a:t>
          </a:r>
        </a:p>
        <a:p>
          <a:r>
            <a:rPr kumimoji="1" lang="ja-JP" altLang="en-US" sz="1300">
              <a:latin typeface="ＭＳ Ｐゴシック"/>
              <a:ea typeface="ＭＳ Ｐゴシック"/>
            </a:rPr>
            <a:t>　</a:t>
          </a:r>
          <a:r>
            <a:rPr kumimoji="1" lang="ja-JP" altLang="en-US" sz="1300">
              <a:solidFill>
                <a:schemeClr val="tx1"/>
              </a:solidFill>
              <a:latin typeface="ＭＳ Ｐゴシック"/>
              <a:ea typeface="ＭＳ Ｐゴシック"/>
            </a:rPr>
            <a:t>今後も、物価高騰等による物件費の増が見込まれるため、経常経費の削減を図るとともに、引き続き、</a:t>
          </a:r>
          <a:r>
            <a:rPr kumimoji="1" lang="ja-JP" altLang="en-US" sz="1300" b="0" i="0" u="none" strike="noStrike" kern="0" cap="none" spc="0" normalizeH="0" baseline="0" noProof="0">
              <a:ln>
                <a:noFill/>
              </a:ln>
              <a:solidFill>
                <a:schemeClr val="tx1"/>
              </a:solidFill>
              <a:effectLst/>
              <a:uLnTx/>
              <a:uFillTx/>
              <a:latin typeface="ＭＳ Ｐゴシック"/>
              <a:ea typeface="ＭＳ Ｐゴシック"/>
              <a:cs typeface="+mn-cs"/>
            </a:rPr>
            <a:t>定員管理・給与の適正化や時間外勤務の縮減による人件費の圧縮に取り組む。</a:t>
          </a:r>
          <a:endParaRPr kumimoji="1" lang="ja-JP" altLang="en-US" sz="1300">
            <a:latin typeface="ＭＳ Ｐゴシック"/>
            <a:ea typeface="ＭＳ Ｐゴシック"/>
          </a:endParaRPr>
        </a:p>
      </xdr:txBody>
    </xdr:sp>
    <xdr:clientData/>
  </xdr:twoCellAnchor>
  <xdr:oneCellAnchor>
    <xdr:from>
      <xdr:col>3</xdr:col>
      <xdr:colOff>95250</xdr:colOff>
      <xdr:row>77</xdr:row>
      <xdr:rowOff>6350</xdr:rowOff>
    </xdr:from>
    <xdr:ext cx="349885" cy="217170"/>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723900" y="1320800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762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67310</xdr:rowOff>
    </xdr:from>
    <xdr:ext cx="762000" cy="259080"/>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dr:col>3</xdr:col>
      <xdr:colOff>133350</xdr:colOff>
      <xdr:row>89</xdr:row>
      <xdr:rowOff>150495</xdr:rowOff>
    </xdr:from>
    <xdr:to>
      <xdr:col>27</xdr:col>
      <xdr:colOff>184150</xdr:colOff>
      <xdr:row>89</xdr:row>
      <xdr:rowOff>150495</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40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8255</xdr:rowOff>
    </xdr:from>
    <xdr:ext cx="762000" cy="25082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26730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xdr:col>
      <xdr:colOff>133350</xdr:colOff>
      <xdr:row>87</xdr:row>
      <xdr:rowOff>90805</xdr:rowOff>
    </xdr:from>
    <xdr:to>
      <xdr:col>27</xdr:col>
      <xdr:colOff>184150</xdr:colOff>
      <xdr:row>87</xdr:row>
      <xdr:rowOff>90805</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00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120650</xdr:rowOff>
    </xdr:from>
    <xdr:ext cx="762000" cy="251460"/>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8653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460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60960</xdr:rowOff>
    </xdr:from>
    <xdr:ext cx="762000" cy="259080"/>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46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xdr:col>
      <xdr:colOff>133350</xdr:colOff>
      <xdr:row>82</xdr:row>
      <xdr:rowOff>144145</xdr:rowOff>
    </xdr:from>
    <xdr:to>
      <xdr:col>27</xdr:col>
      <xdr:colOff>184150</xdr:colOff>
      <xdr:row>82</xdr:row>
      <xdr:rowOff>144145</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20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1905</xdr:rowOff>
    </xdr:from>
    <xdr:ext cx="762000" cy="259080"/>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06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xdr:col>
      <xdr:colOff>133350</xdr:colOff>
      <xdr:row>80</xdr:row>
      <xdr:rowOff>84455</xdr:rowOff>
    </xdr:from>
    <xdr:to>
      <xdr:col>27</xdr:col>
      <xdr:colOff>184150</xdr:colOff>
      <xdr:row>80</xdr:row>
      <xdr:rowOff>84455</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380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113665</xdr:rowOff>
    </xdr:from>
    <xdr:ext cx="762000" cy="2584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365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54610</xdr:rowOff>
    </xdr:from>
    <xdr:ext cx="762000" cy="25082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25626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5" name="人件費・物件費等の状況グラフ枠">
          <a:extLst>
            <a:ext uri="{FF2B5EF4-FFF2-40B4-BE49-F238E27FC236}">
              <a16:creationId xmlns:a16="http://schemas.microsoft.com/office/drawing/2014/main" id="{00000000-0008-0000-0300-0000B9000000}"/>
            </a:ext>
          </a:extLst>
        </xdr:cNvPr>
        <xdr:cNvSpPr/>
      </xdr:nvSpPr>
      <xdr:spPr>
        <a:xfrm>
          <a:off x="762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3175</xdr:rowOff>
    </xdr:from>
    <xdr:to>
      <xdr:col>23</xdr:col>
      <xdr:colOff>133350</xdr:colOff>
      <xdr:row>90</xdr:row>
      <xdr:rowOff>6985</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4953000" y="13890625"/>
          <a:ext cx="0" cy="154686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151130</xdr:rowOff>
    </xdr:from>
    <xdr:ext cx="762000" cy="259080"/>
    <xdr:sp macro="" textlink="">
      <xdr:nvSpPr>
        <xdr:cNvPr id="187" name="人件費・物件費等の状況最小値テキスト">
          <a:extLst>
            <a:ext uri="{FF2B5EF4-FFF2-40B4-BE49-F238E27FC236}">
              <a16:creationId xmlns:a16="http://schemas.microsoft.com/office/drawing/2014/main" id="{00000000-0008-0000-0300-0000BB000000}"/>
            </a:ext>
          </a:extLst>
        </xdr:cNvPr>
        <xdr:cNvSpPr txBox="1"/>
      </xdr:nvSpPr>
      <xdr:spPr>
        <a:xfrm>
          <a:off x="5041900" y="154101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303,539</a:t>
          </a:r>
          <a:endParaRPr kumimoji="1" lang="ja-JP" altLang="en-US" sz="1000" b="1">
            <a:latin typeface="ＭＳ Ｐゴシック"/>
            <a:ea typeface="ＭＳ Ｐゴシック"/>
          </a:endParaRPr>
        </a:p>
      </xdr:txBody>
    </xdr:sp>
    <xdr:clientData/>
  </xdr:oneCellAnchor>
  <xdr:twoCellAnchor>
    <xdr:from>
      <xdr:col>23</xdr:col>
      <xdr:colOff>44450</xdr:colOff>
      <xdr:row>90</xdr:row>
      <xdr:rowOff>6985</xdr:rowOff>
    </xdr:from>
    <xdr:to>
      <xdr:col>24</xdr:col>
      <xdr:colOff>12700</xdr:colOff>
      <xdr:row>90</xdr:row>
      <xdr:rowOff>6985</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54374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89535</xdr:rowOff>
    </xdr:from>
    <xdr:ext cx="762000" cy="250825"/>
    <xdr:sp macro="" textlink="">
      <xdr:nvSpPr>
        <xdr:cNvPr id="189" name="人件費・物件費等の状況最大値テキスト">
          <a:extLst>
            <a:ext uri="{FF2B5EF4-FFF2-40B4-BE49-F238E27FC236}">
              <a16:creationId xmlns:a16="http://schemas.microsoft.com/office/drawing/2014/main" id="{00000000-0008-0000-0300-0000BD000000}"/>
            </a:ext>
          </a:extLst>
        </xdr:cNvPr>
        <xdr:cNvSpPr txBox="1"/>
      </xdr:nvSpPr>
      <xdr:spPr>
        <a:xfrm>
          <a:off x="5041900" y="1363408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111,150</a:t>
          </a:r>
          <a:endParaRPr kumimoji="1" lang="ja-JP" altLang="en-US" sz="1000" b="1">
            <a:latin typeface="ＭＳ Ｐゴシック"/>
            <a:ea typeface="ＭＳ Ｐゴシック"/>
          </a:endParaRPr>
        </a:p>
      </xdr:txBody>
    </xdr:sp>
    <xdr:clientData/>
  </xdr:oneCellAnchor>
  <xdr:twoCellAnchor>
    <xdr:from>
      <xdr:col>23</xdr:col>
      <xdr:colOff>44450</xdr:colOff>
      <xdr:row>81</xdr:row>
      <xdr:rowOff>3175</xdr:rowOff>
    </xdr:from>
    <xdr:to>
      <xdr:col>24</xdr:col>
      <xdr:colOff>12700</xdr:colOff>
      <xdr:row>81</xdr:row>
      <xdr:rowOff>3175</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38906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97790</xdr:rowOff>
    </xdr:from>
    <xdr:to>
      <xdr:col>23</xdr:col>
      <xdr:colOff>133350</xdr:colOff>
      <xdr:row>84</xdr:row>
      <xdr:rowOff>41910</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114800" y="14328140"/>
          <a:ext cx="838200" cy="1155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20320</xdr:rowOff>
    </xdr:from>
    <xdr:ext cx="762000" cy="250825"/>
    <xdr:sp macro="" textlink="">
      <xdr:nvSpPr>
        <xdr:cNvPr id="192" name="人件費・物件費等の状況平均値テキスト">
          <a:extLst>
            <a:ext uri="{FF2B5EF4-FFF2-40B4-BE49-F238E27FC236}">
              <a16:creationId xmlns:a16="http://schemas.microsoft.com/office/drawing/2014/main" id="{00000000-0008-0000-0300-0000C0000000}"/>
            </a:ext>
          </a:extLst>
        </xdr:cNvPr>
        <xdr:cNvSpPr txBox="1"/>
      </xdr:nvSpPr>
      <xdr:spPr>
        <a:xfrm>
          <a:off x="5041900" y="14079220"/>
          <a:ext cx="762000"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160,181</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83</xdr:row>
      <xdr:rowOff>3810</xdr:rowOff>
    </xdr:from>
    <xdr:to>
      <xdr:col>23</xdr:col>
      <xdr:colOff>184150</xdr:colOff>
      <xdr:row>83</xdr:row>
      <xdr:rowOff>105410</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902200" y="1423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43180</xdr:rowOff>
    </xdr:from>
    <xdr:to>
      <xdr:col>19</xdr:col>
      <xdr:colOff>133350</xdr:colOff>
      <xdr:row>83</xdr:row>
      <xdr:rowOff>97790</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3225800" y="14273530"/>
          <a:ext cx="8890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92710</xdr:rowOff>
    </xdr:from>
    <xdr:to>
      <xdr:col>19</xdr:col>
      <xdr:colOff>184150</xdr:colOff>
      <xdr:row>83</xdr:row>
      <xdr:rowOff>22860</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064000" y="14151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33020</xdr:rowOff>
    </xdr:from>
    <xdr:ext cx="736600" cy="259080"/>
    <xdr:sp macro=""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3733800" y="139204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149,923</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82</xdr:row>
      <xdr:rowOff>106680</xdr:rowOff>
    </xdr:from>
    <xdr:to>
      <xdr:col>15</xdr:col>
      <xdr:colOff>82550</xdr:colOff>
      <xdr:row>83</xdr:row>
      <xdr:rowOff>43180</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2336800" y="14165580"/>
          <a:ext cx="889000" cy="1079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95250</xdr:rowOff>
    </xdr:from>
    <xdr:to>
      <xdr:col>15</xdr:col>
      <xdr:colOff>133350</xdr:colOff>
      <xdr:row>83</xdr:row>
      <xdr:rowOff>25400</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3175000" y="1415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35560</xdr:rowOff>
    </xdr:from>
    <xdr:ext cx="762000" cy="259080"/>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2844800" y="13923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150,269</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82</xdr:row>
      <xdr:rowOff>74930</xdr:rowOff>
    </xdr:from>
    <xdr:to>
      <xdr:col>11</xdr:col>
      <xdr:colOff>31750</xdr:colOff>
      <xdr:row>82</xdr:row>
      <xdr:rowOff>106680</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1447800" y="14133830"/>
          <a:ext cx="88900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53340</xdr:rowOff>
    </xdr:from>
    <xdr:to>
      <xdr:col>11</xdr:col>
      <xdr:colOff>82550</xdr:colOff>
      <xdr:row>82</xdr:row>
      <xdr:rowOff>154940</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2286000" y="1411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165100</xdr:rowOff>
    </xdr:from>
    <xdr:ext cx="762000" cy="259080"/>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955800" y="138811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145,056</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81</xdr:row>
      <xdr:rowOff>170180</xdr:rowOff>
    </xdr:from>
    <xdr:to>
      <xdr:col>7</xdr:col>
      <xdr:colOff>31750</xdr:colOff>
      <xdr:row>82</xdr:row>
      <xdr:rowOff>100330</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1397000" y="1405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110490</xdr:rowOff>
    </xdr:from>
    <xdr:ext cx="762000" cy="25082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066800" y="1382649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138,271</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92</xdr:row>
      <xdr:rowOff>35560</xdr:rowOff>
    </xdr:from>
    <xdr:ext cx="762000" cy="259080"/>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4737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92</xdr:row>
      <xdr:rowOff>35560</xdr:rowOff>
    </xdr:from>
    <xdr:ext cx="762000" cy="259080"/>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3898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92</xdr:row>
      <xdr:rowOff>35560</xdr:rowOff>
    </xdr:from>
    <xdr:ext cx="762000" cy="259080"/>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009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92</xdr:row>
      <xdr:rowOff>35560</xdr:rowOff>
    </xdr:from>
    <xdr:ext cx="762000" cy="259080"/>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2120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92</xdr:row>
      <xdr:rowOff>35560</xdr:rowOff>
    </xdr:from>
    <xdr:ext cx="762000" cy="259080"/>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231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83</xdr:row>
      <xdr:rowOff>162560</xdr:rowOff>
    </xdr:from>
    <xdr:to>
      <xdr:col>23</xdr:col>
      <xdr:colOff>184150</xdr:colOff>
      <xdr:row>84</xdr:row>
      <xdr:rowOff>92710</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902200" y="14392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83</xdr:row>
      <xdr:rowOff>134620</xdr:rowOff>
    </xdr:from>
    <xdr:ext cx="762000" cy="250825"/>
    <xdr:sp macro="" textlink="">
      <xdr:nvSpPr>
        <xdr:cNvPr id="211" name="人件費・物件費等の状況該当値テキスト">
          <a:extLst>
            <a:ext uri="{FF2B5EF4-FFF2-40B4-BE49-F238E27FC236}">
              <a16:creationId xmlns:a16="http://schemas.microsoft.com/office/drawing/2014/main" id="{00000000-0008-0000-0300-0000D3000000}"/>
            </a:ext>
          </a:extLst>
        </xdr:cNvPr>
        <xdr:cNvSpPr txBox="1"/>
      </xdr:nvSpPr>
      <xdr:spPr>
        <a:xfrm>
          <a:off x="5041900" y="1436497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179,919</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83</xdr:row>
      <xdr:rowOff>46990</xdr:rowOff>
    </xdr:from>
    <xdr:to>
      <xdr:col>19</xdr:col>
      <xdr:colOff>184150</xdr:colOff>
      <xdr:row>83</xdr:row>
      <xdr:rowOff>148590</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064000" y="14277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133350</xdr:rowOff>
    </xdr:from>
    <xdr:ext cx="736600" cy="25082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733800" y="14363700"/>
          <a:ext cx="7366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165,543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82</xdr:row>
      <xdr:rowOff>163830</xdr:rowOff>
    </xdr:from>
    <xdr:to>
      <xdr:col>15</xdr:col>
      <xdr:colOff>133350</xdr:colOff>
      <xdr:row>83</xdr:row>
      <xdr:rowOff>93980</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3175000" y="14222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78740</xdr:rowOff>
    </xdr:from>
    <xdr:ext cx="762000" cy="259080"/>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2844800" y="143090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158,816</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82</xdr:row>
      <xdr:rowOff>55880</xdr:rowOff>
    </xdr:from>
    <xdr:to>
      <xdr:col>11</xdr:col>
      <xdr:colOff>82550</xdr:colOff>
      <xdr:row>82</xdr:row>
      <xdr:rowOff>157480</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2286000" y="1411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142240</xdr:rowOff>
    </xdr:from>
    <xdr:ext cx="762000" cy="259080"/>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955800" y="142011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145,329</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82</xdr:row>
      <xdr:rowOff>23495</xdr:rowOff>
    </xdr:from>
    <xdr:to>
      <xdr:col>7</xdr:col>
      <xdr:colOff>31750</xdr:colOff>
      <xdr:row>82</xdr:row>
      <xdr:rowOff>125095</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1397000" y="14082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109855</xdr:rowOff>
    </xdr:from>
    <xdr:ext cx="762000" cy="25082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066800" y="1416875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141,309</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dr:col>65</xdr:col>
      <xdr:colOff>30480</xdr:colOff>
      <xdr:row>75</xdr:row>
      <xdr:rowOff>139700</xdr:rowOff>
    </xdr:from>
    <xdr:ext cx="1653540" cy="3092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3651230" y="12998450"/>
          <a:ext cx="165354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dr:col>73</xdr:col>
      <xdr:colOff>134620</xdr:colOff>
      <xdr:row>75</xdr:row>
      <xdr:rowOff>114300</xdr:rowOff>
    </xdr:from>
    <xdr:ext cx="1642745" cy="358775"/>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5431770" y="12973050"/>
          <a:ext cx="164274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[99.3]</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7970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9621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21082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2827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8224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給料格付の低い任期付フルタイム職員において、前年度と比較すると経験年数が低い職員数が多かったことから、一般職員も含めた平均給料月額の引き下げが低下したことに伴い、前年度と比較して0.1ポイントの増となった。</a:t>
          </a:r>
        </a:p>
        <a:p>
          <a:r>
            <a:rPr kumimoji="1" lang="ja-JP" altLang="en-US" sz="1300">
              <a:latin typeface="ＭＳ Ｐゴシック"/>
              <a:ea typeface="ＭＳ Ｐゴシック"/>
            </a:rPr>
            <a:t>　ラスパイレス指数において、給与カットは一時的な数値改善に留まるため、</a:t>
          </a:r>
          <a:r>
            <a:rPr kumimoji="1" lang="ja-JP" altLang="en-US" sz="1300">
              <a:solidFill>
                <a:schemeClr val="tx1"/>
              </a:solidFill>
              <a:latin typeface="ＭＳ Ｐゴシック"/>
              <a:ea typeface="ＭＳ Ｐゴシック"/>
            </a:rPr>
            <a:t>今後も引き続き、給与適正化に向けた取組を進めていく。</a:t>
          </a:r>
          <a:endParaRPr kumimoji="1" lang="ja-JP" altLang="en-US" sz="1300">
            <a:latin typeface="ＭＳ Ｐゴシック"/>
            <a:ea typeface="ＭＳ Ｐゴシック"/>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67310</xdr:rowOff>
    </xdr:from>
    <xdr:ext cx="762000" cy="259080"/>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104.0</a:t>
          </a:r>
          <a:endParaRPr kumimoji="1" lang="ja-JP" altLang="en-US" sz="1000">
            <a:latin typeface="ＭＳ Ｐゴシック"/>
            <a:ea typeface="ＭＳ Ｐゴシック"/>
          </a:endParaRPr>
        </a:p>
      </xdr:txBody>
    </xdr:sp>
    <xdr:clientData/>
  </xdr:oneCellAnchor>
  <xdr:twoCellAnchor>
    <xdr:from>
      <xdr:col>61</xdr:col>
      <xdr:colOff>44450</xdr:colOff>
      <xdr:row>90</xdr:row>
      <xdr:rowOff>36195</xdr:rowOff>
    </xdr:from>
    <xdr:to>
      <xdr:col>85</xdr:col>
      <xdr:colOff>95250</xdr:colOff>
      <xdr:row>90</xdr:row>
      <xdr:rowOff>36195</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46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65405</xdr:rowOff>
    </xdr:from>
    <xdr:ext cx="762000" cy="25082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32445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dr:col>61</xdr:col>
      <xdr:colOff>44450</xdr:colOff>
      <xdr:row>88</xdr:row>
      <xdr:rowOff>34290</xdr:rowOff>
    </xdr:from>
    <xdr:to>
      <xdr:col>85</xdr:col>
      <xdr:colOff>95250</xdr:colOff>
      <xdr:row>88</xdr:row>
      <xdr:rowOff>34290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12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63500</xdr:rowOff>
    </xdr:from>
    <xdr:ext cx="762000" cy="251460"/>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9796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86</xdr:row>
      <xdr:rowOff>32385</xdr:rowOff>
    </xdr:from>
    <xdr:to>
      <xdr:col>85</xdr:col>
      <xdr:colOff>95250</xdr:colOff>
      <xdr:row>86</xdr:row>
      <xdr:rowOff>32385</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77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61595</xdr:rowOff>
    </xdr:from>
    <xdr:ext cx="762000" cy="259080"/>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63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98.0</a:t>
          </a:r>
          <a:endParaRPr kumimoji="1" lang="ja-JP" altLang="en-US" sz="1000">
            <a:latin typeface="ＭＳ Ｐゴシック"/>
            <a:ea typeface="ＭＳ Ｐゴシック"/>
          </a:endParaRPr>
        </a:p>
      </xdr:txBody>
    </xdr:sp>
    <xdr:clientData/>
  </xdr:oneCellAnchor>
  <xdr:twoCellAnchor>
    <xdr:from>
      <xdr:col>61</xdr:col>
      <xdr:colOff>44450</xdr:colOff>
      <xdr:row>84</xdr:row>
      <xdr:rowOff>31115</xdr:rowOff>
    </xdr:from>
    <xdr:to>
      <xdr:col>85</xdr:col>
      <xdr:colOff>95250</xdr:colOff>
      <xdr:row>84</xdr:row>
      <xdr:rowOff>31115</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43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60325</xdr:rowOff>
    </xdr:from>
    <xdr:ext cx="762000" cy="259080"/>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290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dr:col>61</xdr:col>
      <xdr:colOff>44450</xdr:colOff>
      <xdr:row>82</xdr:row>
      <xdr:rowOff>29210</xdr:rowOff>
    </xdr:from>
    <xdr:to>
      <xdr:col>85</xdr:col>
      <xdr:colOff>95250</xdr:colOff>
      <xdr:row>82</xdr:row>
      <xdr:rowOff>29210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08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58420</xdr:rowOff>
    </xdr:from>
    <xdr:ext cx="762000" cy="259080"/>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94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94.0</a:t>
          </a:r>
          <a:endParaRPr kumimoji="1" lang="ja-JP" altLang="en-US" sz="1000">
            <a:latin typeface="ＭＳ Ｐゴシック"/>
            <a:ea typeface="ＭＳ Ｐゴシック"/>
          </a:endParaRPr>
        </a:p>
      </xdr:txBody>
    </xdr:sp>
    <xdr:clientData/>
  </xdr:oneCellAnchor>
  <xdr:twoCellAnchor>
    <xdr:from>
      <xdr:col>61</xdr:col>
      <xdr:colOff>44450</xdr:colOff>
      <xdr:row>80</xdr:row>
      <xdr:rowOff>27305</xdr:rowOff>
    </xdr:from>
    <xdr:to>
      <xdr:col>85</xdr:col>
      <xdr:colOff>95250</xdr:colOff>
      <xdr:row>80</xdr:row>
      <xdr:rowOff>27305</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74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56515</xdr:rowOff>
    </xdr:from>
    <xdr:ext cx="762000" cy="2584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6010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92.0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54610</xdr:rowOff>
    </xdr:from>
    <xdr:ext cx="762000" cy="25082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6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27940</xdr:rowOff>
    </xdr:from>
    <xdr:to>
      <xdr:col>81</xdr:col>
      <xdr:colOff>44450</xdr:colOff>
      <xdr:row>90</xdr:row>
      <xdr:rowOff>1905</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3915390"/>
          <a:ext cx="0" cy="151701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145415</xdr:rowOff>
    </xdr:from>
    <xdr:ext cx="762000" cy="25082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40446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101.8</a:t>
          </a:r>
          <a:endParaRPr kumimoji="1" lang="ja-JP" altLang="en-US" sz="1000" b="1">
            <a:latin typeface="ＭＳ Ｐゴシック"/>
            <a:ea typeface="ＭＳ Ｐゴシック"/>
          </a:endParaRPr>
        </a:p>
      </xdr:txBody>
    </xdr:sp>
    <xdr:clientData/>
  </xdr:oneCellAnchor>
  <xdr:twoCellAnchor>
    <xdr:from>
      <xdr:col>80</xdr:col>
      <xdr:colOff>165100</xdr:colOff>
      <xdr:row>90</xdr:row>
      <xdr:rowOff>1905</xdr:rowOff>
    </xdr:from>
    <xdr:to>
      <xdr:col>81</xdr:col>
      <xdr:colOff>133350</xdr:colOff>
      <xdr:row>90</xdr:row>
      <xdr:rowOff>1905</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4324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114300</xdr:rowOff>
    </xdr:from>
    <xdr:ext cx="762000" cy="259080"/>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6588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93.0</a:t>
          </a:r>
          <a:endParaRPr kumimoji="1" lang="ja-JP" altLang="en-US" sz="1000" b="1">
            <a:latin typeface="ＭＳ Ｐゴシック"/>
            <a:ea typeface="ＭＳ Ｐゴシック"/>
          </a:endParaRPr>
        </a:p>
      </xdr:txBody>
    </xdr:sp>
    <xdr:clientData/>
  </xdr:oneCellAnchor>
  <xdr:twoCellAnchor>
    <xdr:from>
      <xdr:col>80</xdr:col>
      <xdr:colOff>165100</xdr:colOff>
      <xdr:row>81</xdr:row>
      <xdr:rowOff>27940</xdr:rowOff>
    </xdr:from>
    <xdr:to>
      <xdr:col>81</xdr:col>
      <xdr:colOff>133350</xdr:colOff>
      <xdr:row>81</xdr:row>
      <xdr:rowOff>27940</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39153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87</xdr:row>
      <xdr:rowOff>67945</xdr:rowOff>
    </xdr:from>
    <xdr:to>
      <xdr:col>81</xdr:col>
      <xdr:colOff>44450</xdr:colOff>
      <xdr:row>87</xdr:row>
      <xdr:rowOff>85090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179800" y="14984095"/>
          <a:ext cx="8382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50165</xdr:rowOff>
    </xdr:from>
    <xdr:ext cx="762000" cy="259080"/>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462341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98.3</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86</xdr:row>
      <xdr:rowOff>33655</xdr:rowOff>
    </xdr:from>
    <xdr:to>
      <xdr:col>81</xdr:col>
      <xdr:colOff>95250</xdr:colOff>
      <xdr:row>86</xdr:row>
      <xdr:rowOff>135255</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4778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118745</xdr:rowOff>
    </xdr:from>
    <xdr:to>
      <xdr:col>77</xdr:col>
      <xdr:colOff>44450</xdr:colOff>
      <xdr:row>87</xdr:row>
      <xdr:rowOff>67945</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5290800" y="14863445"/>
          <a:ext cx="889000" cy="1206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16510</xdr:rowOff>
    </xdr:from>
    <xdr:to>
      <xdr:col>77</xdr:col>
      <xdr:colOff>95250</xdr:colOff>
      <xdr:row>86</xdr:row>
      <xdr:rowOff>118110</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4761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128270</xdr:rowOff>
    </xdr:from>
    <xdr:ext cx="736600" cy="259080"/>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45300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98.2</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86</xdr:row>
      <xdr:rowOff>118745</xdr:rowOff>
    </xdr:from>
    <xdr:to>
      <xdr:col>72</xdr:col>
      <xdr:colOff>203200</xdr:colOff>
      <xdr:row>87</xdr:row>
      <xdr:rowOff>33655</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4401800" y="14863445"/>
          <a:ext cx="889000" cy="863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50800</xdr:rowOff>
    </xdr:from>
    <xdr:to>
      <xdr:col>73</xdr:col>
      <xdr:colOff>44450</xdr:colOff>
      <xdr:row>86</xdr:row>
      <xdr:rowOff>152400</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162560</xdr:rowOff>
    </xdr:from>
    <xdr:ext cx="762000" cy="259080"/>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4564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98.4</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87</xdr:row>
      <xdr:rowOff>33655</xdr:rowOff>
    </xdr:from>
    <xdr:to>
      <xdr:col>68</xdr:col>
      <xdr:colOff>152400</xdr:colOff>
      <xdr:row>87</xdr:row>
      <xdr:rowOff>120650</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3512800" y="14949805"/>
          <a:ext cx="889000" cy="869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67945</xdr:rowOff>
    </xdr:from>
    <xdr:to>
      <xdr:col>68</xdr:col>
      <xdr:colOff>203200</xdr:colOff>
      <xdr:row>86</xdr:row>
      <xdr:rowOff>169545</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4812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8255</xdr:rowOff>
    </xdr:from>
    <xdr:ext cx="762000" cy="25082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58150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98.5</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86</xdr:row>
      <xdr:rowOff>50800</xdr:rowOff>
    </xdr:from>
    <xdr:to>
      <xdr:col>64</xdr:col>
      <xdr:colOff>152400</xdr:colOff>
      <xdr:row>86</xdr:row>
      <xdr:rowOff>152400</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162560</xdr:rowOff>
    </xdr:from>
    <xdr:ext cx="762000" cy="259080"/>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4564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98.4</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92</xdr:row>
      <xdr:rowOff>35560</xdr:rowOff>
    </xdr:from>
    <xdr:ext cx="762000" cy="259080"/>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92</xdr:row>
      <xdr:rowOff>35560</xdr:rowOff>
    </xdr:from>
    <xdr:ext cx="762000" cy="259080"/>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92</xdr:row>
      <xdr:rowOff>35560</xdr:rowOff>
    </xdr:from>
    <xdr:ext cx="762000" cy="259080"/>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92</xdr:row>
      <xdr:rowOff>35560</xdr:rowOff>
    </xdr:from>
    <xdr:ext cx="762000" cy="259080"/>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92</xdr:row>
      <xdr:rowOff>35560</xdr:rowOff>
    </xdr:from>
    <xdr:ext cx="762000" cy="259080"/>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203200</xdr:colOff>
      <xdr:row>87</xdr:row>
      <xdr:rowOff>34290</xdr:rowOff>
    </xdr:from>
    <xdr:to>
      <xdr:col>81</xdr:col>
      <xdr:colOff>95250</xdr:colOff>
      <xdr:row>87</xdr:row>
      <xdr:rowOff>135890</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4950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6350</xdr:rowOff>
    </xdr:from>
    <xdr:ext cx="762000" cy="251460"/>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492250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99.3</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87</xdr:row>
      <xdr:rowOff>17780</xdr:rowOff>
    </xdr:from>
    <xdr:to>
      <xdr:col>77</xdr:col>
      <xdr:colOff>95250</xdr:colOff>
      <xdr:row>87</xdr:row>
      <xdr:rowOff>118745</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49339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103505</xdr:rowOff>
    </xdr:from>
    <xdr:ext cx="736600" cy="259080"/>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501965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99.2</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86</xdr:row>
      <xdr:rowOff>67945</xdr:rowOff>
    </xdr:from>
    <xdr:to>
      <xdr:col>73</xdr:col>
      <xdr:colOff>44450</xdr:colOff>
      <xdr:row>86</xdr:row>
      <xdr:rowOff>169545</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4812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154940</xdr:rowOff>
    </xdr:from>
    <xdr:ext cx="762000" cy="251460"/>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489964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98.5</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86</xdr:row>
      <xdr:rowOff>154940</xdr:rowOff>
    </xdr:from>
    <xdr:to>
      <xdr:col>68</xdr:col>
      <xdr:colOff>203200</xdr:colOff>
      <xdr:row>87</xdr:row>
      <xdr:rowOff>84455</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48996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69215</xdr:rowOff>
    </xdr:from>
    <xdr:ext cx="762000" cy="259080"/>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49853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99.0</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87</xdr:row>
      <xdr:rowOff>69215</xdr:rowOff>
    </xdr:from>
    <xdr:to>
      <xdr:col>64</xdr:col>
      <xdr:colOff>152400</xdr:colOff>
      <xdr:row>87</xdr:row>
      <xdr:rowOff>170815</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4985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155575</xdr:rowOff>
    </xdr:from>
    <xdr:ext cx="762000" cy="25082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507172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99.5</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dr:col>63</xdr:col>
      <xdr:colOff>144780</xdr:colOff>
      <xdr:row>53</xdr:row>
      <xdr:rowOff>101600</xdr:rowOff>
    </xdr:from>
    <xdr:ext cx="2263140" cy="304800"/>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430" y="9188450"/>
          <a:ext cx="226314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dr:col>75</xdr:col>
      <xdr:colOff>20320</xdr:colOff>
      <xdr:row>53</xdr:row>
      <xdr:rowOff>76200</xdr:rowOff>
    </xdr:from>
    <xdr:ext cx="1642745" cy="353060"/>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570" y="9163050"/>
          <a:ext cx="1642745" cy="353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[9.21</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8.20</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chemeClr val="tx1"/>
              </a:solidFill>
              <a:latin typeface="ＭＳ Ｐゴシック"/>
              <a:ea typeface="ＭＳ Ｐゴシック"/>
            </a:rPr>
            <a:t>　人口減少が加速する一方、前年度に引き続き国スポ・障スポ大会開催に向けた体制強化を行ったほか、ふるさと納税部門や港湾業務部門などの強化も行ったこともあり、職員数は前年度と比較して0.16人の増となった。</a:t>
          </a:r>
        </a:p>
        <a:p>
          <a:r>
            <a:rPr kumimoji="1" lang="ja-JP" altLang="en-US" sz="1300">
              <a:solidFill>
                <a:schemeClr val="tx1"/>
              </a:solidFill>
              <a:latin typeface="ＭＳ Ｐゴシック"/>
              <a:ea typeface="ＭＳ Ｐゴシック"/>
            </a:rPr>
            <a:t>　今後も引き続き、多様化・複雑化する行政ニーズに対応しながら、行財政改革大綱に基づく適正な定員管理に努める。</a:t>
          </a:r>
          <a:endParaRPr kumimoji="1" lang="ja-JP" altLang="en-US" sz="1300">
            <a:latin typeface="ＭＳ Ｐゴシック"/>
            <a:ea typeface="ＭＳ Ｐゴシック"/>
          </a:endParaRPr>
        </a:p>
      </xdr:txBody>
    </xdr:sp>
    <xdr:clientData/>
  </xdr:twoCellAnchor>
  <xdr:oneCellAnchor>
    <xdr:from>
      <xdr:col>61</xdr:col>
      <xdr:colOff>6350</xdr:colOff>
      <xdr:row>54</xdr:row>
      <xdr:rowOff>139700</xdr:rowOff>
    </xdr:from>
    <xdr:ext cx="349885" cy="22542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29210</xdr:rowOff>
    </xdr:from>
    <xdr:ext cx="762000" cy="251460"/>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16.00</a:t>
          </a:r>
          <a:endParaRPr kumimoji="1" lang="ja-JP" altLang="en-US" sz="1000">
            <a:latin typeface="ＭＳ Ｐゴシック"/>
            <a:ea typeface="ＭＳ Ｐゴシック"/>
          </a:endParaRPr>
        </a:p>
      </xdr:txBody>
    </xdr:sp>
    <xdr:clientData/>
  </xdr:oneCellAnchor>
  <xdr:twoCellAnchor>
    <xdr:from>
      <xdr:col>61</xdr:col>
      <xdr:colOff>44450</xdr:colOff>
      <xdr:row>67</xdr:row>
      <xdr:rowOff>169545</xdr:rowOff>
    </xdr:from>
    <xdr:to>
      <xdr:col>85</xdr:col>
      <xdr:colOff>95250</xdr:colOff>
      <xdr:row>67</xdr:row>
      <xdr:rowOff>169545</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65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27305</xdr:rowOff>
    </xdr:from>
    <xdr:ext cx="762000" cy="259080"/>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51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a:t>
          </a:r>
          <a:endParaRPr kumimoji="1" lang="ja-JP" altLang="en-US" sz="1000">
            <a:latin typeface="ＭＳ Ｐゴシック"/>
            <a:ea typeface="ＭＳ Ｐゴシック"/>
          </a:endParaRPr>
        </a:p>
      </xdr:txBody>
    </xdr:sp>
    <xdr:clientData/>
  </xdr:oneCellAnchor>
  <xdr:twoCellAnchor>
    <xdr:from>
      <xdr:col>61</xdr:col>
      <xdr:colOff>44450</xdr:colOff>
      <xdr:row>65</xdr:row>
      <xdr:rowOff>167640</xdr:rowOff>
    </xdr:from>
    <xdr:to>
      <xdr:col>85</xdr:col>
      <xdr:colOff>95250</xdr:colOff>
      <xdr:row>65</xdr:row>
      <xdr:rowOff>167640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31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25400</xdr:rowOff>
    </xdr:from>
    <xdr:ext cx="762000" cy="259080"/>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169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61</xdr:col>
      <xdr:colOff>44450</xdr:colOff>
      <xdr:row>63</xdr:row>
      <xdr:rowOff>166370</xdr:rowOff>
    </xdr:from>
    <xdr:to>
      <xdr:col>85</xdr:col>
      <xdr:colOff>95250</xdr:colOff>
      <xdr:row>63</xdr:row>
      <xdr:rowOff>166370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96772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23495</xdr:rowOff>
    </xdr:from>
    <xdr:ext cx="762000" cy="259080"/>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82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61</xdr:row>
      <xdr:rowOff>164465</xdr:rowOff>
    </xdr:from>
    <xdr:to>
      <xdr:col>85</xdr:col>
      <xdr:colOff>95250</xdr:colOff>
      <xdr:row>61</xdr:row>
      <xdr:rowOff>164465</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62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22225</xdr:rowOff>
    </xdr:from>
    <xdr:ext cx="762000" cy="2584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48067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61</xdr:col>
      <xdr:colOff>44450</xdr:colOff>
      <xdr:row>59</xdr:row>
      <xdr:rowOff>162560</xdr:rowOff>
    </xdr:from>
    <xdr:to>
      <xdr:col>85</xdr:col>
      <xdr:colOff>95250</xdr:colOff>
      <xdr:row>59</xdr:row>
      <xdr:rowOff>162560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27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20320</xdr:rowOff>
    </xdr:from>
    <xdr:ext cx="762000" cy="25082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13587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61</xdr:col>
      <xdr:colOff>44450</xdr:colOff>
      <xdr:row>57</xdr:row>
      <xdr:rowOff>160655</xdr:rowOff>
    </xdr:from>
    <xdr:to>
      <xdr:col>85</xdr:col>
      <xdr:colOff>95250</xdr:colOff>
      <xdr:row>57</xdr:row>
      <xdr:rowOff>160655</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93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18415</xdr:rowOff>
    </xdr:from>
    <xdr:ext cx="762000" cy="25082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79106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16510</xdr:rowOff>
    </xdr:from>
    <xdr:ext cx="762000" cy="259080"/>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a:extLst>
            <a:ext uri="{FF2B5EF4-FFF2-40B4-BE49-F238E27FC236}">
              <a16:creationId xmlns:a16="http://schemas.microsoft.com/office/drawing/2014/main" id="{00000000-0008-0000-0300-00003A010000}"/>
            </a:ext>
          </a:extLst>
        </xdr:cNvPr>
        <xdr:cNvSpPr/>
      </xdr:nvSpPr>
      <xdr:spPr>
        <a:xfrm>
          <a:off x="12827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121920</xdr:rowOff>
    </xdr:from>
    <xdr:to>
      <xdr:col>81</xdr:col>
      <xdr:colOff>44450</xdr:colOff>
      <xdr:row>66</xdr:row>
      <xdr:rowOff>144780</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flipV="1">
          <a:off x="17018000" y="10066020"/>
          <a:ext cx="0" cy="139446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116840</xdr:rowOff>
    </xdr:from>
    <xdr:ext cx="762000" cy="259080"/>
    <xdr:sp macro="" textlink="">
      <xdr:nvSpPr>
        <xdr:cNvPr id="316" name="定員管理の状況最小値テキスト">
          <a:extLst>
            <a:ext uri="{FF2B5EF4-FFF2-40B4-BE49-F238E27FC236}">
              <a16:creationId xmlns:a16="http://schemas.microsoft.com/office/drawing/2014/main" id="{00000000-0008-0000-0300-00003C010000}"/>
            </a:ext>
          </a:extLst>
        </xdr:cNvPr>
        <xdr:cNvSpPr txBox="1"/>
      </xdr:nvSpPr>
      <xdr:spPr>
        <a:xfrm>
          <a:off x="17106900" y="114325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12.86</a:t>
          </a:r>
          <a:endParaRPr kumimoji="1" lang="ja-JP" altLang="en-US" sz="1000" b="1">
            <a:latin typeface="ＭＳ Ｐゴシック"/>
            <a:ea typeface="ＭＳ Ｐゴシック"/>
          </a:endParaRPr>
        </a:p>
      </xdr:txBody>
    </xdr:sp>
    <xdr:clientData/>
  </xdr:oneCellAnchor>
  <xdr:twoCellAnchor>
    <xdr:from>
      <xdr:col>80</xdr:col>
      <xdr:colOff>165100</xdr:colOff>
      <xdr:row>66</xdr:row>
      <xdr:rowOff>144780</xdr:rowOff>
    </xdr:from>
    <xdr:to>
      <xdr:col>81</xdr:col>
      <xdr:colOff>133350</xdr:colOff>
      <xdr:row>66</xdr:row>
      <xdr:rowOff>144780</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14604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36830</xdr:rowOff>
    </xdr:from>
    <xdr:ext cx="762000" cy="259080"/>
    <xdr:sp macro="" textlink="">
      <xdr:nvSpPr>
        <xdr:cNvPr id="318" name="定員管理の状況最大値テキスト">
          <a:extLst>
            <a:ext uri="{FF2B5EF4-FFF2-40B4-BE49-F238E27FC236}">
              <a16:creationId xmlns:a16="http://schemas.microsoft.com/office/drawing/2014/main" id="{00000000-0008-0000-0300-00003E010000}"/>
            </a:ext>
          </a:extLst>
        </xdr:cNvPr>
        <xdr:cNvSpPr txBox="1"/>
      </xdr:nvSpPr>
      <xdr:spPr>
        <a:xfrm>
          <a:off x="17106900" y="98094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4.77</a:t>
          </a:r>
          <a:endParaRPr kumimoji="1" lang="ja-JP" altLang="en-US" sz="1000" b="1">
            <a:latin typeface="ＭＳ Ｐゴシック"/>
            <a:ea typeface="ＭＳ Ｐゴシック"/>
          </a:endParaRPr>
        </a:p>
      </xdr:txBody>
    </xdr:sp>
    <xdr:clientData/>
  </xdr:oneCellAnchor>
  <xdr:twoCellAnchor>
    <xdr:from>
      <xdr:col>80</xdr:col>
      <xdr:colOff>165100</xdr:colOff>
      <xdr:row>58</xdr:row>
      <xdr:rowOff>121920</xdr:rowOff>
    </xdr:from>
    <xdr:to>
      <xdr:col>81</xdr:col>
      <xdr:colOff>133350</xdr:colOff>
      <xdr:row>58</xdr:row>
      <xdr:rowOff>121920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00660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63</xdr:row>
      <xdr:rowOff>2540</xdr:rowOff>
    </xdr:from>
    <xdr:to>
      <xdr:col>81</xdr:col>
      <xdr:colOff>44450</xdr:colOff>
      <xdr:row>63</xdr:row>
      <xdr:rowOff>29845</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6179800" y="10803890"/>
          <a:ext cx="8382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80010</xdr:rowOff>
    </xdr:from>
    <xdr:ext cx="762000" cy="259080"/>
    <xdr:sp macro="" textlink="">
      <xdr:nvSpPr>
        <xdr:cNvPr id="321" name="定員管理の状況平均値テキスト">
          <a:extLst>
            <a:ext uri="{FF2B5EF4-FFF2-40B4-BE49-F238E27FC236}">
              <a16:creationId xmlns:a16="http://schemas.microsoft.com/office/drawing/2014/main" id="{00000000-0008-0000-0300-000041010000}"/>
            </a:ext>
          </a:extLst>
        </xdr:cNvPr>
        <xdr:cNvSpPr txBox="1"/>
      </xdr:nvSpPr>
      <xdr:spPr>
        <a:xfrm>
          <a:off x="17106900" y="1036701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7.71</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61</xdr:row>
      <xdr:rowOff>63500</xdr:rowOff>
    </xdr:from>
    <xdr:to>
      <xdr:col>81</xdr:col>
      <xdr:colOff>95250</xdr:colOff>
      <xdr:row>61</xdr:row>
      <xdr:rowOff>165100</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6967200" y="10521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62</xdr:row>
      <xdr:rowOff>149860</xdr:rowOff>
    </xdr:from>
    <xdr:to>
      <xdr:col>77</xdr:col>
      <xdr:colOff>44450</xdr:colOff>
      <xdr:row>63</xdr:row>
      <xdr:rowOff>2540</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5290800" y="10779760"/>
          <a:ext cx="8890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42545</xdr:rowOff>
    </xdr:from>
    <xdr:to>
      <xdr:col>77</xdr:col>
      <xdr:colOff>95250</xdr:colOff>
      <xdr:row>61</xdr:row>
      <xdr:rowOff>144145</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129000" y="10500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154940</xdr:rowOff>
    </xdr:from>
    <xdr:ext cx="736600" cy="251460"/>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5798800" y="1027049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7.59</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62</xdr:row>
      <xdr:rowOff>120650</xdr:rowOff>
    </xdr:from>
    <xdr:to>
      <xdr:col>72</xdr:col>
      <xdr:colOff>203200</xdr:colOff>
      <xdr:row>62</xdr:row>
      <xdr:rowOff>149860</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4401800" y="10750550"/>
          <a:ext cx="889000" cy="29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41275</xdr:rowOff>
    </xdr:from>
    <xdr:to>
      <xdr:col>73</xdr:col>
      <xdr:colOff>44450</xdr:colOff>
      <xdr:row>61</xdr:row>
      <xdr:rowOff>143510</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5240000" y="1049972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153035</xdr:rowOff>
    </xdr:from>
    <xdr:ext cx="762000" cy="259080"/>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909800" y="102685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7.58</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62</xdr:row>
      <xdr:rowOff>104775</xdr:rowOff>
    </xdr:from>
    <xdr:to>
      <xdr:col>68</xdr:col>
      <xdr:colOff>152400</xdr:colOff>
      <xdr:row>62</xdr:row>
      <xdr:rowOff>120650</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3512800" y="10734675"/>
          <a:ext cx="88900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27305</xdr:rowOff>
    </xdr:from>
    <xdr:to>
      <xdr:col>68</xdr:col>
      <xdr:colOff>203200</xdr:colOff>
      <xdr:row>61</xdr:row>
      <xdr:rowOff>128905</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4351000" y="10485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139065</xdr:rowOff>
    </xdr:from>
    <xdr:ext cx="762000" cy="259080"/>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020800" y="102546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60</xdr:row>
      <xdr:rowOff>166370</xdr:rowOff>
    </xdr:from>
    <xdr:to>
      <xdr:col>64</xdr:col>
      <xdr:colOff>152400</xdr:colOff>
      <xdr:row>61</xdr:row>
      <xdr:rowOff>95885</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3462000" y="1045337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106045</xdr:rowOff>
    </xdr:from>
    <xdr:ext cx="762000" cy="259080"/>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3131800" y="102215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7.31</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69</xdr:row>
      <xdr:rowOff>168910</xdr:rowOff>
    </xdr:from>
    <xdr:ext cx="762000" cy="25082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6802100" y="1199896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69</xdr:row>
      <xdr:rowOff>168910</xdr:rowOff>
    </xdr:from>
    <xdr:ext cx="762000" cy="25082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963900" y="1199896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69</xdr:row>
      <xdr:rowOff>168910</xdr:rowOff>
    </xdr:from>
    <xdr:ext cx="762000" cy="25082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074900" y="1199896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69</xdr:row>
      <xdr:rowOff>168910</xdr:rowOff>
    </xdr:from>
    <xdr:ext cx="762000" cy="25082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185900" y="1199896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69</xdr:row>
      <xdr:rowOff>168910</xdr:rowOff>
    </xdr:from>
    <xdr:ext cx="762000" cy="25082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3296900" y="1199896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203200</xdr:colOff>
      <xdr:row>62</xdr:row>
      <xdr:rowOff>150495</xdr:rowOff>
    </xdr:from>
    <xdr:to>
      <xdr:col>81</xdr:col>
      <xdr:colOff>95250</xdr:colOff>
      <xdr:row>63</xdr:row>
      <xdr:rowOff>80645</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6967200" y="10780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62</xdr:row>
      <xdr:rowOff>122555</xdr:rowOff>
    </xdr:from>
    <xdr:ext cx="762000" cy="250825"/>
    <xdr:sp macro="" textlink="">
      <xdr:nvSpPr>
        <xdr:cNvPr id="340" name="定員管理の状況該当値テキスト">
          <a:extLst>
            <a:ext uri="{FF2B5EF4-FFF2-40B4-BE49-F238E27FC236}">
              <a16:creationId xmlns:a16="http://schemas.microsoft.com/office/drawing/2014/main" id="{00000000-0008-0000-0300-000054010000}"/>
            </a:ext>
          </a:extLst>
        </xdr:cNvPr>
        <xdr:cNvSpPr txBox="1"/>
      </xdr:nvSpPr>
      <xdr:spPr>
        <a:xfrm>
          <a:off x="17106900" y="1075245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9.21</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62</xdr:row>
      <xdr:rowOff>123190</xdr:rowOff>
    </xdr:from>
    <xdr:to>
      <xdr:col>77</xdr:col>
      <xdr:colOff>95250</xdr:colOff>
      <xdr:row>63</xdr:row>
      <xdr:rowOff>53340</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129000" y="10753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63</xdr:row>
      <xdr:rowOff>38100</xdr:rowOff>
    </xdr:from>
    <xdr:ext cx="736600" cy="259080"/>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798800" y="1083945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9.05</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62</xdr:row>
      <xdr:rowOff>99060</xdr:rowOff>
    </xdr:from>
    <xdr:to>
      <xdr:col>73</xdr:col>
      <xdr:colOff>44450</xdr:colOff>
      <xdr:row>63</xdr:row>
      <xdr:rowOff>29210</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5240000" y="10728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63</xdr:row>
      <xdr:rowOff>13970</xdr:rowOff>
    </xdr:from>
    <xdr:ext cx="762000" cy="259080"/>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909800" y="108153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8.91</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62</xdr:row>
      <xdr:rowOff>69215</xdr:rowOff>
    </xdr:from>
    <xdr:to>
      <xdr:col>68</xdr:col>
      <xdr:colOff>203200</xdr:colOff>
      <xdr:row>62</xdr:row>
      <xdr:rowOff>170815</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4351000" y="10699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155575</xdr:rowOff>
    </xdr:from>
    <xdr:ext cx="762000" cy="25082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020800" y="1078547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8.74</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62</xdr:row>
      <xdr:rowOff>53975</xdr:rowOff>
    </xdr:from>
    <xdr:to>
      <xdr:col>64</xdr:col>
      <xdr:colOff>152400</xdr:colOff>
      <xdr:row>62</xdr:row>
      <xdr:rowOff>155575</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3462000" y="1068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140335</xdr:rowOff>
    </xdr:from>
    <xdr:ext cx="762000" cy="259080"/>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131800" y="107702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8.65</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dr:col>65</xdr:col>
      <xdr:colOff>54610</xdr:colOff>
      <xdr:row>31</xdr:row>
      <xdr:rowOff>63500</xdr:rowOff>
    </xdr:from>
    <xdr:ext cx="1605915" cy="308610"/>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675360" y="5378450"/>
          <a:ext cx="1605915"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dr:col>73</xdr:col>
      <xdr:colOff>110490</xdr:colOff>
      <xdr:row>31</xdr:row>
      <xdr:rowOff>38100</xdr:rowOff>
    </xdr:from>
    <xdr:ext cx="1642745" cy="358775"/>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5407640" y="5353050"/>
          <a:ext cx="164274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[10.5%]</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7970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70/79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9621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21082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7.9</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2827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8097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8224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chemeClr val="dk1"/>
              </a:solidFill>
              <a:effectLst/>
              <a:latin typeface="ＭＳ Ｐゴシック"/>
              <a:ea typeface="ＭＳ Ｐゴシック"/>
              <a:cs typeface="+mn-cs"/>
            </a:rPr>
            <a:t>　元利償還金等の減</a:t>
          </a:r>
          <a:r>
            <a:rPr kumimoji="1" lang="ja-JP" altLang="ja-JP" sz="1300">
              <a:solidFill>
                <a:schemeClr val="dk1"/>
              </a:solidFill>
              <a:effectLst/>
              <a:latin typeface="ＭＳ Ｐゴシック"/>
              <a:ea typeface="ＭＳ Ｐゴシック"/>
              <a:cs typeface="+mn-cs"/>
            </a:rPr>
            <a:t>により、前年度比0.4ポイントの</a:t>
          </a:r>
          <a:r>
            <a:rPr kumimoji="1" lang="ja-JP" altLang="en-US" sz="1300">
              <a:solidFill>
                <a:schemeClr val="dk1"/>
              </a:solidFill>
              <a:effectLst/>
              <a:latin typeface="ＭＳ Ｐゴシック"/>
              <a:ea typeface="ＭＳ Ｐゴシック"/>
              <a:cs typeface="+mn-cs"/>
            </a:rPr>
            <a:t>減</a:t>
          </a:r>
          <a:r>
            <a:rPr kumimoji="1" lang="ja-JP" altLang="ja-JP" sz="1300">
              <a:solidFill>
                <a:schemeClr val="dk1"/>
              </a:solidFill>
              <a:effectLst/>
              <a:latin typeface="ＭＳ Ｐゴシック"/>
              <a:ea typeface="ＭＳ Ｐゴシック"/>
              <a:cs typeface="+mn-cs"/>
            </a:rPr>
            <a:t>となった</a:t>
          </a:r>
          <a:r>
            <a:rPr kumimoji="1" lang="ja-JP" altLang="en-US" sz="1300">
              <a:solidFill>
                <a:schemeClr val="dk1"/>
              </a:solidFill>
              <a:effectLst/>
              <a:latin typeface="ＭＳ Ｐゴシック"/>
              <a:ea typeface="ＭＳ Ｐゴシック"/>
              <a:cs typeface="+mn-cs"/>
            </a:rPr>
            <a:t>が、類似団体と比較して依然として高い状況である。</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今後も公共施設の更新</a:t>
          </a:r>
          <a:r>
            <a:rPr kumimoji="1" lang="ja-JP" altLang="en-US" sz="1300">
              <a:solidFill>
                <a:schemeClr val="dk1"/>
              </a:solidFill>
              <a:effectLst/>
              <a:latin typeface="ＭＳ Ｐゴシック"/>
              <a:ea typeface="ＭＳ Ｐゴシック"/>
              <a:cs typeface="+mn-cs"/>
            </a:rPr>
            <a:t>・改修</a:t>
          </a:r>
          <a:r>
            <a:rPr kumimoji="1" lang="ja-JP" altLang="ja-JP" sz="1300">
              <a:solidFill>
                <a:schemeClr val="dk1"/>
              </a:solidFill>
              <a:effectLst/>
              <a:latin typeface="ＭＳ Ｐゴシック"/>
              <a:ea typeface="ＭＳ Ｐゴシック"/>
              <a:cs typeface="+mn-cs"/>
            </a:rPr>
            <a:t>等</a:t>
          </a:r>
          <a:r>
            <a:rPr kumimoji="1" lang="ja-JP" altLang="en-US" sz="1300">
              <a:solidFill>
                <a:schemeClr val="dk1"/>
              </a:solidFill>
              <a:effectLst/>
              <a:latin typeface="ＭＳ Ｐゴシック"/>
              <a:ea typeface="ＭＳ Ｐゴシック"/>
              <a:cs typeface="+mn-cs"/>
            </a:rPr>
            <a:t>の増</a:t>
          </a:r>
          <a:r>
            <a:rPr kumimoji="1" lang="ja-JP" altLang="ja-JP" sz="1300">
              <a:solidFill>
                <a:schemeClr val="dk1"/>
              </a:solidFill>
              <a:effectLst/>
              <a:latin typeface="ＭＳ Ｐゴシック"/>
              <a:ea typeface="ＭＳ Ｐゴシック"/>
              <a:cs typeface="+mn-cs"/>
            </a:rPr>
            <a:t>が見込まれることから、事業の選択と集中や</a:t>
          </a:r>
          <a:r>
            <a:rPr kumimoji="1" lang="ja-JP" altLang="en-US" sz="1300">
              <a:solidFill>
                <a:schemeClr val="dk1"/>
              </a:solidFill>
              <a:effectLst/>
              <a:latin typeface="ＭＳ Ｐゴシック"/>
              <a:ea typeface="ＭＳ Ｐゴシック"/>
              <a:cs typeface="+mn-cs"/>
            </a:rPr>
            <a:t>計画的な地方債の発行、有利な地方債の活用により健全な財政運営に努める</a:t>
          </a:r>
          <a:r>
            <a:rPr kumimoji="1" lang="ja-JP" altLang="ja-JP" sz="1300">
              <a:solidFill>
                <a:schemeClr val="dk1"/>
              </a:solidFill>
              <a:effectLst/>
              <a:latin typeface="ＭＳ Ｐゴシック"/>
              <a:ea typeface="ＭＳ Ｐゴシック"/>
              <a:cs typeface="+mn-cs"/>
            </a:rPr>
            <a:t>。</a:t>
          </a:r>
          <a:endParaRPr kumimoji="1" lang="ja-JP" altLang="en-US" sz="1300">
            <a:latin typeface="ＭＳ Ｐゴシック"/>
            <a:ea typeface="ＭＳ Ｐゴシック"/>
          </a:endParaRPr>
        </a:p>
      </xdr:txBody>
    </xdr:sp>
    <xdr:clientData/>
  </xdr:twoCellAnchor>
  <xdr:oneCellAnchor>
    <xdr:from>
      <xdr:col>61</xdr:col>
      <xdr:colOff>6350</xdr:colOff>
      <xdr:row>32</xdr:row>
      <xdr:rowOff>101600</xdr:rowOff>
    </xdr:from>
    <xdr:ext cx="298450" cy="224790"/>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788900" y="558800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162560</xdr:rowOff>
    </xdr:from>
    <xdr:ext cx="762000" cy="259080"/>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61</xdr:col>
      <xdr:colOff>44450</xdr:colOff>
      <xdr:row>45</xdr:row>
      <xdr:rowOff>74930</xdr:rowOff>
    </xdr:from>
    <xdr:to>
      <xdr:col>85</xdr:col>
      <xdr:colOff>95250</xdr:colOff>
      <xdr:row>45</xdr:row>
      <xdr:rowOff>74930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79018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103505</xdr:rowOff>
    </xdr:from>
    <xdr:ext cx="762000" cy="259080"/>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64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61</xdr:col>
      <xdr:colOff>44450</xdr:colOff>
      <xdr:row>43</xdr:row>
      <xdr:rowOff>14605</xdr:rowOff>
    </xdr:from>
    <xdr:to>
      <xdr:col>85</xdr:col>
      <xdr:colOff>95250</xdr:colOff>
      <xdr:row>43</xdr:row>
      <xdr:rowOff>14605</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38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43815</xdr:rowOff>
    </xdr:from>
    <xdr:ext cx="762000" cy="25082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24471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98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156210</xdr:rowOff>
    </xdr:from>
    <xdr:ext cx="762000" cy="25082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84276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61</xdr:col>
      <xdr:colOff>44450</xdr:colOff>
      <xdr:row>38</xdr:row>
      <xdr:rowOff>67945</xdr:rowOff>
    </xdr:from>
    <xdr:to>
      <xdr:col>85</xdr:col>
      <xdr:colOff>95250</xdr:colOff>
      <xdr:row>38</xdr:row>
      <xdr:rowOff>67945</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58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97790</xdr:rowOff>
    </xdr:from>
    <xdr:ext cx="762000" cy="251460"/>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44144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36</xdr:row>
      <xdr:rowOff>8255</xdr:rowOff>
    </xdr:from>
    <xdr:to>
      <xdr:col>85</xdr:col>
      <xdr:colOff>95250</xdr:colOff>
      <xdr:row>36</xdr:row>
      <xdr:rowOff>8255</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18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94615</xdr:rowOff>
    </xdr:from>
    <xdr:to>
      <xdr:col>81</xdr:col>
      <xdr:colOff>44450</xdr:colOff>
      <xdr:row>45</xdr:row>
      <xdr:rowOff>66040</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438265"/>
          <a:ext cx="0" cy="134302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38100</xdr:rowOff>
    </xdr:from>
    <xdr:ext cx="762000" cy="259080"/>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7533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14.9</a:t>
          </a:r>
          <a:endParaRPr kumimoji="1" lang="ja-JP" altLang="en-US" sz="1000" b="1">
            <a:latin typeface="ＭＳ Ｐゴシック"/>
            <a:ea typeface="ＭＳ Ｐゴシック"/>
          </a:endParaRPr>
        </a:p>
      </xdr:txBody>
    </xdr:sp>
    <xdr:clientData/>
  </xdr:oneCellAnchor>
  <xdr:twoCellAnchor>
    <xdr:from>
      <xdr:col>80</xdr:col>
      <xdr:colOff>165100</xdr:colOff>
      <xdr:row>45</xdr:row>
      <xdr:rowOff>66040</xdr:rowOff>
    </xdr:from>
    <xdr:to>
      <xdr:col>81</xdr:col>
      <xdr:colOff>133350</xdr:colOff>
      <xdr:row>45</xdr:row>
      <xdr:rowOff>66040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7812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9525</xdr:rowOff>
    </xdr:from>
    <xdr:ext cx="762000" cy="25082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618172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1.8</a:t>
          </a:r>
          <a:endParaRPr kumimoji="1" lang="ja-JP" altLang="en-US" sz="1000" b="1">
            <a:latin typeface="ＭＳ Ｐゴシック"/>
            <a:ea typeface="ＭＳ Ｐゴシック"/>
          </a:endParaRPr>
        </a:p>
      </xdr:txBody>
    </xdr:sp>
    <xdr:clientData/>
  </xdr:oneCellAnchor>
  <xdr:twoCellAnchor>
    <xdr:from>
      <xdr:col>80</xdr:col>
      <xdr:colOff>165100</xdr:colOff>
      <xdr:row>37</xdr:row>
      <xdr:rowOff>94615</xdr:rowOff>
    </xdr:from>
    <xdr:to>
      <xdr:col>81</xdr:col>
      <xdr:colOff>133350</xdr:colOff>
      <xdr:row>37</xdr:row>
      <xdr:rowOff>94615</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4382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43</xdr:row>
      <xdr:rowOff>55245</xdr:rowOff>
    </xdr:from>
    <xdr:to>
      <xdr:col>81</xdr:col>
      <xdr:colOff>44450</xdr:colOff>
      <xdr:row>43</xdr:row>
      <xdr:rowOff>86995</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flipV="1">
          <a:off x="16179800" y="7427595"/>
          <a:ext cx="83820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41910</xdr:rowOff>
    </xdr:from>
    <xdr:ext cx="762000" cy="25082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6899910"/>
          <a:ext cx="762000"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6.5</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41</xdr:row>
      <xdr:rowOff>25400</xdr:rowOff>
    </xdr:from>
    <xdr:to>
      <xdr:col>81</xdr:col>
      <xdr:colOff>95250</xdr:colOff>
      <xdr:row>41</xdr:row>
      <xdr:rowOff>127000</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43</xdr:row>
      <xdr:rowOff>86995</xdr:rowOff>
    </xdr:from>
    <xdr:to>
      <xdr:col>77</xdr:col>
      <xdr:colOff>44450</xdr:colOff>
      <xdr:row>43</xdr:row>
      <xdr:rowOff>95250</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flipV="1">
          <a:off x="15290800" y="7459345"/>
          <a:ext cx="8890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41275</xdr:rowOff>
    </xdr:from>
    <xdr:to>
      <xdr:col>77</xdr:col>
      <xdr:colOff>95250</xdr:colOff>
      <xdr:row>41</xdr:row>
      <xdr:rowOff>143510</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707072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153035</xdr:rowOff>
    </xdr:from>
    <xdr:ext cx="736600" cy="259080"/>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683958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6.7</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43</xdr:row>
      <xdr:rowOff>71120</xdr:rowOff>
    </xdr:from>
    <xdr:to>
      <xdr:col>72</xdr:col>
      <xdr:colOff>203200</xdr:colOff>
      <xdr:row>43</xdr:row>
      <xdr:rowOff>95250</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4401800" y="7443470"/>
          <a:ext cx="8890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33655</xdr:rowOff>
    </xdr:from>
    <xdr:to>
      <xdr:col>73</xdr:col>
      <xdr:colOff>44450</xdr:colOff>
      <xdr:row>41</xdr:row>
      <xdr:rowOff>135255</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7063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145415</xdr:rowOff>
    </xdr:from>
    <xdr:ext cx="762000" cy="25082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683196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43</xdr:row>
      <xdr:rowOff>63500</xdr:rowOff>
    </xdr:from>
    <xdr:to>
      <xdr:col>68</xdr:col>
      <xdr:colOff>152400</xdr:colOff>
      <xdr:row>43</xdr:row>
      <xdr:rowOff>71120</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a:off x="13512800" y="743585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33655</xdr:rowOff>
    </xdr:from>
    <xdr:to>
      <xdr:col>68</xdr:col>
      <xdr:colOff>203200</xdr:colOff>
      <xdr:row>41</xdr:row>
      <xdr:rowOff>135255</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7063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145415</xdr:rowOff>
    </xdr:from>
    <xdr:ext cx="762000" cy="25082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683196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41</xdr:row>
      <xdr:rowOff>17780</xdr:rowOff>
    </xdr:from>
    <xdr:to>
      <xdr:col>64</xdr:col>
      <xdr:colOff>152400</xdr:colOff>
      <xdr:row>41</xdr:row>
      <xdr:rowOff>118745</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704723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128905</xdr:rowOff>
    </xdr:from>
    <xdr:ext cx="762000" cy="259080"/>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6815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47</xdr:row>
      <xdr:rowOff>130810</xdr:rowOff>
    </xdr:from>
    <xdr:ext cx="762000" cy="259080"/>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47</xdr:row>
      <xdr:rowOff>130810</xdr:rowOff>
    </xdr:from>
    <xdr:ext cx="762000" cy="259080"/>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47</xdr:row>
      <xdr:rowOff>130810</xdr:rowOff>
    </xdr:from>
    <xdr:ext cx="762000" cy="259080"/>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47</xdr:row>
      <xdr:rowOff>130810</xdr:rowOff>
    </xdr:from>
    <xdr:ext cx="762000" cy="259080"/>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47</xdr:row>
      <xdr:rowOff>130810</xdr:rowOff>
    </xdr:from>
    <xdr:ext cx="762000" cy="259080"/>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203200</xdr:colOff>
      <xdr:row>43</xdr:row>
      <xdr:rowOff>4445</xdr:rowOff>
    </xdr:from>
    <xdr:to>
      <xdr:col>81</xdr:col>
      <xdr:colOff>95250</xdr:colOff>
      <xdr:row>43</xdr:row>
      <xdr:rowOff>106045</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7376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42</xdr:row>
      <xdr:rowOff>147955</xdr:rowOff>
    </xdr:from>
    <xdr:ext cx="762000" cy="2584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73488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10.5</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43</xdr:row>
      <xdr:rowOff>36195</xdr:rowOff>
    </xdr:from>
    <xdr:to>
      <xdr:col>77</xdr:col>
      <xdr:colOff>95250</xdr:colOff>
      <xdr:row>43</xdr:row>
      <xdr:rowOff>137795</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7408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43</xdr:row>
      <xdr:rowOff>122555</xdr:rowOff>
    </xdr:from>
    <xdr:ext cx="736600" cy="25082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7494905"/>
          <a:ext cx="7366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10.9</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43</xdr:row>
      <xdr:rowOff>44450</xdr:rowOff>
    </xdr:from>
    <xdr:to>
      <xdr:col>73</xdr:col>
      <xdr:colOff>44450</xdr:colOff>
      <xdr:row>43</xdr:row>
      <xdr:rowOff>146050</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43</xdr:row>
      <xdr:rowOff>130810</xdr:rowOff>
    </xdr:from>
    <xdr:ext cx="762000" cy="259080"/>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7503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11.0</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43</xdr:row>
      <xdr:rowOff>20320</xdr:rowOff>
    </xdr:from>
    <xdr:to>
      <xdr:col>68</xdr:col>
      <xdr:colOff>203200</xdr:colOff>
      <xdr:row>43</xdr:row>
      <xdr:rowOff>121920</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739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43</xdr:row>
      <xdr:rowOff>106680</xdr:rowOff>
    </xdr:from>
    <xdr:ext cx="762000" cy="259080"/>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74790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10.7</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43</xdr:row>
      <xdr:rowOff>12065</xdr:rowOff>
    </xdr:from>
    <xdr:to>
      <xdr:col>64</xdr:col>
      <xdr:colOff>152400</xdr:colOff>
      <xdr:row>43</xdr:row>
      <xdr:rowOff>113665</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7384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43</xdr:row>
      <xdr:rowOff>98425</xdr:rowOff>
    </xdr:from>
    <xdr:ext cx="762000" cy="25082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747077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10.6</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dr:col>65</xdr:col>
      <xdr:colOff>137795</xdr:colOff>
      <xdr:row>9</xdr:row>
      <xdr:rowOff>25400</xdr:rowOff>
    </xdr:from>
    <xdr:ext cx="1438910" cy="3092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45" y="1568450"/>
          <a:ext cx="143891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dr:col>73</xdr:col>
      <xdr:colOff>27305</xdr:colOff>
      <xdr:row>9</xdr:row>
      <xdr:rowOff>0</xdr:rowOff>
    </xdr:from>
    <xdr:ext cx="1642745" cy="358775"/>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55" y="1543050"/>
          <a:ext cx="164274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[30.9%]</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rgbClr val="00B0F0"/>
              </a:solidFill>
              <a:latin typeface="ＭＳ Ｐゴシック"/>
              <a:ea typeface="ＭＳ Ｐゴシック"/>
            </a:rPr>
            <a:t>　</a:t>
          </a:r>
          <a:r>
            <a:rPr kumimoji="1" lang="ja-JP" altLang="en-US" sz="1300">
              <a:solidFill>
                <a:schemeClr val="tx1"/>
              </a:solidFill>
              <a:latin typeface="ＭＳ Ｐゴシック"/>
              <a:ea typeface="ＭＳ Ｐゴシック"/>
            </a:rPr>
            <a:t>行財政改革大綱に基づく毎年度の元金償還額以内の地方債発行とする取組により、地方債残高が減少傾向にあり、前年度と比較して3.9ポイントの減となった。</a:t>
          </a:r>
        </a:p>
        <a:p>
          <a:r>
            <a:rPr kumimoji="1" lang="ja-JP" altLang="en-US" sz="1300">
              <a:solidFill>
                <a:schemeClr val="tx1"/>
              </a:solidFill>
              <a:latin typeface="ＭＳ Ｐゴシック"/>
              <a:ea typeface="ＭＳ Ｐゴシック"/>
            </a:rPr>
            <a:t>　近年は、減少傾向にあるものの、類似団体と比較して未だ高い状況となっていることから、今後も行財政改革大綱に基づき、将来負担の抑制に努める。</a:t>
          </a:r>
          <a:endParaRPr kumimoji="1" lang="ja-JP" altLang="en-US" sz="1300">
            <a:latin typeface="ＭＳ Ｐゴシック"/>
            <a:ea typeface="ＭＳ Ｐゴシック"/>
          </a:endParaRPr>
        </a:p>
      </xdr:txBody>
    </xdr:sp>
    <xdr:clientData/>
  </xdr:twoCellAnchor>
  <xdr:oneCellAnchor>
    <xdr:from>
      <xdr:col>61</xdr:col>
      <xdr:colOff>6350</xdr:colOff>
      <xdr:row>10</xdr:row>
      <xdr:rowOff>63500</xdr:rowOff>
    </xdr:from>
    <xdr:ext cx="298450" cy="217170"/>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124460</xdr:rowOff>
    </xdr:from>
    <xdr:ext cx="762000" cy="259080"/>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61</xdr:col>
      <xdr:colOff>44450</xdr:colOff>
      <xdr:row>23</xdr:row>
      <xdr:rowOff>36195</xdr:rowOff>
    </xdr:from>
    <xdr:to>
      <xdr:col>85</xdr:col>
      <xdr:colOff>95250</xdr:colOff>
      <xdr:row>23</xdr:row>
      <xdr:rowOff>36195</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97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65405</xdr:rowOff>
    </xdr:from>
    <xdr:ext cx="762000" cy="25082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3730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61</xdr:col>
      <xdr:colOff>44450</xdr:colOff>
      <xdr:row>20</xdr:row>
      <xdr:rowOff>147955</xdr:rowOff>
    </xdr:from>
    <xdr:to>
      <xdr:col>85</xdr:col>
      <xdr:colOff>95250</xdr:colOff>
      <xdr:row>20</xdr:row>
      <xdr:rowOff>147955</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57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6350</xdr:rowOff>
    </xdr:from>
    <xdr:ext cx="762000" cy="251460"/>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4353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17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118110</xdr:rowOff>
    </xdr:from>
    <xdr:ext cx="762000" cy="259080"/>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03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61</xdr:col>
      <xdr:colOff>44450</xdr:colOff>
      <xdr:row>16</xdr:row>
      <xdr:rowOff>29845</xdr:rowOff>
    </xdr:from>
    <xdr:to>
      <xdr:col>85</xdr:col>
      <xdr:colOff>95250</xdr:colOff>
      <xdr:row>16</xdr:row>
      <xdr:rowOff>29845</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277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59055</xdr:rowOff>
    </xdr:from>
    <xdr:ext cx="762000" cy="259080"/>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63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61</xdr:col>
      <xdr:colOff>44450</xdr:colOff>
      <xdr:row>13</xdr:row>
      <xdr:rowOff>141605</xdr:rowOff>
    </xdr:from>
    <xdr:to>
      <xdr:col>85</xdr:col>
      <xdr:colOff>95250</xdr:colOff>
      <xdr:row>13</xdr:row>
      <xdr:rowOff>141605</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37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170815</xdr:rowOff>
    </xdr:from>
    <xdr:ext cx="762000" cy="2584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22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196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7" name="将来負担の状況グラフ枠">
          <a:extLst>
            <a:ext uri="{FF2B5EF4-FFF2-40B4-BE49-F238E27FC236}">
              <a16:creationId xmlns:a16="http://schemas.microsoft.com/office/drawing/2014/main" id="{00000000-0008-0000-0300-0000B5010000}"/>
            </a:ext>
          </a:extLst>
        </xdr:cNvPr>
        <xdr:cNvSpPr/>
      </xdr:nvSpPr>
      <xdr:spPr>
        <a:xfrm>
          <a:off x="12827000" y="196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141605</xdr:rowOff>
    </xdr:from>
    <xdr:to>
      <xdr:col>81</xdr:col>
      <xdr:colOff>44450</xdr:colOff>
      <xdr:row>23</xdr:row>
      <xdr:rowOff>113665</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flipV="1">
          <a:off x="17018000" y="2370455"/>
          <a:ext cx="0" cy="168656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86360</xdr:rowOff>
    </xdr:from>
    <xdr:ext cx="762000" cy="251460"/>
    <xdr:sp macro="" textlink="">
      <xdr:nvSpPr>
        <xdr:cNvPr id="439" name="将来負担の状況最小値テキスト">
          <a:extLst>
            <a:ext uri="{FF2B5EF4-FFF2-40B4-BE49-F238E27FC236}">
              <a16:creationId xmlns:a16="http://schemas.microsoft.com/office/drawing/2014/main" id="{00000000-0008-0000-0300-0000B7010000}"/>
            </a:ext>
          </a:extLst>
        </xdr:cNvPr>
        <xdr:cNvSpPr txBox="1"/>
      </xdr:nvSpPr>
      <xdr:spPr>
        <a:xfrm>
          <a:off x="17106900" y="402971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125.8</a:t>
          </a:r>
          <a:endParaRPr kumimoji="1" lang="ja-JP" altLang="en-US" sz="1000" b="1">
            <a:latin typeface="ＭＳ Ｐゴシック"/>
            <a:ea typeface="ＭＳ Ｐゴシック"/>
          </a:endParaRPr>
        </a:p>
      </xdr:txBody>
    </xdr:sp>
    <xdr:clientData/>
  </xdr:oneCellAnchor>
  <xdr:twoCellAnchor>
    <xdr:from>
      <xdr:col>80</xdr:col>
      <xdr:colOff>165100</xdr:colOff>
      <xdr:row>23</xdr:row>
      <xdr:rowOff>113665</xdr:rowOff>
    </xdr:from>
    <xdr:to>
      <xdr:col>81</xdr:col>
      <xdr:colOff>133350</xdr:colOff>
      <xdr:row>23</xdr:row>
      <xdr:rowOff>113665</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6929100" y="40570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56515</xdr:rowOff>
    </xdr:from>
    <xdr:ext cx="762000" cy="258445"/>
    <xdr:sp macro="" textlink="">
      <xdr:nvSpPr>
        <xdr:cNvPr id="441" name="将来負担の状況最大値テキスト">
          <a:extLst>
            <a:ext uri="{FF2B5EF4-FFF2-40B4-BE49-F238E27FC236}">
              <a16:creationId xmlns:a16="http://schemas.microsoft.com/office/drawing/2014/main" id="{00000000-0008-0000-0300-0000B9010000}"/>
            </a:ext>
          </a:extLst>
        </xdr:cNvPr>
        <xdr:cNvSpPr txBox="1"/>
      </xdr:nvSpPr>
      <xdr:spPr>
        <a:xfrm>
          <a:off x="17106900" y="21139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dr:col>80</xdr:col>
      <xdr:colOff>165100</xdr:colOff>
      <xdr:row>13</xdr:row>
      <xdr:rowOff>141605</xdr:rowOff>
    </xdr:from>
    <xdr:to>
      <xdr:col>81</xdr:col>
      <xdr:colOff>133350</xdr:colOff>
      <xdr:row>13</xdr:row>
      <xdr:rowOff>141605</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23704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16</xdr:row>
      <xdr:rowOff>41910</xdr:rowOff>
    </xdr:from>
    <xdr:to>
      <xdr:col>81</xdr:col>
      <xdr:colOff>44450</xdr:colOff>
      <xdr:row>16</xdr:row>
      <xdr:rowOff>93980</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flipV="1">
          <a:off x="16179800" y="2785110"/>
          <a:ext cx="838200" cy="52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16510</xdr:rowOff>
    </xdr:from>
    <xdr:ext cx="762000" cy="259080"/>
    <xdr:sp macro="" textlink="">
      <xdr:nvSpPr>
        <xdr:cNvPr id="444" name="将来負担の状況平均値テキスト">
          <a:extLst>
            <a:ext uri="{FF2B5EF4-FFF2-40B4-BE49-F238E27FC236}">
              <a16:creationId xmlns:a16="http://schemas.microsoft.com/office/drawing/2014/main" id="{00000000-0008-0000-0300-0000BC010000}"/>
            </a:ext>
          </a:extLst>
        </xdr:cNvPr>
        <xdr:cNvSpPr txBox="1"/>
      </xdr:nvSpPr>
      <xdr:spPr>
        <a:xfrm>
          <a:off x="17106900" y="22453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6.0</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14</xdr:row>
      <xdr:rowOff>0</xdr:rowOff>
    </xdr:from>
    <xdr:to>
      <xdr:col>81</xdr:col>
      <xdr:colOff>95250</xdr:colOff>
      <xdr:row>14</xdr:row>
      <xdr:rowOff>101600</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16</xdr:row>
      <xdr:rowOff>34925</xdr:rowOff>
    </xdr:from>
    <xdr:to>
      <xdr:col>77</xdr:col>
      <xdr:colOff>44450</xdr:colOff>
      <xdr:row>16</xdr:row>
      <xdr:rowOff>93980</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a:off x="15290800" y="2778125"/>
          <a:ext cx="889000"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53340</xdr:rowOff>
    </xdr:from>
    <xdr:to>
      <xdr:col>77</xdr:col>
      <xdr:colOff>95250</xdr:colOff>
      <xdr:row>14</xdr:row>
      <xdr:rowOff>154940</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129000" y="245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165100</xdr:rowOff>
    </xdr:from>
    <xdr:ext cx="736600" cy="259080"/>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5798800" y="222250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10.0</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16</xdr:row>
      <xdr:rowOff>34925</xdr:rowOff>
    </xdr:from>
    <xdr:to>
      <xdr:col>72</xdr:col>
      <xdr:colOff>203200</xdr:colOff>
      <xdr:row>17</xdr:row>
      <xdr:rowOff>3175</xdr:rowOff>
    </xdr:to>
    <xdr:cxnSp macro="">
      <xdr:nvCxnSpPr>
        <xdr:cNvPr id="449" name="直線コネクタ 448">
          <a:extLst>
            <a:ext uri="{FF2B5EF4-FFF2-40B4-BE49-F238E27FC236}">
              <a16:creationId xmlns:a16="http://schemas.microsoft.com/office/drawing/2014/main" id="{00000000-0008-0000-0300-0000C1010000}"/>
            </a:ext>
          </a:extLst>
        </xdr:cNvPr>
        <xdr:cNvCxnSpPr/>
      </xdr:nvCxnSpPr>
      <xdr:spPr>
        <a:xfrm flipV="1">
          <a:off x="14401800" y="2778125"/>
          <a:ext cx="889000" cy="139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14</xdr:row>
      <xdr:rowOff>89535</xdr:rowOff>
    </xdr:from>
    <xdr:to>
      <xdr:col>73</xdr:col>
      <xdr:colOff>44450</xdr:colOff>
      <xdr:row>15</xdr:row>
      <xdr:rowOff>19685</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5240000" y="2489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29845</xdr:rowOff>
    </xdr:from>
    <xdr:ext cx="762000" cy="25082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909800" y="225869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17</xdr:row>
      <xdr:rowOff>3175</xdr:rowOff>
    </xdr:from>
    <xdr:to>
      <xdr:col>68</xdr:col>
      <xdr:colOff>152400</xdr:colOff>
      <xdr:row>18</xdr:row>
      <xdr:rowOff>80645</xdr:rowOff>
    </xdr:to>
    <xdr:cxnSp macro="">
      <xdr:nvCxnSpPr>
        <xdr:cNvPr id="452" name="直線コネクタ 451">
          <a:extLst>
            <a:ext uri="{FF2B5EF4-FFF2-40B4-BE49-F238E27FC236}">
              <a16:creationId xmlns:a16="http://schemas.microsoft.com/office/drawing/2014/main" id="{00000000-0008-0000-0300-0000C4010000}"/>
            </a:ext>
          </a:extLst>
        </xdr:cNvPr>
        <xdr:cNvCxnSpPr/>
      </xdr:nvCxnSpPr>
      <xdr:spPr>
        <a:xfrm flipV="1">
          <a:off x="13512800" y="2917825"/>
          <a:ext cx="889000" cy="2489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160655</xdr:rowOff>
    </xdr:from>
    <xdr:to>
      <xdr:col>68</xdr:col>
      <xdr:colOff>203200</xdr:colOff>
      <xdr:row>15</xdr:row>
      <xdr:rowOff>90805</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4351000" y="256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100965</xdr:rowOff>
    </xdr:from>
    <xdr:ext cx="762000" cy="25082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020800" y="232981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15</xdr:row>
      <xdr:rowOff>84455</xdr:rowOff>
    </xdr:from>
    <xdr:to>
      <xdr:col>64</xdr:col>
      <xdr:colOff>152400</xdr:colOff>
      <xdr:row>16</xdr:row>
      <xdr:rowOff>14605</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3462000" y="265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24765</xdr:rowOff>
    </xdr:from>
    <xdr:ext cx="762000" cy="259080"/>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3131800" y="24250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25.1</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25</xdr:row>
      <xdr:rowOff>92710</xdr:rowOff>
    </xdr:from>
    <xdr:ext cx="762000" cy="259080"/>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68021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25</xdr:row>
      <xdr:rowOff>92710</xdr:rowOff>
    </xdr:from>
    <xdr:ext cx="762000" cy="259080"/>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5963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25</xdr:row>
      <xdr:rowOff>92710</xdr:rowOff>
    </xdr:from>
    <xdr:ext cx="762000" cy="259080"/>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5074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25</xdr:row>
      <xdr:rowOff>92710</xdr:rowOff>
    </xdr:from>
    <xdr:ext cx="762000" cy="259080"/>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185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25</xdr:row>
      <xdr:rowOff>92710</xdr:rowOff>
    </xdr:from>
    <xdr:ext cx="762000" cy="259080"/>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3296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203200</xdr:colOff>
      <xdr:row>15</xdr:row>
      <xdr:rowOff>162560</xdr:rowOff>
    </xdr:from>
    <xdr:to>
      <xdr:col>81</xdr:col>
      <xdr:colOff>95250</xdr:colOff>
      <xdr:row>16</xdr:row>
      <xdr:rowOff>92710</xdr:rowOff>
    </xdr:to>
    <xdr:sp macro="" textlink="">
      <xdr:nvSpPr>
        <xdr:cNvPr id="462" name="楕円 461">
          <a:extLst>
            <a:ext uri="{FF2B5EF4-FFF2-40B4-BE49-F238E27FC236}">
              <a16:creationId xmlns:a16="http://schemas.microsoft.com/office/drawing/2014/main" id="{00000000-0008-0000-0300-0000CE010000}"/>
            </a:ext>
          </a:extLst>
        </xdr:cNvPr>
        <xdr:cNvSpPr/>
      </xdr:nvSpPr>
      <xdr:spPr>
        <a:xfrm>
          <a:off x="16967200" y="2734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15</xdr:row>
      <xdr:rowOff>134620</xdr:rowOff>
    </xdr:from>
    <xdr:ext cx="762000" cy="250825"/>
    <xdr:sp macro="" textlink="">
      <xdr:nvSpPr>
        <xdr:cNvPr id="463" name="将来負担の状況該当値テキスト">
          <a:extLst>
            <a:ext uri="{FF2B5EF4-FFF2-40B4-BE49-F238E27FC236}">
              <a16:creationId xmlns:a16="http://schemas.microsoft.com/office/drawing/2014/main" id="{00000000-0008-0000-0300-0000CF010000}"/>
            </a:ext>
          </a:extLst>
        </xdr:cNvPr>
        <xdr:cNvSpPr txBox="1"/>
      </xdr:nvSpPr>
      <xdr:spPr>
        <a:xfrm>
          <a:off x="17106900" y="270637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30.9</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16</xdr:row>
      <xdr:rowOff>43180</xdr:rowOff>
    </xdr:from>
    <xdr:to>
      <xdr:col>77</xdr:col>
      <xdr:colOff>95250</xdr:colOff>
      <xdr:row>16</xdr:row>
      <xdr:rowOff>144780</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6129000" y="278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16</xdr:row>
      <xdr:rowOff>129540</xdr:rowOff>
    </xdr:from>
    <xdr:ext cx="736600" cy="259080"/>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5798800" y="28727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34.8</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15</xdr:row>
      <xdr:rowOff>155575</xdr:rowOff>
    </xdr:from>
    <xdr:to>
      <xdr:col>73</xdr:col>
      <xdr:colOff>44450</xdr:colOff>
      <xdr:row>16</xdr:row>
      <xdr:rowOff>86360</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5240000" y="272732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70485</xdr:rowOff>
    </xdr:from>
    <xdr:ext cx="762000" cy="259080"/>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4909800" y="28136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30.4</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16</xdr:row>
      <xdr:rowOff>123825</xdr:rowOff>
    </xdr:from>
    <xdr:to>
      <xdr:col>68</xdr:col>
      <xdr:colOff>203200</xdr:colOff>
      <xdr:row>17</xdr:row>
      <xdr:rowOff>53975</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4351000" y="2867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17</xdr:row>
      <xdr:rowOff>38735</xdr:rowOff>
    </xdr:from>
    <xdr:ext cx="762000" cy="259080"/>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4020800" y="29533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40.8</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18</xdr:row>
      <xdr:rowOff>29845</xdr:rowOff>
    </xdr:from>
    <xdr:to>
      <xdr:col>64</xdr:col>
      <xdr:colOff>152400</xdr:colOff>
      <xdr:row>18</xdr:row>
      <xdr:rowOff>132080</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3462000" y="311594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18</xdr:row>
      <xdr:rowOff>116205</xdr:rowOff>
    </xdr:from>
    <xdr:ext cx="762000" cy="259080"/>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3131800" y="3202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59.4</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宮崎県日向市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57,847
57,294
336.89
36,049,150
35,179,054
647,862
16,759,272
27,871,518</a:t>
          </a:r>
          <a:endParaRPr kumimoji="1" lang="ja-JP" altLang="en-US" sz="1100" b="1">
            <a:solidFill>
              <a:srgbClr val="000000"/>
            </a:solidFill>
            <a:latin typeface="ＭＳ ゴシック"/>
            <a:ea typeface="ＭＳ ゴシック"/>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10.5
30.9</a:t>
          </a:r>
          <a:endParaRPr kumimoji="1" lang="ja-JP" altLang="en-US" sz="1100" b="1">
            <a:solidFill>
              <a:srgbClr val="000000"/>
            </a:solidFill>
            <a:latin typeface="ＭＳ ゴシック"/>
            <a:ea typeface="ＭＳ ゴシック"/>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88095" cy="251460"/>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880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38215" cy="25082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382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98425</xdr:colOff>
      <xdr:row>23</xdr:row>
      <xdr:rowOff>57150</xdr:rowOff>
    </xdr:from>
    <xdr:ext cx="8223250" cy="259080"/>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232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76530" cy="259080"/>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765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61/79</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25.1</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chemeClr val="tx1"/>
              </a:solidFill>
              <a:latin typeface="ＭＳ Ｐゴシック"/>
              <a:ea typeface="ＭＳ Ｐゴシック"/>
            </a:rPr>
            <a:t>　人事院勧告準拠に伴う職員給料等の増改定や会計年度任用職員の勤勉手当の皆増などにより前年度比2.5ポイントの増となった。</a:t>
          </a:r>
          <a:endParaRPr kumimoji="1" lang="ja-JP" altLang="en-US" sz="1300">
            <a:latin typeface="ＭＳ Ｐゴシック"/>
            <a:ea typeface="ＭＳ Ｐゴシック"/>
          </a:endParaRPr>
        </a:p>
        <a:p>
          <a:r>
            <a:rPr kumimoji="1" lang="ja-JP" altLang="en-US" sz="1300">
              <a:solidFill>
                <a:schemeClr val="tx1"/>
              </a:solidFill>
              <a:latin typeface="ＭＳ Ｐゴシック"/>
              <a:ea typeface="ＭＳ Ｐゴシック"/>
            </a:rPr>
            <a:t>　今後も、行財政改革大綱に基づき、定員管理・給与の適正化や時間外勤務の縮減等による人件費の抑制に努める。</a:t>
          </a:r>
          <a:endParaRPr kumimoji="1" lang="ja-JP" altLang="en-US" sz="1300">
            <a:latin typeface="ＭＳ Ｐゴシック"/>
            <a:ea typeface="ＭＳ Ｐゴシック"/>
          </a:endParaRPr>
        </a:p>
      </xdr:txBody>
    </xdr:sp>
    <xdr:clientData/>
  </xdr:twoCellAnchor>
  <xdr:oneCellAnchor>
    <xdr:from>
      <xdr:col>3</xdr:col>
      <xdr:colOff>123825</xdr:colOff>
      <xdr:row>29</xdr:row>
      <xdr:rowOff>107950</xdr:rowOff>
    </xdr:from>
    <xdr:ext cx="290195" cy="225425"/>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019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41910</xdr:rowOff>
    </xdr:from>
    <xdr:ext cx="499745" cy="25082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99060</xdr:rowOff>
    </xdr:from>
    <xdr:ext cx="499745" cy="25082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156210</xdr:rowOff>
    </xdr:from>
    <xdr:ext cx="499745" cy="25082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41910</xdr:rowOff>
    </xdr:from>
    <xdr:ext cx="499745" cy="25082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99060</xdr:rowOff>
    </xdr:from>
    <xdr:ext cx="499745" cy="25082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156210</xdr:rowOff>
    </xdr:from>
    <xdr:ext cx="499745" cy="25082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35</xdr:row>
      <xdr:rowOff>33020</xdr:rowOff>
    </xdr:from>
    <xdr:to>
      <xdr:col>24</xdr:col>
      <xdr:colOff>25400</xdr:colOff>
      <xdr:row>40</xdr:row>
      <xdr:rowOff>122555</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6033770"/>
          <a:ext cx="0" cy="9467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94615</xdr:rowOff>
    </xdr:from>
    <xdr:ext cx="762000" cy="259080"/>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9526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37.4</a:t>
          </a:r>
          <a:endParaRPr kumimoji="1" lang="ja-JP" altLang="en-US" sz="1000" b="1">
            <a:latin typeface="ＭＳ Ｐゴシック"/>
            <a:ea typeface="ＭＳ Ｐゴシック"/>
          </a:endParaRPr>
        </a:p>
      </xdr:txBody>
    </xdr:sp>
    <xdr:clientData/>
  </xdr:oneCellAnchor>
  <xdr:twoCellAnchor>
    <xdr:from>
      <xdr:col>23</xdr:col>
      <xdr:colOff>136525</xdr:colOff>
      <xdr:row>40</xdr:row>
      <xdr:rowOff>122555</xdr:rowOff>
    </xdr:from>
    <xdr:to>
      <xdr:col>24</xdr:col>
      <xdr:colOff>114300</xdr:colOff>
      <xdr:row>40</xdr:row>
      <xdr:rowOff>122555</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69805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119380</xdr:rowOff>
    </xdr:from>
    <xdr:ext cx="762000" cy="259080"/>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772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16.7</a:t>
          </a:r>
          <a:endParaRPr kumimoji="1" lang="ja-JP" altLang="en-US" sz="1000" b="1">
            <a:latin typeface="ＭＳ Ｐゴシック"/>
            <a:ea typeface="ＭＳ Ｐゴシック"/>
          </a:endParaRPr>
        </a:p>
      </xdr:txBody>
    </xdr:sp>
    <xdr:clientData/>
  </xdr:oneCellAnchor>
  <xdr:twoCellAnchor>
    <xdr:from>
      <xdr:col>23</xdr:col>
      <xdr:colOff>136525</xdr:colOff>
      <xdr:row>35</xdr:row>
      <xdr:rowOff>33020</xdr:rowOff>
    </xdr:from>
    <xdr:to>
      <xdr:col>24</xdr:col>
      <xdr:colOff>114300</xdr:colOff>
      <xdr:row>35</xdr:row>
      <xdr:rowOff>33020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0337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78740</xdr:rowOff>
    </xdr:from>
    <xdr:to>
      <xdr:col>24</xdr:col>
      <xdr:colOff>25400</xdr:colOff>
      <xdr:row>38</xdr:row>
      <xdr:rowOff>21590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422390"/>
          <a:ext cx="83820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49530</xdr:rowOff>
    </xdr:from>
    <xdr:ext cx="762000" cy="259080"/>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22173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25.3</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37</xdr:row>
      <xdr:rowOff>33020</xdr:rowOff>
    </xdr:from>
    <xdr:to>
      <xdr:col>24</xdr:col>
      <xdr:colOff>76200</xdr:colOff>
      <xdr:row>37</xdr:row>
      <xdr:rowOff>134620</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7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78740</xdr:rowOff>
    </xdr:from>
    <xdr:to>
      <xdr:col>19</xdr:col>
      <xdr:colOff>187325</xdr:colOff>
      <xdr:row>37</xdr:row>
      <xdr:rowOff>124460</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6422390"/>
          <a:ext cx="8890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149225</xdr:rowOff>
    </xdr:from>
    <xdr:to>
      <xdr:col>20</xdr:col>
      <xdr:colOff>38100</xdr:colOff>
      <xdr:row>37</xdr:row>
      <xdr:rowOff>79375</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2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89535</xdr:rowOff>
    </xdr:from>
    <xdr:ext cx="728345" cy="25082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090285"/>
          <a:ext cx="7283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24.1</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37</xdr:row>
      <xdr:rowOff>69850</xdr:rowOff>
    </xdr:from>
    <xdr:to>
      <xdr:col>15</xdr:col>
      <xdr:colOff>98425</xdr:colOff>
      <xdr:row>37</xdr:row>
      <xdr:rowOff>124460</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413500"/>
          <a:ext cx="8890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153670</xdr:rowOff>
    </xdr:from>
    <xdr:to>
      <xdr:col>15</xdr:col>
      <xdr:colOff>149225</xdr:colOff>
      <xdr:row>37</xdr:row>
      <xdr:rowOff>83820</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25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93980</xdr:rowOff>
    </xdr:from>
    <xdr:ext cx="762000" cy="259080"/>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0947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24.2</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37</xdr:row>
      <xdr:rowOff>69850</xdr:rowOff>
    </xdr:from>
    <xdr:to>
      <xdr:col>11</xdr:col>
      <xdr:colOff>9525</xdr:colOff>
      <xdr:row>37</xdr:row>
      <xdr:rowOff>161290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413500"/>
          <a:ext cx="88900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121920</xdr:rowOff>
    </xdr:from>
    <xdr:to>
      <xdr:col>11</xdr:col>
      <xdr:colOff>60325</xdr:colOff>
      <xdr:row>37</xdr:row>
      <xdr:rowOff>52070</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62230</xdr:rowOff>
    </xdr:from>
    <xdr:ext cx="753745" cy="259080"/>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06298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23.5</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37</xdr:row>
      <xdr:rowOff>27940</xdr:rowOff>
    </xdr:from>
    <xdr:to>
      <xdr:col>6</xdr:col>
      <xdr:colOff>171450</xdr:colOff>
      <xdr:row>37</xdr:row>
      <xdr:rowOff>129540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71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139700</xdr:rowOff>
    </xdr:from>
    <xdr:ext cx="753745" cy="259080"/>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14045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25.2</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44</xdr:row>
      <xdr:rowOff>10160</xdr:rowOff>
    </xdr:from>
    <xdr:ext cx="762000" cy="259080"/>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44</xdr:row>
      <xdr:rowOff>10160</xdr:rowOff>
    </xdr:from>
    <xdr:ext cx="762000" cy="259080"/>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44</xdr:row>
      <xdr:rowOff>10160</xdr:rowOff>
    </xdr:from>
    <xdr:ext cx="753745" cy="259080"/>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6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193675</xdr:colOff>
      <xdr:row>44</xdr:row>
      <xdr:rowOff>10160</xdr:rowOff>
    </xdr:from>
    <xdr:ext cx="762000" cy="259080"/>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44</xdr:row>
      <xdr:rowOff>10160</xdr:rowOff>
    </xdr:from>
    <xdr:ext cx="762000" cy="259080"/>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37</xdr:row>
      <xdr:rowOff>142240</xdr:rowOff>
    </xdr:from>
    <xdr:to>
      <xdr:col>24</xdr:col>
      <xdr:colOff>76200</xdr:colOff>
      <xdr:row>38</xdr:row>
      <xdr:rowOff>72390</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485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114300</xdr:rowOff>
    </xdr:from>
    <xdr:ext cx="762000" cy="259080"/>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4579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27.7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37</xdr:row>
      <xdr:rowOff>27940</xdr:rowOff>
    </xdr:from>
    <xdr:to>
      <xdr:col>20</xdr:col>
      <xdr:colOff>38100</xdr:colOff>
      <xdr:row>37</xdr:row>
      <xdr:rowOff>129540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371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114300</xdr:rowOff>
    </xdr:from>
    <xdr:ext cx="728345" cy="259080"/>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457950"/>
          <a:ext cx="7283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25.2</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37</xdr:row>
      <xdr:rowOff>73660</xdr:rowOff>
    </xdr:from>
    <xdr:to>
      <xdr:col>15</xdr:col>
      <xdr:colOff>149225</xdr:colOff>
      <xdr:row>38</xdr:row>
      <xdr:rowOff>3810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417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160020</xdr:rowOff>
    </xdr:from>
    <xdr:ext cx="762000" cy="259080"/>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5036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26.2</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37</xdr:row>
      <xdr:rowOff>19050</xdr:rowOff>
    </xdr:from>
    <xdr:to>
      <xdr:col>11</xdr:col>
      <xdr:colOff>60325</xdr:colOff>
      <xdr:row>37</xdr:row>
      <xdr:rowOff>120650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105410</xdr:rowOff>
    </xdr:from>
    <xdr:ext cx="753745" cy="259080"/>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44906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25.0</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37</xdr:row>
      <xdr:rowOff>110490</xdr:rowOff>
    </xdr:from>
    <xdr:to>
      <xdr:col>6</xdr:col>
      <xdr:colOff>171450</xdr:colOff>
      <xdr:row>38</xdr:row>
      <xdr:rowOff>40640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25400</xdr:rowOff>
    </xdr:from>
    <xdr:ext cx="753745" cy="259080"/>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54050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27.0</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15.5</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公共施設等の除却や庁内ネットワーク関連経費の増により、前年度比0.3ポイントの増となった。</a:t>
          </a:r>
        </a:p>
        <a:p>
          <a:r>
            <a:rPr kumimoji="1" lang="ja-JP" altLang="en-US" sz="1300">
              <a:latin typeface="ＭＳ Ｐゴシック"/>
              <a:ea typeface="ＭＳ Ｐゴシック"/>
            </a:rPr>
            <a:t>　</a:t>
          </a:r>
          <a:r>
            <a:rPr kumimoji="1" lang="ja-JP" altLang="en-US" sz="1300">
              <a:solidFill>
                <a:schemeClr val="tx1"/>
              </a:solidFill>
              <a:latin typeface="ＭＳ Ｐゴシック"/>
              <a:ea typeface="ＭＳ Ｐゴシック"/>
            </a:rPr>
            <a:t>類似団体平均と比べ1.5ポイント下回っているものの、物価高騰の影響の継続等も見込まれるため、引き続き、事務事業の見直しのほか、予算編成段階から執行段階を通しての経常経費の削減に努める。</a:t>
          </a:r>
          <a:endParaRPr kumimoji="1" lang="ja-JP" altLang="en-US" sz="1300">
            <a:latin typeface="ＭＳ Ｐゴシック"/>
            <a:ea typeface="ＭＳ Ｐゴシック"/>
          </a:endParaRPr>
        </a:p>
      </xdr:txBody>
    </xdr:sp>
    <xdr:clientData/>
  </xdr:twoCellAnchor>
  <xdr:oneCellAnchor>
    <xdr:from>
      <xdr:col>62</xdr:col>
      <xdr:colOff>6350</xdr:colOff>
      <xdr:row>9</xdr:row>
      <xdr:rowOff>107950</xdr:rowOff>
    </xdr:from>
    <xdr:ext cx="290195" cy="225425"/>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019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41910</xdr:rowOff>
    </xdr:from>
    <xdr:ext cx="499745" cy="25082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35.0</a:t>
          </a:r>
          <a:endParaRPr kumimoji="1" lang="ja-JP" altLang="en-US" sz="1000">
            <a:latin typeface="ＭＳ Ｐゴシック"/>
            <a:ea typeface="ＭＳ Ｐゴシック"/>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74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3810</xdr:rowOff>
    </xdr:from>
    <xdr:ext cx="499745" cy="259080"/>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04260"/>
          <a:ext cx="499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36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137160</xdr:rowOff>
    </xdr:from>
    <xdr:ext cx="499745" cy="259080"/>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223260"/>
          <a:ext cx="499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99060</xdr:rowOff>
    </xdr:from>
    <xdr:ext cx="499745" cy="25082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60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60960</xdr:rowOff>
    </xdr:from>
    <xdr:ext cx="499745" cy="259080"/>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461260"/>
          <a:ext cx="499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2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22860</xdr:rowOff>
    </xdr:from>
    <xdr:ext cx="499745" cy="259080"/>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080260"/>
          <a:ext cx="499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156210</xdr:rowOff>
    </xdr:from>
    <xdr:ext cx="499745" cy="25082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16992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a:extLst>
            <a:ext uri="{FF2B5EF4-FFF2-40B4-BE49-F238E27FC236}">
              <a16:creationId xmlns:a16="http://schemas.microsoft.com/office/drawing/2014/main" id="{00000000-0008-0000-0400-000077000000}"/>
            </a:ext>
          </a:extLst>
        </xdr:cNvPr>
        <xdr:cNvSpPr/>
      </xdr:nvSpPr>
      <xdr:spPr>
        <a:xfrm>
          <a:off x="12446000" y="1841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96520</xdr:rowOff>
    </xdr:from>
    <xdr:to>
      <xdr:col>82</xdr:col>
      <xdr:colOff>107950</xdr:colOff>
      <xdr:row>20</xdr:row>
      <xdr:rowOff>88900</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flipV="1">
          <a:off x="16510000" y="2153920"/>
          <a:ext cx="0" cy="13639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60960</xdr:rowOff>
    </xdr:from>
    <xdr:ext cx="762000" cy="259080"/>
    <xdr:sp macro="" textlink="">
      <xdr:nvSpPr>
        <xdr:cNvPr id="121" name="物件費最小値テキスト">
          <a:extLst>
            <a:ext uri="{FF2B5EF4-FFF2-40B4-BE49-F238E27FC236}">
              <a16:creationId xmlns:a16="http://schemas.microsoft.com/office/drawing/2014/main" id="{00000000-0008-0000-0400-000079000000}"/>
            </a:ext>
          </a:extLst>
        </xdr:cNvPr>
        <xdr:cNvSpPr txBox="1"/>
      </xdr:nvSpPr>
      <xdr:spPr>
        <a:xfrm>
          <a:off x="16598900" y="3489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27.0</a:t>
          </a:r>
          <a:endParaRPr kumimoji="1" lang="ja-JP" altLang="en-US" sz="1000" b="1">
            <a:latin typeface="ＭＳ Ｐゴシック"/>
            <a:ea typeface="ＭＳ Ｐゴシック"/>
          </a:endParaRPr>
        </a:p>
      </xdr:txBody>
    </xdr:sp>
    <xdr:clientData/>
  </xdr:oneCellAnchor>
  <xdr:twoCellAnchor>
    <xdr:from>
      <xdr:col>82</xdr:col>
      <xdr:colOff>19050</xdr:colOff>
      <xdr:row>20</xdr:row>
      <xdr:rowOff>88900</xdr:rowOff>
    </xdr:from>
    <xdr:to>
      <xdr:col>82</xdr:col>
      <xdr:colOff>196850</xdr:colOff>
      <xdr:row>20</xdr:row>
      <xdr:rowOff>88900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35179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11430</xdr:rowOff>
    </xdr:from>
    <xdr:ext cx="762000" cy="259080"/>
    <xdr:sp macro="" textlink="">
      <xdr:nvSpPr>
        <xdr:cNvPr id="123" name="物件費最大値テキスト">
          <a:extLst>
            <a:ext uri="{FF2B5EF4-FFF2-40B4-BE49-F238E27FC236}">
              <a16:creationId xmlns:a16="http://schemas.microsoft.com/office/drawing/2014/main" id="{00000000-0008-0000-0400-00007B000000}"/>
            </a:ext>
          </a:extLst>
        </xdr:cNvPr>
        <xdr:cNvSpPr txBox="1"/>
      </xdr:nvSpPr>
      <xdr:spPr>
        <a:xfrm>
          <a:off x="16598900" y="18973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9.1</a:t>
          </a:r>
          <a:endParaRPr kumimoji="1" lang="ja-JP" altLang="en-US" sz="1000" b="1">
            <a:latin typeface="ＭＳ Ｐゴシック"/>
            <a:ea typeface="ＭＳ Ｐゴシック"/>
          </a:endParaRPr>
        </a:p>
      </xdr:txBody>
    </xdr:sp>
    <xdr:clientData/>
  </xdr:oneCellAnchor>
  <xdr:twoCellAnchor>
    <xdr:from>
      <xdr:col>82</xdr:col>
      <xdr:colOff>19050</xdr:colOff>
      <xdr:row>12</xdr:row>
      <xdr:rowOff>96520</xdr:rowOff>
    </xdr:from>
    <xdr:to>
      <xdr:col>82</xdr:col>
      <xdr:colOff>196850</xdr:colOff>
      <xdr:row>12</xdr:row>
      <xdr:rowOff>96520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21539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1270</xdr:rowOff>
    </xdr:from>
    <xdr:to>
      <xdr:col>82</xdr:col>
      <xdr:colOff>107950</xdr:colOff>
      <xdr:row>15</xdr:row>
      <xdr:rowOff>24130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5671800" y="2573020"/>
          <a:ext cx="8382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59690</xdr:rowOff>
    </xdr:from>
    <xdr:ext cx="762000" cy="259080"/>
    <xdr:sp macro="" textlink="">
      <xdr:nvSpPr>
        <xdr:cNvPr id="126" name="物件費平均値テキスト">
          <a:extLst>
            <a:ext uri="{FF2B5EF4-FFF2-40B4-BE49-F238E27FC236}">
              <a16:creationId xmlns:a16="http://schemas.microsoft.com/office/drawing/2014/main" id="{00000000-0008-0000-0400-00007E000000}"/>
            </a:ext>
          </a:extLst>
        </xdr:cNvPr>
        <xdr:cNvSpPr txBox="1"/>
      </xdr:nvSpPr>
      <xdr:spPr>
        <a:xfrm>
          <a:off x="16598900" y="263144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16.4</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15</xdr:row>
      <xdr:rowOff>87630</xdr:rowOff>
    </xdr:from>
    <xdr:to>
      <xdr:col>82</xdr:col>
      <xdr:colOff>158750</xdr:colOff>
      <xdr:row>16</xdr:row>
      <xdr:rowOff>17780</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6459200" y="2659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127000</xdr:rowOff>
    </xdr:from>
    <xdr:to>
      <xdr:col>78</xdr:col>
      <xdr:colOff>69850</xdr:colOff>
      <xdr:row>15</xdr:row>
      <xdr:rowOff>1270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4782800" y="2527300"/>
          <a:ext cx="8890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80010</xdr:rowOff>
    </xdr:from>
    <xdr:to>
      <xdr:col>78</xdr:col>
      <xdr:colOff>120650</xdr:colOff>
      <xdr:row>16</xdr:row>
      <xdr:rowOff>10160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5621000" y="265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166370</xdr:rowOff>
    </xdr:from>
    <xdr:ext cx="736600" cy="251460"/>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5290800" y="273812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16.3</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14</xdr:row>
      <xdr:rowOff>119380</xdr:rowOff>
    </xdr:from>
    <xdr:to>
      <xdr:col>73</xdr:col>
      <xdr:colOff>180975</xdr:colOff>
      <xdr:row>14</xdr:row>
      <xdr:rowOff>127000</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a:off x="13893800" y="251968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41910</xdr:rowOff>
    </xdr:from>
    <xdr:to>
      <xdr:col>74</xdr:col>
      <xdr:colOff>31750</xdr:colOff>
      <xdr:row>15</xdr:row>
      <xdr:rowOff>143510</xdr:rowOff>
    </xdr:to>
    <xdr:sp macro="" textlink="">
      <xdr:nvSpPr>
        <xdr:cNvPr id="132" name="フローチャート: 判断 131">
          <a:extLst>
            <a:ext uri="{FF2B5EF4-FFF2-40B4-BE49-F238E27FC236}">
              <a16:creationId xmlns:a16="http://schemas.microsoft.com/office/drawing/2014/main" id="{00000000-0008-0000-0400-000084000000}"/>
            </a:ext>
          </a:extLst>
        </xdr:cNvPr>
        <xdr:cNvSpPr/>
      </xdr:nvSpPr>
      <xdr:spPr>
        <a:xfrm>
          <a:off x="14732000" y="261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128270</xdr:rowOff>
    </xdr:from>
    <xdr:ext cx="762000" cy="259080"/>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4401800" y="27000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15.8</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14</xdr:row>
      <xdr:rowOff>111760</xdr:rowOff>
    </xdr:from>
    <xdr:to>
      <xdr:col>69</xdr:col>
      <xdr:colOff>92075</xdr:colOff>
      <xdr:row>14</xdr:row>
      <xdr:rowOff>119380</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a:off x="13004800" y="251206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114300</xdr:rowOff>
    </xdr:from>
    <xdr:to>
      <xdr:col>69</xdr:col>
      <xdr:colOff>142875</xdr:colOff>
      <xdr:row>15</xdr:row>
      <xdr:rowOff>44450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3843000" y="251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29210</xdr:rowOff>
    </xdr:from>
    <xdr:ext cx="753745" cy="251460"/>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3512800" y="2600960"/>
          <a:ext cx="7537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14.5</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15</xdr:row>
      <xdr:rowOff>26670</xdr:rowOff>
    </xdr:from>
    <xdr:to>
      <xdr:col>65</xdr:col>
      <xdr:colOff>53975</xdr:colOff>
      <xdr:row>15</xdr:row>
      <xdr:rowOff>128270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2954000" y="259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113030</xdr:rowOff>
    </xdr:from>
    <xdr:ext cx="762000" cy="259080"/>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2623800" y="26847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24</xdr:row>
      <xdr:rowOff>10160</xdr:rowOff>
    </xdr:from>
    <xdr:ext cx="762000" cy="259080"/>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62941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24</xdr:row>
      <xdr:rowOff>10160</xdr:rowOff>
    </xdr:from>
    <xdr:ext cx="753745" cy="259080"/>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5455900" y="412496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24</xdr:row>
      <xdr:rowOff>10160</xdr:rowOff>
    </xdr:from>
    <xdr:ext cx="753745" cy="259080"/>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566900" y="412496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24</xdr:row>
      <xdr:rowOff>10160</xdr:rowOff>
    </xdr:from>
    <xdr:ext cx="762000" cy="259080"/>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677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24</xdr:row>
      <xdr:rowOff>10160</xdr:rowOff>
    </xdr:from>
    <xdr:ext cx="753745" cy="259080"/>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2788900" y="412496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14</xdr:row>
      <xdr:rowOff>144780</xdr:rowOff>
    </xdr:from>
    <xdr:to>
      <xdr:col>82</xdr:col>
      <xdr:colOff>158750</xdr:colOff>
      <xdr:row>15</xdr:row>
      <xdr:rowOff>74930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6459200" y="254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13</xdr:row>
      <xdr:rowOff>161290</xdr:rowOff>
    </xdr:from>
    <xdr:ext cx="762000" cy="259080"/>
    <xdr:sp macro="" textlink="">
      <xdr:nvSpPr>
        <xdr:cNvPr id="145" name="物件費該当値テキスト">
          <a:extLst>
            <a:ext uri="{FF2B5EF4-FFF2-40B4-BE49-F238E27FC236}">
              <a16:creationId xmlns:a16="http://schemas.microsoft.com/office/drawing/2014/main" id="{00000000-0008-0000-0400-000091000000}"/>
            </a:ext>
          </a:extLst>
        </xdr:cNvPr>
        <xdr:cNvSpPr txBox="1"/>
      </xdr:nvSpPr>
      <xdr:spPr>
        <a:xfrm>
          <a:off x="16598900" y="23901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14.9</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14</xdr:row>
      <xdr:rowOff>121920</xdr:rowOff>
    </xdr:from>
    <xdr:to>
      <xdr:col>78</xdr:col>
      <xdr:colOff>120650</xdr:colOff>
      <xdr:row>15</xdr:row>
      <xdr:rowOff>52070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56210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62230</xdr:rowOff>
    </xdr:from>
    <xdr:ext cx="736600" cy="259080"/>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5290800" y="22910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14.6</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14</xdr:row>
      <xdr:rowOff>76200</xdr:rowOff>
    </xdr:from>
    <xdr:to>
      <xdr:col>74</xdr:col>
      <xdr:colOff>31750</xdr:colOff>
      <xdr:row>15</xdr:row>
      <xdr:rowOff>6350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4732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16510</xdr:rowOff>
    </xdr:from>
    <xdr:ext cx="762000" cy="259080"/>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401800" y="2245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14.0</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14</xdr:row>
      <xdr:rowOff>68580</xdr:rowOff>
    </xdr:from>
    <xdr:to>
      <xdr:col>69</xdr:col>
      <xdr:colOff>142875</xdr:colOff>
      <xdr:row>14</xdr:row>
      <xdr:rowOff>170180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3843000" y="246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8890</xdr:rowOff>
    </xdr:from>
    <xdr:ext cx="753745" cy="25082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3512800" y="2237740"/>
          <a:ext cx="753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13.9</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14</xdr:row>
      <xdr:rowOff>60960</xdr:rowOff>
    </xdr:from>
    <xdr:to>
      <xdr:col>65</xdr:col>
      <xdr:colOff>53975</xdr:colOff>
      <xdr:row>14</xdr:row>
      <xdr:rowOff>162560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2954000" y="246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1270</xdr:rowOff>
    </xdr:from>
    <xdr:ext cx="762000" cy="259080"/>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2623800" y="22301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13.8</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70/79</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14.5</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62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78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5816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chemeClr val="tx1"/>
              </a:solidFill>
              <a:latin typeface="ＭＳ Ｐゴシック"/>
              <a:ea typeface="ＭＳ Ｐゴシック"/>
            </a:rPr>
            <a:t>　制度改正に伴う児童手当の増や、施設型給付費の増があったものの、物価高騰対策として行われた給付金関連事業費の減により、前年度比0.1ポイントの減となった。</a:t>
          </a:r>
          <a:endParaRPr kumimoji="1" lang="ja-JP" altLang="en-US" sz="1300">
            <a:latin typeface="ＭＳ Ｐゴシック"/>
            <a:ea typeface="ＭＳ Ｐゴシック"/>
          </a:endParaRPr>
        </a:p>
        <a:p>
          <a:r>
            <a:rPr kumimoji="1" lang="ja-JP" altLang="en-US" sz="1300">
              <a:solidFill>
                <a:schemeClr val="tx1"/>
              </a:solidFill>
              <a:latin typeface="ＭＳ Ｐゴシック"/>
              <a:ea typeface="ＭＳ Ｐゴシック"/>
            </a:rPr>
            <a:t>　一方で、類似団体と比較しても高い状況となっていることから、</a:t>
          </a:r>
          <a:r>
            <a:rPr kumimoji="1" lang="ja-JP" altLang="en-US" sz="1300" b="0" i="0" u="none" strike="noStrike" kern="0" cap="none" spc="0" normalizeH="0" baseline="0" noProof="0">
              <a:ln>
                <a:noFill/>
              </a:ln>
              <a:solidFill>
                <a:schemeClr val="tx1"/>
              </a:solidFill>
              <a:effectLst/>
              <a:uLnTx/>
              <a:uFillTx/>
              <a:latin typeface="ＭＳ Ｐゴシック"/>
              <a:ea typeface="ＭＳ Ｐゴシック"/>
              <a:cs typeface="+mn-cs"/>
            </a:rPr>
            <a:t>各種給付の適正化や市単独の扶助費の見直し等に取り組む。</a:t>
          </a:r>
          <a:endParaRPr kumimoji="1" lang="ja-JP" altLang="en-US" sz="1300">
            <a:latin typeface="ＭＳ Ｐゴシック"/>
            <a:ea typeface="ＭＳ Ｐゴシック"/>
          </a:endParaRPr>
        </a:p>
      </xdr:txBody>
    </xdr:sp>
    <xdr:clientData/>
  </xdr:twoCellAnchor>
  <xdr:oneCellAnchor>
    <xdr:from>
      <xdr:col>3</xdr:col>
      <xdr:colOff>123825</xdr:colOff>
      <xdr:row>49</xdr:row>
      <xdr:rowOff>107950</xdr:rowOff>
    </xdr:from>
    <xdr:ext cx="290195" cy="225425"/>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723900" y="8509000"/>
          <a:ext cx="29019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41910</xdr:rowOff>
    </xdr:from>
    <xdr:ext cx="499745" cy="25082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8432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62</xdr:row>
      <xdr:rowOff>29210</xdr:rowOff>
    </xdr:from>
    <xdr:to>
      <xdr:col>26</xdr:col>
      <xdr:colOff>184150</xdr:colOff>
      <xdr:row>62</xdr:row>
      <xdr:rowOff>29210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659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58420</xdr:rowOff>
    </xdr:from>
    <xdr:ext cx="499745" cy="259080"/>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516870"/>
          <a:ext cx="499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3</xdr:col>
      <xdr:colOff>161925</xdr:colOff>
      <xdr:row>60</xdr:row>
      <xdr:rowOff>45085</xdr:rowOff>
    </xdr:from>
    <xdr:to>
      <xdr:col>26</xdr:col>
      <xdr:colOff>184150</xdr:colOff>
      <xdr:row>60</xdr:row>
      <xdr:rowOff>45085</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332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74930</xdr:rowOff>
    </xdr:from>
    <xdr:ext cx="499745" cy="251460"/>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190480"/>
          <a:ext cx="4997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a:t>
          </a:r>
          <a:endParaRPr kumimoji="1" lang="ja-JP" altLang="en-US" sz="1000">
            <a:latin typeface="ＭＳ Ｐゴシック"/>
            <a:ea typeface="ＭＳ Ｐゴシック"/>
          </a:endParaRPr>
        </a:p>
      </xdr:txBody>
    </xdr:sp>
    <xdr:clientData/>
  </xdr:oneCellAnchor>
  <xdr:twoCellAnchor>
    <xdr:from>
      <xdr:col>3</xdr:col>
      <xdr:colOff>161925</xdr:colOff>
      <xdr:row>58</xdr:row>
      <xdr:rowOff>61595</xdr:rowOff>
    </xdr:from>
    <xdr:to>
      <xdr:col>26</xdr:col>
      <xdr:colOff>184150</xdr:colOff>
      <xdr:row>58</xdr:row>
      <xdr:rowOff>61595</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005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90805</xdr:rowOff>
    </xdr:from>
    <xdr:ext cx="499745" cy="2584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863455"/>
          <a:ext cx="4997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dr:col>3</xdr:col>
      <xdr:colOff>161925</xdr:colOff>
      <xdr:row>56</xdr:row>
      <xdr:rowOff>78105</xdr:rowOff>
    </xdr:from>
    <xdr:to>
      <xdr:col>26</xdr:col>
      <xdr:colOff>184150</xdr:colOff>
      <xdr:row>56</xdr:row>
      <xdr:rowOff>78105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679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107315</xdr:rowOff>
    </xdr:from>
    <xdr:ext cx="499745" cy="259080"/>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537065"/>
          <a:ext cx="499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161925</xdr:colOff>
      <xdr:row>54</xdr:row>
      <xdr:rowOff>94615</xdr:rowOff>
    </xdr:from>
    <xdr:to>
      <xdr:col>26</xdr:col>
      <xdr:colOff>184150</xdr:colOff>
      <xdr:row>54</xdr:row>
      <xdr:rowOff>94615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352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123825</xdr:rowOff>
    </xdr:from>
    <xdr:ext cx="499745" cy="25082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210675"/>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52</xdr:row>
      <xdr:rowOff>110490</xdr:rowOff>
    </xdr:from>
    <xdr:to>
      <xdr:col>26</xdr:col>
      <xdr:colOff>184150</xdr:colOff>
      <xdr:row>52</xdr:row>
      <xdr:rowOff>110490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25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139700</xdr:rowOff>
    </xdr:from>
    <xdr:ext cx="499745" cy="259080"/>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883650"/>
          <a:ext cx="499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156210</xdr:rowOff>
    </xdr:from>
    <xdr:ext cx="499745" cy="25082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5572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a:extLst>
            <a:ext uri="{FF2B5EF4-FFF2-40B4-BE49-F238E27FC236}">
              <a16:creationId xmlns:a16="http://schemas.microsoft.com/office/drawing/2014/main" id="{00000000-0008-0000-0400-0000B6000000}"/>
            </a:ext>
          </a:extLst>
        </xdr:cNvPr>
        <xdr:cNvSpPr/>
      </xdr:nvSpPr>
      <xdr:spPr>
        <a:xfrm>
          <a:off x="762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45085</xdr:rowOff>
    </xdr:from>
    <xdr:to>
      <xdr:col>24</xdr:col>
      <xdr:colOff>25400</xdr:colOff>
      <xdr:row>61</xdr:row>
      <xdr:rowOff>69850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4826000" y="8960485"/>
          <a:ext cx="0" cy="15678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41910</xdr:rowOff>
    </xdr:from>
    <xdr:ext cx="762000" cy="250825"/>
    <xdr:sp macro="" textlink="">
      <xdr:nvSpPr>
        <xdr:cNvPr id="184" name="扶助費最小値テキスト">
          <a:extLst>
            <a:ext uri="{FF2B5EF4-FFF2-40B4-BE49-F238E27FC236}">
              <a16:creationId xmlns:a16="http://schemas.microsoft.com/office/drawing/2014/main" id="{00000000-0008-0000-0400-0000B8000000}"/>
            </a:ext>
          </a:extLst>
        </xdr:cNvPr>
        <xdr:cNvSpPr txBox="1"/>
      </xdr:nvSpPr>
      <xdr:spPr>
        <a:xfrm>
          <a:off x="4914900" y="1050036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17.2</a:t>
          </a:r>
          <a:endParaRPr kumimoji="1" lang="ja-JP" altLang="en-US" sz="1000" b="1">
            <a:latin typeface="ＭＳ Ｐゴシック"/>
            <a:ea typeface="ＭＳ Ｐゴシック"/>
          </a:endParaRPr>
        </a:p>
      </xdr:txBody>
    </xdr:sp>
    <xdr:clientData/>
  </xdr:oneCellAnchor>
  <xdr:twoCellAnchor>
    <xdr:from>
      <xdr:col>23</xdr:col>
      <xdr:colOff>136525</xdr:colOff>
      <xdr:row>61</xdr:row>
      <xdr:rowOff>69850</xdr:rowOff>
    </xdr:from>
    <xdr:to>
      <xdr:col>24</xdr:col>
      <xdr:colOff>114300</xdr:colOff>
      <xdr:row>61</xdr:row>
      <xdr:rowOff>69850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105283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132080</xdr:rowOff>
    </xdr:from>
    <xdr:ext cx="762000" cy="251460"/>
    <xdr:sp macro="" textlink="">
      <xdr:nvSpPr>
        <xdr:cNvPr id="186" name="扶助費最大値テキスト">
          <a:extLst>
            <a:ext uri="{FF2B5EF4-FFF2-40B4-BE49-F238E27FC236}">
              <a16:creationId xmlns:a16="http://schemas.microsoft.com/office/drawing/2014/main" id="{00000000-0008-0000-0400-0000BA000000}"/>
            </a:ext>
          </a:extLst>
        </xdr:cNvPr>
        <xdr:cNvSpPr txBox="1"/>
      </xdr:nvSpPr>
      <xdr:spPr>
        <a:xfrm>
          <a:off x="4914900" y="870458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7.6</a:t>
          </a:r>
          <a:endParaRPr kumimoji="1" lang="ja-JP" altLang="en-US" sz="1000" b="1">
            <a:latin typeface="ＭＳ Ｐゴシック"/>
            <a:ea typeface="ＭＳ Ｐゴシック"/>
          </a:endParaRPr>
        </a:p>
      </xdr:txBody>
    </xdr:sp>
    <xdr:clientData/>
  </xdr:oneCellAnchor>
  <xdr:twoCellAnchor>
    <xdr:from>
      <xdr:col>23</xdr:col>
      <xdr:colOff>136525</xdr:colOff>
      <xdr:row>52</xdr:row>
      <xdr:rowOff>45085</xdr:rowOff>
    </xdr:from>
    <xdr:to>
      <xdr:col>24</xdr:col>
      <xdr:colOff>114300</xdr:colOff>
      <xdr:row>52</xdr:row>
      <xdr:rowOff>45085</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89604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58</xdr:row>
      <xdr:rowOff>61595</xdr:rowOff>
    </xdr:from>
    <xdr:to>
      <xdr:col>24</xdr:col>
      <xdr:colOff>25400</xdr:colOff>
      <xdr:row>58</xdr:row>
      <xdr:rowOff>78105</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flipV="1">
          <a:off x="3987800" y="10005695"/>
          <a:ext cx="8382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117475</xdr:rowOff>
    </xdr:from>
    <xdr:ext cx="762000" cy="259080"/>
    <xdr:sp macro="" textlink="">
      <xdr:nvSpPr>
        <xdr:cNvPr id="189" name="扶助費平均値テキスト">
          <a:extLst>
            <a:ext uri="{FF2B5EF4-FFF2-40B4-BE49-F238E27FC236}">
              <a16:creationId xmlns:a16="http://schemas.microsoft.com/office/drawing/2014/main" id="{00000000-0008-0000-0400-0000BD000000}"/>
            </a:ext>
          </a:extLst>
        </xdr:cNvPr>
        <xdr:cNvSpPr txBox="1"/>
      </xdr:nvSpPr>
      <xdr:spPr>
        <a:xfrm>
          <a:off x="4914900" y="937577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11.4</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55</xdr:row>
      <xdr:rowOff>100965</xdr:rowOff>
    </xdr:from>
    <xdr:to>
      <xdr:col>24</xdr:col>
      <xdr:colOff>76200</xdr:colOff>
      <xdr:row>56</xdr:row>
      <xdr:rowOff>31115</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4775200" y="9530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57</xdr:row>
      <xdr:rowOff>135255</xdr:rowOff>
    </xdr:from>
    <xdr:to>
      <xdr:col>19</xdr:col>
      <xdr:colOff>187325</xdr:colOff>
      <xdr:row>58</xdr:row>
      <xdr:rowOff>78105</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3098800" y="9907905"/>
          <a:ext cx="88900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35560</xdr:rowOff>
    </xdr:from>
    <xdr:to>
      <xdr:col>20</xdr:col>
      <xdr:colOff>38100</xdr:colOff>
      <xdr:row>55</xdr:row>
      <xdr:rowOff>137160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937000" y="9465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147320</xdr:rowOff>
    </xdr:from>
    <xdr:ext cx="728345" cy="259080"/>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3606800" y="9234170"/>
          <a:ext cx="7283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11.0</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57</xdr:row>
      <xdr:rowOff>135255</xdr:rowOff>
    </xdr:from>
    <xdr:to>
      <xdr:col>15</xdr:col>
      <xdr:colOff>98425</xdr:colOff>
      <xdr:row>58</xdr:row>
      <xdr:rowOff>78105</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flipV="1">
          <a:off x="2209800" y="9907905"/>
          <a:ext cx="88900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92710</xdr:rowOff>
    </xdr:from>
    <xdr:to>
      <xdr:col>15</xdr:col>
      <xdr:colOff>149225</xdr:colOff>
      <xdr:row>55</xdr:row>
      <xdr:rowOff>22860</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3048000" y="9351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33020</xdr:rowOff>
    </xdr:from>
    <xdr:ext cx="762000" cy="259080"/>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717800" y="9119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10.3</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58</xdr:row>
      <xdr:rowOff>78105</xdr:rowOff>
    </xdr:from>
    <xdr:to>
      <xdr:col>11</xdr:col>
      <xdr:colOff>9525</xdr:colOff>
      <xdr:row>59</xdr:row>
      <xdr:rowOff>69850</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flipV="1">
          <a:off x="1320800" y="10022205"/>
          <a:ext cx="889000" cy="163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10795</xdr:rowOff>
    </xdr:from>
    <xdr:to>
      <xdr:col>11</xdr:col>
      <xdr:colOff>60325</xdr:colOff>
      <xdr:row>54</xdr:row>
      <xdr:rowOff>112395</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2159000" y="926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122555</xdr:rowOff>
    </xdr:from>
    <xdr:ext cx="753745" cy="25082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828800" y="9037955"/>
          <a:ext cx="753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54</xdr:row>
      <xdr:rowOff>109220</xdr:rowOff>
    </xdr:from>
    <xdr:to>
      <xdr:col>6</xdr:col>
      <xdr:colOff>171450</xdr:colOff>
      <xdr:row>55</xdr:row>
      <xdr:rowOff>38735</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1270000" y="93675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48895</xdr:rowOff>
    </xdr:from>
    <xdr:ext cx="753745" cy="259080"/>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939800" y="9135745"/>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10.4</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64</xdr:row>
      <xdr:rowOff>10160</xdr:rowOff>
    </xdr:from>
    <xdr:ext cx="762000" cy="259080"/>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4610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64</xdr:row>
      <xdr:rowOff>10160</xdr:rowOff>
    </xdr:from>
    <xdr:ext cx="762000" cy="259080"/>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771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64</xdr:row>
      <xdr:rowOff>10160</xdr:rowOff>
    </xdr:from>
    <xdr:ext cx="753745" cy="259080"/>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882900" y="1098296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193675</xdr:colOff>
      <xdr:row>64</xdr:row>
      <xdr:rowOff>10160</xdr:rowOff>
    </xdr:from>
    <xdr:ext cx="762000" cy="259080"/>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993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64</xdr:row>
      <xdr:rowOff>10160</xdr:rowOff>
    </xdr:from>
    <xdr:ext cx="762000" cy="259080"/>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104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58</xdr:row>
      <xdr:rowOff>10795</xdr:rowOff>
    </xdr:from>
    <xdr:to>
      <xdr:col>24</xdr:col>
      <xdr:colOff>76200</xdr:colOff>
      <xdr:row>58</xdr:row>
      <xdr:rowOff>112395</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4775200" y="9954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154940</xdr:rowOff>
    </xdr:from>
    <xdr:ext cx="762000" cy="251460"/>
    <xdr:sp macro="" textlink="">
      <xdr:nvSpPr>
        <xdr:cNvPr id="208" name="扶助費該当値テキスト">
          <a:extLst>
            <a:ext uri="{FF2B5EF4-FFF2-40B4-BE49-F238E27FC236}">
              <a16:creationId xmlns:a16="http://schemas.microsoft.com/office/drawing/2014/main" id="{00000000-0008-0000-0400-0000D0000000}"/>
            </a:ext>
          </a:extLst>
        </xdr:cNvPr>
        <xdr:cNvSpPr txBox="1"/>
      </xdr:nvSpPr>
      <xdr:spPr>
        <a:xfrm>
          <a:off x="4914900" y="992759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14.0</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58</xdr:row>
      <xdr:rowOff>27305</xdr:rowOff>
    </xdr:from>
    <xdr:to>
      <xdr:col>20</xdr:col>
      <xdr:colOff>38100</xdr:colOff>
      <xdr:row>58</xdr:row>
      <xdr:rowOff>128905</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937000" y="9971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58</xdr:row>
      <xdr:rowOff>113665</xdr:rowOff>
    </xdr:from>
    <xdr:ext cx="728345" cy="2584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3606800" y="10057765"/>
          <a:ext cx="7283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57</xdr:row>
      <xdr:rowOff>84455</xdr:rowOff>
    </xdr:from>
    <xdr:to>
      <xdr:col>15</xdr:col>
      <xdr:colOff>149225</xdr:colOff>
      <xdr:row>58</xdr:row>
      <xdr:rowOff>14605</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048000" y="9857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170815</xdr:rowOff>
    </xdr:from>
    <xdr:ext cx="762000" cy="2584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717800" y="99434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58</xdr:row>
      <xdr:rowOff>27305</xdr:rowOff>
    </xdr:from>
    <xdr:to>
      <xdr:col>11</xdr:col>
      <xdr:colOff>60325</xdr:colOff>
      <xdr:row>58</xdr:row>
      <xdr:rowOff>128905</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2159000" y="9971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58</xdr:row>
      <xdr:rowOff>113665</xdr:rowOff>
    </xdr:from>
    <xdr:ext cx="753745" cy="2584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828800" y="10057765"/>
          <a:ext cx="7537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14.1</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59</xdr:row>
      <xdr:rowOff>19050</xdr:rowOff>
    </xdr:from>
    <xdr:to>
      <xdr:col>6</xdr:col>
      <xdr:colOff>171450</xdr:colOff>
      <xdr:row>59</xdr:row>
      <xdr:rowOff>120650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12700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59</xdr:row>
      <xdr:rowOff>105410</xdr:rowOff>
    </xdr:from>
    <xdr:ext cx="753745" cy="259080"/>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939800" y="1022096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15.1</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2446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462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7500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rgbClr val="FF0000"/>
              </a:solidFill>
              <a:latin typeface="ＭＳ Ｐゴシック"/>
              <a:ea typeface="ＭＳ Ｐゴシック"/>
            </a:rPr>
            <a:t>　</a:t>
          </a:r>
          <a:r>
            <a:rPr kumimoji="1" lang="ja-JP" altLang="en-US" sz="1300">
              <a:solidFill>
                <a:schemeClr val="tx1"/>
              </a:solidFill>
              <a:latin typeface="ＭＳ Ｐゴシック"/>
              <a:ea typeface="ＭＳ Ｐゴシック"/>
            </a:rPr>
            <a:t>後期高齢者医療事業特別会計に係る療養給付費負担金増に伴う繰出金の増などにより、前年度比１ポイントの増となった。</a:t>
          </a:r>
        </a:p>
        <a:p>
          <a:r>
            <a:rPr kumimoji="1" lang="ja-JP" altLang="en-US" sz="1300">
              <a:solidFill>
                <a:schemeClr val="tx1"/>
              </a:solidFill>
              <a:latin typeface="ＭＳ Ｐゴシック"/>
              <a:ea typeface="ＭＳ Ｐゴシック"/>
            </a:rPr>
            <a:t>　今後も、公共施設の老朽化の進行に伴う維持補修の増等も見込まれるため、引き続き経常経費の削減に努める。</a:t>
          </a:r>
          <a:endParaRPr kumimoji="1" lang="ja-JP" altLang="en-US" sz="1300">
            <a:latin typeface="ＭＳ Ｐゴシック"/>
            <a:ea typeface="ＭＳ Ｐゴシック"/>
          </a:endParaRPr>
        </a:p>
      </xdr:txBody>
    </xdr:sp>
    <xdr:clientData/>
  </xdr:twoCellAnchor>
  <xdr:oneCellAnchor>
    <xdr:from>
      <xdr:col>62</xdr:col>
      <xdr:colOff>6350</xdr:colOff>
      <xdr:row>49</xdr:row>
      <xdr:rowOff>107950</xdr:rowOff>
    </xdr:from>
    <xdr:ext cx="290195" cy="22542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2407900" y="8509000"/>
          <a:ext cx="29019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41910</xdr:rowOff>
    </xdr:from>
    <xdr:ext cx="499745" cy="25082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8432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dr:col>62</xdr:col>
      <xdr:colOff>44450</xdr:colOff>
      <xdr:row>62</xdr:row>
      <xdr:rowOff>29210</xdr:rowOff>
    </xdr:from>
    <xdr:to>
      <xdr:col>85</xdr:col>
      <xdr:colOff>66675</xdr:colOff>
      <xdr:row>62</xdr:row>
      <xdr:rowOff>29210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659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58420</xdr:rowOff>
    </xdr:from>
    <xdr:ext cx="499745" cy="259080"/>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516870"/>
          <a:ext cx="499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62</xdr:col>
      <xdr:colOff>44450</xdr:colOff>
      <xdr:row>60</xdr:row>
      <xdr:rowOff>45085</xdr:rowOff>
    </xdr:from>
    <xdr:to>
      <xdr:col>85</xdr:col>
      <xdr:colOff>66675</xdr:colOff>
      <xdr:row>60</xdr:row>
      <xdr:rowOff>45085</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332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74930</xdr:rowOff>
    </xdr:from>
    <xdr:ext cx="499745" cy="251460"/>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190480"/>
          <a:ext cx="4997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62</xdr:col>
      <xdr:colOff>44450</xdr:colOff>
      <xdr:row>58</xdr:row>
      <xdr:rowOff>61595</xdr:rowOff>
    </xdr:from>
    <xdr:to>
      <xdr:col>85</xdr:col>
      <xdr:colOff>66675</xdr:colOff>
      <xdr:row>58</xdr:row>
      <xdr:rowOff>61595</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005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90805</xdr:rowOff>
    </xdr:from>
    <xdr:ext cx="499745" cy="2584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863455"/>
          <a:ext cx="4997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62</xdr:col>
      <xdr:colOff>44450</xdr:colOff>
      <xdr:row>56</xdr:row>
      <xdr:rowOff>78105</xdr:rowOff>
    </xdr:from>
    <xdr:to>
      <xdr:col>85</xdr:col>
      <xdr:colOff>66675</xdr:colOff>
      <xdr:row>56</xdr:row>
      <xdr:rowOff>78105</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679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107315</xdr:rowOff>
    </xdr:from>
    <xdr:ext cx="499745" cy="259080"/>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537065"/>
          <a:ext cx="499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dr:col>62</xdr:col>
      <xdr:colOff>44450</xdr:colOff>
      <xdr:row>54</xdr:row>
      <xdr:rowOff>94615</xdr:rowOff>
    </xdr:from>
    <xdr:to>
      <xdr:col>85</xdr:col>
      <xdr:colOff>66675</xdr:colOff>
      <xdr:row>54</xdr:row>
      <xdr:rowOff>94615</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352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123825</xdr:rowOff>
    </xdr:from>
    <xdr:ext cx="499745" cy="25082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210675"/>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62</xdr:col>
      <xdr:colOff>44450</xdr:colOff>
      <xdr:row>52</xdr:row>
      <xdr:rowOff>110490</xdr:rowOff>
    </xdr:from>
    <xdr:to>
      <xdr:col>85</xdr:col>
      <xdr:colOff>66675</xdr:colOff>
      <xdr:row>52</xdr:row>
      <xdr:rowOff>110490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025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139700</xdr:rowOff>
    </xdr:from>
    <xdr:ext cx="499745" cy="259080"/>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883650"/>
          <a:ext cx="499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156210</xdr:rowOff>
    </xdr:from>
    <xdr:ext cx="499745" cy="25082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5572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a:extLst>
            <a:ext uri="{FF2B5EF4-FFF2-40B4-BE49-F238E27FC236}">
              <a16:creationId xmlns:a16="http://schemas.microsoft.com/office/drawing/2014/main" id="{00000000-0008-0000-0400-0000F5000000}"/>
            </a:ext>
          </a:extLst>
        </xdr:cNvPr>
        <xdr:cNvSpPr/>
      </xdr:nvSpPr>
      <xdr:spPr>
        <a:xfrm>
          <a:off x="12446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80645</xdr:rowOff>
    </xdr:from>
    <xdr:to>
      <xdr:col>82</xdr:col>
      <xdr:colOff>107950</xdr:colOff>
      <xdr:row>61</xdr:row>
      <xdr:rowOff>37465</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6510000" y="9167495"/>
          <a:ext cx="0" cy="13284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9525</xdr:rowOff>
    </xdr:from>
    <xdr:ext cx="762000" cy="250825"/>
    <xdr:sp macro="" textlink="">
      <xdr:nvSpPr>
        <xdr:cNvPr id="247" name="その他最小値テキスト">
          <a:extLst>
            <a:ext uri="{FF2B5EF4-FFF2-40B4-BE49-F238E27FC236}">
              <a16:creationId xmlns:a16="http://schemas.microsoft.com/office/drawing/2014/main" id="{00000000-0008-0000-0400-0000F7000000}"/>
            </a:ext>
          </a:extLst>
        </xdr:cNvPr>
        <xdr:cNvSpPr txBox="1"/>
      </xdr:nvSpPr>
      <xdr:spPr>
        <a:xfrm>
          <a:off x="16598900" y="1046797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16.5</a:t>
          </a:r>
          <a:endParaRPr kumimoji="1" lang="ja-JP" altLang="en-US" sz="1000" b="1">
            <a:latin typeface="ＭＳ Ｐゴシック"/>
            <a:ea typeface="ＭＳ Ｐゴシック"/>
          </a:endParaRPr>
        </a:p>
      </xdr:txBody>
    </xdr:sp>
    <xdr:clientData/>
  </xdr:oneCellAnchor>
  <xdr:twoCellAnchor>
    <xdr:from>
      <xdr:col>82</xdr:col>
      <xdr:colOff>19050</xdr:colOff>
      <xdr:row>61</xdr:row>
      <xdr:rowOff>37465</xdr:rowOff>
    </xdr:from>
    <xdr:to>
      <xdr:col>82</xdr:col>
      <xdr:colOff>196850</xdr:colOff>
      <xdr:row>61</xdr:row>
      <xdr:rowOff>37465</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104959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167005</xdr:rowOff>
    </xdr:from>
    <xdr:ext cx="762000" cy="250825"/>
    <xdr:sp macro="" textlink="">
      <xdr:nvSpPr>
        <xdr:cNvPr id="249" name="その他最大値テキスト">
          <a:extLst>
            <a:ext uri="{FF2B5EF4-FFF2-40B4-BE49-F238E27FC236}">
              <a16:creationId xmlns:a16="http://schemas.microsoft.com/office/drawing/2014/main" id="{00000000-0008-0000-0400-0000F9000000}"/>
            </a:ext>
          </a:extLst>
        </xdr:cNvPr>
        <xdr:cNvSpPr txBox="1"/>
      </xdr:nvSpPr>
      <xdr:spPr>
        <a:xfrm>
          <a:off x="16598900" y="891095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4.3</a:t>
          </a:r>
          <a:endParaRPr kumimoji="1" lang="ja-JP" altLang="en-US" sz="1000" b="1">
            <a:latin typeface="ＭＳ Ｐゴシック"/>
            <a:ea typeface="ＭＳ Ｐゴシック"/>
          </a:endParaRPr>
        </a:p>
      </xdr:txBody>
    </xdr:sp>
    <xdr:clientData/>
  </xdr:oneCellAnchor>
  <xdr:twoCellAnchor>
    <xdr:from>
      <xdr:col>82</xdr:col>
      <xdr:colOff>19050</xdr:colOff>
      <xdr:row>53</xdr:row>
      <xdr:rowOff>80645</xdr:rowOff>
    </xdr:from>
    <xdr:to>
      <xdr:col>82</xdr:col>
      <xdr:colOff>196850</xdr:colOff>
      <xdr:row>53</xdr:row>
      <xdr:rowOff>80645</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91674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135255</xdr:rowOff>
    </xdr:from>
    <xdr:to>
      <xdr:col>82</xdr:col>
      <xdr:colOff>107950</xdr:colOff>
      <xdr:row>58</xdr:row>
      <xdr:rowOff>72390</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a:off x="15671800" y="9907905"/>
          <a:ext cx="838200" cy="1085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27305</xdr:rowOff>
    </xdr:from>
    <xdr:ext cx="762000" cy="259080"/>
    <xdr:sp macro="" textlink="">
      <xdr:nvSpPr>
        <xdr:cNvPr id="252" name="その他平均値テキスト">
          <a:extLst>
            <a:ext uri="{FF2B5EF4-FFF2-40B4-BE49-F238E27FC236}">
              <a16:creationId xmlns:a16="http://schemas.microsoft.com/office/drawing/2014/main" id="{00000000-0008-0000-0400-0000FC000000}"/>
            </a:ext>
          </a:extLst>
        </xdr:cNvPr>
        <xdr:cNvSpPr txBox="1"/>
      </xdr:nvSpPr>
      <xdr:spPr>
        <a:xfrm>
          <a:off x="16598900" y="979995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12.0</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58</xdr:row>
      <xdr:rowOff>10795</xdr:rowOff>
    </xdr:from>
    <xdr:to>
      <xdr:col>82</xdr:col>
      <xdr:colOff>158750</xdr:colOff>
      <xdr:row>58</xdr:row>
      <xdr:rowOff>112395</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6459200" y="9954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15240</xdr:rowOff>
    </xdr:from>
    <xdr:to>
      <xdr:col>78</xdr:col>
      <xdr:colOff>69850</xdr:colOff>
      <xdr:row>57</xdr:row>
      <xdr:rowOff>135255</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a:off x="14782800" y="9787890"/>
          <a:ext cx="889000" cy="1200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32385</xdr:rowOff>
    </xdr:from>
    <xdr:to>
      <xdr:col>78</xdr:col>
      <xdr:colOff>120650</xdr:colOff>
      <xdr:row>58</xdr:row>
      <xdr:rowOff>133985</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5621000" y="9976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118745</xdr:rowOff>
    </xdr:from>
    <xdr:ext cx="736600" cy="259080"/>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290800" y="1006284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12.2</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57</xdr:row>
      <xdr:rowOff>15240</xdr:rowOff>
    </xdr:from>
    <xdr:to>
      <xdr:col>73</xdr:col>
      <xdr:colOff>180975</xdr:colOff>
      <xdr:row>57</xdr:row>
      <xdr:rowOff>59055</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flipV="1">
          <a:off x="13893800" y="9787890"/>
          <a:ext cx="8890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32385</xdr:rowOff>
    </xdr:from>
    <xdr:to>
      <xdr:col>74</xdr:col>
      <xdr:colOff>31750</xdr:colOff>
      <xdr:row>58</xdr:row>
      <xdr:rowOff>133985</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4732000" y="9976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118745</xdr:rowOff>
    </xdr:from>
    <xdr:ext cx="762000" cy="259080"/>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4401800" y="10062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12.2</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57</xdr:row>
      <xdr:rowOff>59055</xdr:rowOff>
    </xdr:from>
    <xdr:to>
      <xdr:col>69</xdr:col>
      <xdr:colOff>92075</xdr:colOff>
      <xdr:row>57</xdr:row>
      <xdr:rowOff>156845</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flipV="1">
          <a:off x="13004800" y="9831705"/>
          <a:ext cx="889000" cy="977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149860</xdr:rowOff>
    </xdr:from>
    <xdr:to>
      <xdr:col>69</xdr:col>
      <xdr:colOff>142875</xdr:colOff>
      <xdr:row>58</xdr:row>
      <xdr:rowOff>80010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3843000" y="9922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64770</xdr:rowOff>
    </xdr:from>
    <xdr:ext cx="753745" cy="25082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512800" y="10008870"/>
          <a:ext cx="753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11.7</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58</xdr:row>
      <xdr:rowOff>10795</xdr:rowOff>
    </xdr:from>
    <xdr:to>
      <xdr:col>65</xdr:col>
      <xdr:colOff>53975</xdr:colOff>
      <xdr:row>58</xdr:row>
      <xdr:rowOff>112395</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2954000" y="9954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97790</xdr:rowOff>
    </xdr:from>
    <xdr:ext cx="762000" cy="251460"/>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623800" y="1004189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12.0</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64</xdr:row>
      <xdr:rowOff>10160</xdr:rowOff>
    </xdr:from>
    <xdr:ext cx="762000" cy="259080"/>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6294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64</xdr:row>
      <xdr:rowOff>10160</xdr:rowOff>
    </xdr:from>
    <xdr:ext cx="753745" cy="259080"/>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455900" y="1098296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64</xdr:row>
      <xdr:rowOff>10160</xdr:rowOff>
    </xdr:from>
    <xdr:ext cx="753745" cy="259080"/>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566900" y="1098296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64</xdr:row>
      <xdr:rowOff>10160</xdr:rowOff>
    </xdr:from>
    <xdr:ext cx="762000" cy="259080"/>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677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64</xdr:row>
      <xdr:rowOff>10160</xdr:rowOff>
    </xdr:from>
    <xdr:ext cx="753745" cy="259080"/>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788900" y="1098296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58</xdr:row>
      <xdr:rowOff>21590</xdr:rowOff>
    </xdr:from>
    <xdr:to>
      <xdr:col>82</xdr:col>
      <xdr:colOff>158750</xdr:colOff>
      <xdr:row>58</xdr:row>
      <xdr:rowOff>123190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6459200" y="9965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165100</xdr:rowOff>
    </xdr:from>
    <xdr:ext cx="762000" cy="259080"/>
    <xdr:sp macro="" textlink="">
      <xdr:nvSpPr>
        <xdr:cNvPr id="271" name="その他該当値テキスト">
          <a:extLst>
            <a:ext uri="{FF2B5EF4-FFF2-40B4-BE49-F238E27FC236}">
              <a16:creationId xmlns:a16="http://schemas.microsoft.com/office/drawing/2014/main" id="{00000000-0008-0000-0400-00000F010000}"/>
            </a:ext>
          </a:extLst>
        </xdr:cNvPr>
        <xdr:cNvSpPr txBox="1"/>
      </xdr:nvSpPr>
      <xdr:spPr>
        <a:xfrm>
          <a:off x="16598900" y="99377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12.1</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57</xdr:row>
      <xdr:rowOff>84455</xdr:rowOff>
    </xdr:from>
    <xdr:to>
      <xdr:col>78</xdr:col>
      <xdr:colOff>120650</xdr:colOff>
      <xdr:row>58</xdr:row>
      <xdr:rowOff>14605</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5621000" y="9857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24765</xdr:rowOff>
    </xdr:from>
    <xdr:ext cx="736600" cy="259080"/>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5290800" y="962596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11.1</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56</xdr:row>
      <xdr:rowOff>135890</xdr:rowOff>
    </xdr:from>
    <xdr:to>
      <xdr:col>74</xdr:col>
      <xdr:colOff>31750</xdr:colOff>
      <xdr:row>57</xdr:row>
      <xdr:rowOff>66040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4732000" y="9737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76200</xdr:rowOff>
    </xdr:from>
    <xdr:ext cx="762000" cy="25082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4401800" y="950595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10.0</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57</xdr:row>
      <xdr:rowOff>8255</xdr:rowOff>
    </xdr:from>
    <xdr:to>
      <xdr:col>69</xdr:col>
      <xdr:colOff>142875</xdr:colOff>
      <xdr:row>57</xdr:row>
      <xdr:rowOff>109855</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3843000" y="9780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120650</xdr:rowOff>
    </xdr:from>
    <xdr:ext cx="753745" cy="251460"/>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3512800" y="9550400"/>
          <a:ext cx="7537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10.4</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57</xdr:row>
      <xdr:rowOff>106045</xdr:rowOff>
    </xdr:from>
    <xdr:to>
      <xdr:col>65</xdr:col>
      <xdr:colOff>53975</xdr:colOff>
      <xdr:row>58</xdr:row>
      <xdr:rowOff>36195</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2954000" y="9878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46355</xdr:rowOff>
    </xdr:from>
    <xdr:ext cx="762000" cy="259080"/>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2623800" y="96475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11.3</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081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081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8770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8770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20383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20383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2446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7462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7500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企業誘致関連の奨励金の減などにより、前年度比0.1ポイントの減となった。</a:t>
          </a:r>
        </a:p>
        <a:p>
          <a:r>
            <a:rPr kumimoji="1" lang="ja-JP" altLang="en-US" sz="1300">
              <a:latin typeface="ＭＳ Ｐゴシック"/>
              <a:ea typeface="ＭＳ Ｐゴシック"/>
            </a:rPr>
            <a:t>　類似団体平均と比べて7.8ポイント下回っているものの、引き続き行財政改革大綱に基づき市単独補助金をはじめとする補助金の見直し等に努める。</a:t>
          </a:r>
        </a:p>
      </xdr:txBody>
    </xdr:sp>
    <xdr:clientData/>
  </xdr:twoCellAnchor>
  <xdr:oneCellAnchor>
    <xdr:from>
      <xdr:col>62</xdr:col>
      <xdr:colOff>6350</xdr:colOff>
      <xdr:row>29</xdr:row>
      <xdr:rowOff>107950</xdr:rowOff>
    </xdr:from>
    <xdr:ext cx="290195" cy="22542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2407900" y="5080000"/>
          <a:ext cx="29019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41910</xdr:rowOff>
    </xdr:from>
    <xdr:ext cx="499745" cy="25082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74142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99060</xdr:rowOff>
    </xdr:from>
    <xdr:ext cx="499745" cy="25082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9570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156210</xdr:rowOff>
    </xdr:from>
    <xdr:ext cx="499745" cy="25082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4998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41910</xdr:rowOff>
    </xdr:from>
    <xdr:ext cx="499745" cy="25082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0426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99060</xdr:rowOff>
    </xdr:from>
    <xdr:ext cx="499745" cy="25082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5854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3" name="補助費等グラフ枠">
          <a:extLst>
            <a:ext uri="{FF2B5EF4-FFF2-40B4-BE49-F238E27FC236}">
              <a16:creationId xmlns:a16="http://schemas.microsoft.com/office/drawing/2014/main" id="{00000000-0008-0000-0400-00002F010000}"/>
            </a:ext>
          </a:extLst>
        </xdr:cNvPr>
        <xdr:cNvSpPr/>
      </xdr:nvSpPr>
      <xdr:spPr>
        <a:xfrm>
          <a:off x="12446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99695</xdr:rowOff>
    </xdr:from>
    <xdr:to>
      <xdr:col>82</xdr:col>
      <xdr:colOff>107950</xdr:colOff>
      <xdr:row>39</xdr:row>
      <xdr:rowOff>161290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flipV="1">
          <a:off x="16510000" y="5928995"/>
          <a:ext cx="0" cy="9188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39</xdr:row>
      <xdr:rowOff>133350</xdr:rowOff>
    </xdr:from>
    <xdr:ext cx="762000" cy="250825"/>
    <xdr:sp macro="" textlink="">
      <xdr:nvSpPr>
        <xdr:cNvPr id="305" name="補助費等最小値テキスト">
          <a:extLst>
            <a:ext uri="{FF2B5EF4-FFF2-40B4-BE49-F238E27FC236}">
              <a16:creationId xmlns:a16="http://schemas.microsoft.com/office/drawing/2014/main" id="{00000000-0008-0000-0400-000031010000}"/>
            </a:ext>
          </a:extLst>
        </xdr:cNvPr>
        <xdr:cNvSpPr txBox="1"/>
      </xdr:nvSpPr>
      <xdr:spPr>
        <a:xfrm>
          <a:off x="16598900" y="681990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24.5</a:t>
          </a:r>
          <a:endParaRPr kumimoji="1" lang="ja-JP" altLang="en-US" sz="1000" b="1">
            <a:latin typeface="ＭＳ Ｐゴシック"/>
            <a:ea typeface="ＭＳ Ｐゴシック"/>
          </a:endParaRPr>
        </a:p>
      </xdr:txBody>
    </xdr:sp>
    <xdr:clientData/>
  </xdr:oneCellAnchor>
  <xdr:twoCellAnchor>
    <xdr:from>
      <xdr:col>82</xdr:col>
      <xdr:colOff>19050</xdr:colOff>
      <xdr:row>39</xdr:row>
      <xdr:rowOff>161290</xdr:rowOff>
    </xdr:from>
    <xdr:to>
      <xdr:col>82</xdr:col>
      <xdr:colOff>196850</xdr:colOff>
      <xdr:row>39</xdr:row>
      <xdr:rowOff>161290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68478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14605</xdr:rowOff>
    </xdr:from>
    <xdr:ext cx="762000" cy="259080"/>
    <xdr:sp macro="" textlink="">
      <xdr:nvSpPr>
        <xdr:cNvPr id="307" name="補助費等最大値テキスト">
          <a:extLst>
            <a:ext uri="{FF2B5EF4-FFF2-40B4-BE49-F238E27FC236}">
              <a16:creationId xmlns:a16="http://schemas.microsoft.com/office/drawing/2014/main" id="{00000000-0008-0000-0400-000033010000}"/>
            </a:ext>
          </a:extLst>
        </xdr:cNvPr>
        <xdr:cNvSpPr txBox="1"/>
      </xdr:nvSpPr>
      <xdr:spPr>
        <a:xfrm>
          <a:off x="16598900" y="5672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4.4</a:t>
          </a:r>
          <a:endParaRPr kumimoji="1" lang="ja-JP" altLang="en-US" sz="1000" b="1">
            <a:latin typeface="ＭＳ Ｐゴシック"/>
            <a:ea typeface="ＭＳ Ｐゴシック"/>
          </a:endParaRPr>
        </a:p>
      </xdr:txBody>
    </xdr:sp>
    <xdr:clientData/>
  </xdr:oneCellAnchor>
  <xdr:twoCellAnchor>
    <xdr:from>
      <xdr:col>82</xdr:col>
      <xdr:colOff>19050</xdr:colOff>
      <xdr:row>34</xdr:row>
      <xdr:rowOff>99695</xdr:rowOff>
    </xdr:from>
    <xdr:to>
      <xdr:col>82</xdr:col>
      <xdr:colOff>196850</xdr:colOff>
      <xdr:row>34</xdr:row>
      <xdr:rowOff>99695</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6421100" y="59289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34</xdr:row>
      <xdr:rowOff>140970</xdr:rowOff>
    </xdr:from>
    <xdr:to>
      <xdr:col>82</xdr:col>
      <xdr:colOff>107950</xdr:colOff>
      <xdr:row>34</xdr:row>
      <xdr:rowOff>145415</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flipV="1">
          <a:off x="15671800" y="5970270"/>
          <a:ext cx="8382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75565</xdr:rowOff>
    </xdr:from>
    <xdr:ext cx="762000" cy="250825"/>
    <xdr:sp macro="" textlink="">
      <xdr:nvSpPr>
        <xdr:cNvPr id="310" name="補助費等平均値テキスト">
          <a:extLst>
            <a:ext uri="{FF2B5EF4-FFF2-40B4-BE49-F238E27FC236}">
              <a16:creationId xmlns:a16="http://schemas.microsoft.com/office/drawing/2014/main" id="{00000000-0008-0000-0400-000036010000}"/>
            </a:ext>
          </a:extLst>
        </xdr:cNvPr>
        <xdr:cNvSpPr txBox="1"/>
      </xdr:nvSpPr>
      <xdr:spPr>
        <a:xfrm>
          <a:off x="16598900" y="6247765"/>
          <a:ext cx="762000"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36</xdr:row>
      <xdr:rowOff>103505</xdr:rowOff>
    </xdr:from>
    <xdr:to>
      <xdr:col>82</xdr:col>
      <xdr:colOff>158750</xdr:colOff>
      <xdr:row>37</xdr:row>
      <xdr:rowOff>33655</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6459200" y="627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34</xdr:row>
      <xdr:rowOff>145415</xdr:rowOff>
    </xdr:from>
    <xdr:to>
      <xdr:col>78</xdr:col>
      <xdr:colOff>69850</xdr:colOff>
      <xdr:row>34</xdr:row>
      <xdr:rowOff>149860</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flipV="1">
          <a:off x="14782800" y="5974715"/>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103505</xdr:rowOff>
    </xdr:from>
    <xdr:to>
      <xdr:col>78</xdr:col>
      <xdr:colOff>120650</xdr:colOff>
      <xdr:row>37</xdr:row>
      <xdr:rowOff>33655</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5621000" y="627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18415</xdr:rowOff>
    </xdr:from>
    <xdr:ext cx="736600" cy="25082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5290800" y="6362065"/>
          <a:ext cx="7366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34</xdr:row>
      <xdr:rowOff>135890</xdr:rowOff>
    </xdr:from>
    <xdr:to>
      <xdr:col>73</xdr:col>
      <xdr:colOff>180975</xdr:colOff>
      <xdr:row>34</xdr:row>
      <xdr:rowOff>149860</xdr:rowOff>
    </xdr:to>
    <xdr:cxnSp macro="">
      <xdr:nvCxnSpPr>
        <xdr:cNvPr id="315" name="直線コネクタ 314">
          <a:extLst>
            <a:ext uri="{FF2B5EF4-FFF2-40B4-BE49-F238E27FC236}">
              <a16:creationId xmlns:a16="http://schemas.microsoft.com/office/drawing/2014/main" id="{00000000-0008-0000-0400-00003B010000}"/>
            </a:ext>
          </a:extLst>
        </xdr:cNvPr>
        <xdr:cNvCxnSpPr/>
      </xdr:nvCxnSpPr>
      <xdr:spPr>
        <a:xfrm>
          <a:off x="13893800" y="5965190"/>
          <a:ext cx="8890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94615</xdr:rowOff>
    </xdr:from>
    <xdr:to>
      <xdr:col>74</xdr:col>
      <xdr:colOff>31750</xdr:colOff>
      <xdr:row>37</xdr:row>
      <xdr:rowOff>24765</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4732000" y="6266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9525</xdr:rowOff>
    </xdr:from>
    <xdr:ext cx="762000" cy="25082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4401800" y="635317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12.9</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34</xdr:row>
      <xdr:rowOff>135890</xdr:rowOff>
    </xdr:from>
    <xdr:to>
      <xdr:col>69</xdr:col>
      <xdr:colOff>92075</xdr:colOff>
      <xdr:row>35</xdr:row>
      <xdr:rowOff>46990</xdr:rowOff>
    </xdr:to>
    <xdr:cxnSp macro="">
      <xdr:nvCxnSpPr>
        <xdr:cNvPr id="318" name="直線コネクタ 317">
          <a:extLst>
            <a:ext uri="{FF2B5EF4-FFF2-40B4-BE49-F238E27FC236}">
              <a16:creationId xmlns:a16="http://schemas.microsoft.com/office/drawing/2014/main" id="{00000000-0008-0000-0400-00003E010000}"/>
            </a:ext>
          </a:extLst>
        </xdr:cNvPr>
        <xdr:cNvCxnSpPr/>
      </xdr:nvCxnSpPr>
      <xdr:spPr>
        <a:xfrm flipV="1">
          <a:off x="13004800" y="5965190"/>
          <a:ext cx="889000" cy="825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76200</xdr:rowOff>
    </xdr:from>
    <xdr:to>
      <xdr:col>69</xdr:col>
      <xdr:colOff>142875</xdr:colOff>
      <xdr:row>37</xdr:row>
      <xdr:rowOff>6350</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3843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162560</xdr:rowOff>
    </xdr:from>
    <xdr:ext cx="753745" cy="259080"/>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512800" y="633476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12.5</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36</xdr:row>
      <xdr:rowOff>107950</xdr:rowOff>
    </xdr:from>
    <xdr:to>
      <xdr:col>65</xdr:col>
      <xdr:colOff>53975</xdr:colOff>
      <xdr:row>37</xdr:row>
      <xdr:rowOff>38100</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2954000" y="6280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22860</xdr:rowOff>
    </xdr:from>
    <xdr:ext cx="762000" cy="259080"/>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2623800" y="6366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13.2</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44</xdr:row>
      <xdr:rowOff>10160</xdr:rowOff>
    </xdr:from>
    <xdr:ext cx="762000" cy="259080"/>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6294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44</xdr:row>
      <xdr:rowOff>10160</xdr:rowOff>
    </xdr:from>
    <xdr:ext cx="753745" cy="259080"/>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455900" y="755396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44</xdr:row>
      <xdr:rowOff>10160</xdr:rowOff>
    </xdr:from>
    <xdr:ext cx="753745" cy="259080"/>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4566900" y="755396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44</xdr:row>
      <xdr:rowOff>10160</xdr:rowOff>
    </xdr:from>
    <xdr:ext cx="762000" cy="259080"/>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3677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44</xdr:row>
      <xdr:rowOff>10160</xdr:rowOff>
    </xdr:from>
    <xdr:ext cx="753745" cy="259080"/>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2788900" y="755396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34</xdr:row>
      <xdr:rowOff>90170</xdr:rowOff>
    </xdr:from>
    <xdr:to>
      <xdr:col>82</xdr:col>
      <xdr:colOff>158750</xdr:colOff>
      <xdr:row>35</xdr:row>
      <xdr:rowOff>20320</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6459200" y="5919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33</xdr:row>
      <xdr:rowOff>170180</xdr:rowOff>
    </xdr:from>
    <xdr:ext cx="762000" cy="259080"/>
    <xdr:sp macro="" textlink="">
      <xdr:nvSpPr>
        <xdr:cNvPr id="329" name="補助費等該当値テキスト">
          <a:extLst>
            <a:ext uri="{FF2B5EF4-FFF2-40B4-BE49-F238E27FC236}">
              <a16:creationId xmlns:a16="http://schemas.microsoft.com/office/drawing/2014/main" id="{00000000-0008-0000-0400-000049010000}"/>
            </a:ext>
          </a:extLst>
        </xdr:cNvPr>
        <xdr:cNvSpPr txBox="1"/>
      </xdr:nvSpPr>
      <xdr:spPr>
        <a:xfrm>
          <a:off x="16598900" y="58280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5.3</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34</xdr:row>
      <xdr:rowOff>94615</xdr:rowOff>
    </xdr:from>
    <xdr:to>
      <xdr:col>78</xdr:col>
      <xdr:colOff>120650</xdr:colOff>
      <xdr:row>35</xdr:row>
      <xdr:rowOff>24765</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5621000" y="5923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34925</xdr:rowOff>
    </xdr:from>
    <xdr:ext cx="736600" cy="259080"/>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5290800" y="569277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5.4</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34</xdr:row>
      <xdr:rowOff>99060</xdr:rowOff>
    </xdr:from>
    <xdr:to>
      <xdr:col>74</xdr:col>
      <xdr:colOff>31750</xdr:colOff>
      <xdr:row>35</xdr:row>
      <xdr:rowOff>29210</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4732000" y="592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39370</xdr:rowOff>
    </xdr:from>
    <xdr:ext cx="762000" cy="259080"/>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4401800" y="56972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5.5</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34</xdr:row>
      <xdr:rowOff>85090</xdr:rowOff>
    </xdr:from>
    <xdr:to>
      <xdr:col>69</xdr:col>
      <xdr:colOff>142875</xdr:colOff>
      <xdr:row>35</xdr:row>
      <xdr:rowOff>15240</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3843000" y="5914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25400</xdr:rowOff>
    </xdr:from>
    <xdr:ext cx="753745" cy="259080"/>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3512800" y="568325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5.2</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34</xdr:row>
      <xdr:rowOff>167640</xdr:rowOff>
    </xdr:from>
    <xdr:to>
      <xdr:col>65</xdr:col>
      <xdr:colOff>53975</xdr:colOff>
      <xdr:row>35</xdr:row>
      <xdr:rowOff>97790</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29540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107950</xdr:rowOff>
    </xdr:from>
    <xdr:ext cx="762000" cy="259080"/>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2623800" y="57658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7.0</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397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397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68/79</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086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7086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8699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8699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16.4</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62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778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5816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既発債について、償還終了となるものと据置期間が満了し償還が開始されるものの組み合わせによってそれぞれ増減があったものの、前年度比1.2ポイントの減となった。</a:t>
          </a:r>
        </a:p>
        <a:p>
          <a:r>
            <a:rPr kumimoji="1" lang="ja-JP" altLang="en-US" sz="1300">
              <a:latin typeface="ＭＳ Ｐゴシック"/>
              <a:ea typeface="ＭＳ Ｐゴシック"/>
            </a:rPr>
            <a:t>　今後、公共施設の更新・改修の増加等が見込まれ、事業の選択と集中を図り、公債費の抑制に努める。</a:t>
          </a:r>
        </a:p>
      </xdr:txBody>
    </xdr:sp>
    <xdr:clientData/>
  </xdr:twoCellAnchor>
  <xdr:oneCellAnchor>
    <xdr:from>
      <xdr:col>3</xdr:col>
      <xdr:colOff>123825</xdr:colOff>
      <xdr:row>69</xdr:row>
      <xdr:rowOff>107950</xdr:rowOff>
    </xdr:from>
    <xdr:ext cx="290195" cy="22542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723900" y="11938000"/>
          <a:ext cx="29019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41910</xdr:rowOff>
    </xdr:from>
    <xdr:ext cx="499745" cy="25082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42722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957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99060</xdr:rowOff>
    </xdr:from>
    <xdr:ext cx="499745" cy="25082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8150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500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156210</xdr:rowOff>
    </xdr:from>
    <xdr:ext cx="499745" cy="25082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3578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042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41910</xdr:rowOff>
    </xdr:from>
    <xdr:ext cx="499745" cy="25082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9006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585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99060</xdr:rowOff>
    </xdr:from>
    <xdr:ext cx="499745" cy="25082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4434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1" name="公債費グラフ枠">
          <a:extLst>
            <a:ext uri="{FF2B5EF4-FFF2-40B4-BE49-F238E27FC236}">
              <a16:creationId xmlns:a16="http://schemas.microsoft.com/office/drawing/2014/main" id="{00000000-0008-0000-0400-000069010000}"/>
            </a:ext>
          </a:extLst>
        </xdr:cNvPr>
        <xdr:cNvSpPr/>
      </xdr:nvSpPr>
      <xdr:spPr>
        <a:xfrm>
          <a:off x="762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63500</xdr:rowOff>
    </xdr:from>
    <xdr:to>
      <xdr:col>24</xdr:col>
      <xdr:colOff>25400</xdr:colOff>
      <xdr:row>79</xdr:row>
      <xdr:rowOff>170180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4826000" y="12750800"/>
          <a:ext cx="0" cy="9639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142240</xdr:rowOff>
    </xdr:from>
    <xdr:ext cx="762000" cy="259080"/>
    <xdr:sp macro="" textlink="">
      <xdr:nvSpPr>
        <xdr:cNvPr id="363" name="公債費最小値テキスト">
          <a:extLst>
            <a:ext uri="{FF2B5EF4-FFF2-40B4-BE49-F238E27FC236}">
              <a16:creationId xmlns:a16="http://schemas.microsoft.com/office/drawing/2014/main" id="{00000000-0008-0000-0400-00006B010000}"/>
            </a:ext>
          </a:extLst>
        </xdr:cNvPr>
        <xdr:cNvSpPr txBox="1"/>
      </xdr:nvSpPr>
      <xdr:spPr>
        <a:xfrm>
          <a:off x="4914900" y="136867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24.7</a:t>
          </a:r>
          <a:endParaRPr kumimoji="1" lang="ja-JP" altLang="en-US" sz="1000" b="1">
            <a:latin typeface="ＭＳ Ｐゴシック"/>
            <a:ea typeface="ＭＳ Ｐゴシック"/>
          </a:endParaRPr>
        </a:p>
      </xdr:txBody>
    </xdr:sp>
    <xdr:clientData/>
  </xdr:oneCellAnchor>
  <xdr:twoCellAnchor>
    <xdr:from>
      <xdr:col>23</xdr:col>
      <xdr:colOff>136525</xdr:colOff>
      <xdr:row>79</xdr:row>
      <xdr:rowOff>170180</xdr:rowOff>
    </xdr:from>
    <xdr:to>
      <xdr:col>24</xdr:col>
      <xdr:colOff>114300</xdr:colOff>
      <xdr:row>79</xdr:row>
      <xdr:rowOff>170180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4737100" y="137147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149225</xdr:rowOff>
    </xdr:from>
    <xdr:ext cx="762000" cy="259080"/>
    <xdr:sp macro="" textlink="">
      <xdr:nvSpPr>
        <xdr:cNvPr id="365" name="公債費最大値テキスト">
          <a:extLst>
            <a:ext uri="{FF2B5EF4-FFF2-40B4-BE49-F238E27FC236}">
              <a16:creationId xmlns:a16="http://schemas.microsoft.com/office/drawing/2014/main" id="{00000000-0008-0000-0400-00006D010000}"/>
            </a:ext>
          </a:extLst>
        </xdr:cNvPr>
        <xdr:cNvSpPr txBox="1"/>
      </xdr:nvSpPr>
      <xdr:spPr>
        <a:xfrm>
          <a:off x="4914900" y="124936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3.6</a:t>
          </a:r>
          <a:endParaRPr kumimoji="1" lang="ja-JP" altLang="en-US" sz="1000" b="1">
            <a:latin typeface="ＭＳ Ｐゴシック"/>
            <a:ea typeface="ＭＳ Ｐゴシック"/>
          </a:endParaRPr>
        </a:p>
      </xdr:txBody>
    </xdr:sp>
    <xdr:clientData/>
  </xdr:oneCellAnchor>
  <xdr:twoCellAnchor>
    <xdr:from>
      <xdr:col>23</xdr:col>
      <xdr:colOff>136525</xdr:colOff>
      <xdr:row>74</xdr:row>
      <xdr:rowOff>63500</xdr:rowOff>
    </xdr:from>
    <xdr:to>
      <xdr:col>24</xdr:col>
      <xdr:colOff>114300</xdr:colOff>
      <xdr:row>74</xdr:row>
      <xdr:rowOff>63500</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4737100" y="12750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40640</xdr:rowOff>
    </xdr:from>
    <xdr:to>
      <xdr:col>24</xdr:col>
      <xdr:colOff>25400</xdr:colOff>
      <xdr:row>78</xdr:row>
      <xdr:rowOff>95250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3987800" y="13413740"/>
          <a:ext cx="8382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17780</xdr:rowOff>
    </xdr:from>
    <xdr:ext cx="762000" cy="251460"/>
    <xdr:sp macro="" textlink="">
      <xdr:nvSpPr>
        <xdr:cNvPr id="368" name="公債費平均値テキスト">
          <a:extLst>
            <a:ext uri="{FF2B5EF4-FFF2-40B4-BE49-F238E27FC236}">
              <a16:creationId xmlns:a16="http://schemas.microsoft.com/office/drawing/2014/main" id="{00000000-0008-0000-0400-000070010000}"/>
            </a:ext>
          </a:extLst>
        </xdr:cNvPr>
        <xdr:cNvSpPr txBox="1"/>
      </xdr:nvSpPr>
      <xdr:spPr>
        <a:xfrm>
          <a:off x="4914900" y="13047980"/>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14.6</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77</xdr:row>
      <xdr:rowOff>635</xdr:rowOff>
    </xdr:from>
    <xdr:to>
      <xdr:col>24</xdr:col>
      <xdr:colOff>76200</xdr:colOff>
      <xdr:row>77</xdr:row>
      <xdr:rowOff>102235</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4775200" y="13202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95250</xdr:rowOff>
    </xdr:from>
    <xdr:to>
      <xdr:col>19</xdr:col>
      <xdr:colOff>187325</xdr:colOff>
      <xdr:row>78</xdr:row>
      <xdr:rowOff>118110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3098800" y="13468350"/>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46355</xdr:rowOff>
    </xdr:from>
    <xdr:to>
      <xdr:col>20</xdr:col>
      <xdr:colOff>38100</xdr:colOff>
      <xdr:row>77</xdr:row>
      <xdr:rowOff>147955</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937000" y="1324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158115</xdr:rowOff>
    </xdr:from>
    <xdr:ext cx="728345" cy="25082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3606800" y="13016865"/>
          <a:ext cx="7283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78</xdr:row>
      <xdr:rowOff>90170</xdr:rowOff>
    </xdr:from>
    <xdr:to>
      <xdr:col>15</xdr:col>
      <xdr:colOff>98425</xdr:colOff>
      <xdr:row>78</xdr:row>
      <xdr:rowOff>118110</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a:off x="2209800" y="13463270"/>
          <a:ext cx="88900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46355</xdr:rowOff>
    </xdr:from>
    <xdr:to>
      <xdr:col>15</xdr:col>
      <xdr:colOff>149225</xdr:colOff>
      <xdr:row>77</xdr:row>
      <xdr:rowOff>147955</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3048000" y="1324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158115</xdr:rowOff>
    </xdr:from>
    <xdr:ext cx="762000" cy="25082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2717800" y="1301686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78</xdr:row>
      <xdr:rowOff>90170</xdr:rowOff>
    </xdr:from>
    <xdr:to>
      <xdr:col>11</xdr:col>
      <xdr:colOff>9525</xdr:colOff>
      <xdr:row>78</xdr:row>
      <xdr:rowOff>140970</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flipV="1">
          <a:off x="1320800" y="13463270"/>
          <a:ext cx="88900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33020</xdr:rowOff>
    </xdr:from>
    <xdr:to>
      <xdr:col>11</xdr:col>
      <xdr:colOff>60325</xdr:colOff>
      <xdr:row>77</xdr:row>
      <xdr:rowOff>134620</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2159000" y="13234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144780</xdr:rowOff>
    </xdr:from>
    <xdr:ext cx="753745" cy="25082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828800" y="13003530"/>
          <a:ext cx="753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15.3</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77</xdr:row>
      <xdr:rowOff>37465</xdr:rowOff>
    </xdr:from>
    <xdr:to>
      <xdr:col>6</xdr:col>
      <xdr:colOff>171450</xdr:colOff>
      <xdr:row>77</xdr:row>
      <xdr:rowOff>139065</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1270000" y="13239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149225</xdr:rowOff>
    </xdr:from>
    <xdr:ext cx="753745" cy="259080"/>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939800" y="13007975"/>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15.4</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84</xdr:row>
      <xdr:rowOff>10160</xdr:rowOff>
    </xdr:from>
    <xdr:ext cx="762000" cy="259080"/>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4610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84</xdr:row>
      <xdr:rowOff>10160</xdr:rowOff>
    </xdr:from>
    <xdr:ext cx="762000" cy="259080"/>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771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84</xdr:row>
      <xdr:rowOff>10160</xdr:rowOff>
    </xdr:from>
    <xdr:ext cx="753745" cy="259080"/>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882900" y="1441196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193675</xdr:colOff>
      <xdr:row>84</xdr:row>
      <xdr:rowOff>10160</xdr:rowOff>
    </xdr:from>
    <xdr:ext cx="762000" cy="259080"/>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993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84</xdr:row>
      <xdr:rowOff>10160</xdr:rowOff>
    </xdr:from>
    <xdr:ext cx="762000" cy="259080"/>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104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77</xdr:row>
      <xdr:rowOff>160655</xdr:rowOff>
    </xdr:from>
    <xdr:to>
      <xdr:col>24</xdr:col>
      <xdr:colOff>76200</xdr:colOff>
      <xdr:row>78</xdr:row>
      <xdr:rowOff>90805</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4775200" y="13362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132715</xdr:rowOff>
    </xdr:from>
    <xdr:ext cx="762000" cy="250825"/>
    <xdr:sp macro="" textlink="">
      <xdr:nvSpPr>
        <xdr:cNvPr id="387" name="公債費該当値テキスト">
          <a:extLst>
            <a:ext uri="{FF2B5EF4-FFF2-40B4-BE49-F238E27FC236}">
              <a16:creationId xmlns:a16="http://schemas.microsoft.com/office/drawing/2014/main" id="{00000000-0008-0000-0400-000083010000}"/>
            </a:ext>
          </a:extLst>
        </xdr:cNvPr>
        <xdr:cNvSpPr txBox="1"/>
      </xdr:nvSpPr>
      <xdr:spPr>
        <a:xfrm>
          <a:off x="4914900" y="1333436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18.1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78</xdr:row>
      <xdr:rowOff>44450</xdr:rowOff>
    </xdr:from>
    <xdr:to>
      <xdr:col>20</xdr:col>
      <xdr:colOff>38100</xdr:colOff>
      <xdr:row>78</xdr:row>
      <xdr:rowOff>146050</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3937000" y="13417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130810</xdr:rowOff>
    </xdr:from>
    <xdr:ext cx="728345" cy="259080"/>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3606800" y="13503910"/>
          <a:ext cx="7283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78</xdr:row>
      <xdr:rowOff>67310</xdr:rowOff>
    </xdr:from>
    <xdr:to>
      <xdr:col>15</xdr:col>
      <xdr:colOff>149225</xdr:colOff>
      <xdr:row>78</xdr:row>
      <xdr:rowOff>168910</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3048000" y="13440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153670</xdr:rowOff>
    </xdr:from>
    <xdr:ext cx="762000" cy="259080"/>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2717800" y="135267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19.8</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78</xdr:row>
      <xdr:rowOff>39370</xdr:rowOff>
    </xdr:from>
    <xdr:to>
      <xdr:col>11</xdr:col>
      <xdr:colOff>60325</xdr:colOff>
      <xdr:row>78</xdr:row>
      <xdr:rowOff>140970</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2159000" y="13412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125730</xdr:rowOff>
    </xdr:from>
    <xdr:ext cx="753745" cy="259080"/>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1828800" y="1349883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19.2</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78</xdr:row>
      <xdr:rowOff>90170</xdr:rowOff>
    </xdr:from>
    <xdr:to>
      <xdr:col>6</xdr:col>
      <xdr:colOff>171450</xdr:colOff>
      <xdr:row>79</xdr:row>
      <xdr:rowOff>20320</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1270000" y="13463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5080</xdr:rowOff>
    </xdr:from>
    <xdr:ext cx="753745" cy="259080"/>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939800" y="1354963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20.3</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081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8770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20383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76.9</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2446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462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7500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普通交付税や地方消費税交付金等の増により分母となる経常一般財源は増加したものの、人件費や物件費等の増により分子となる経常経費充当一般財源も増加したため、公債費以外の全体として前年度比3.6ポイントの増となった。</a:t>
          </a:r>
        </a:p>
        <a:p>
          <a:r>
            <a:rPr kumimoji="1" lang="ja-JP" altLang="en-US" sz="1300">
              <a:latin typeface="ＭＳ Ｐゴシック"/>
              <a:ea typeface="ＭＳ Ｐゴシック"/>
            </a:rPr>
            <a:t>　今後も行財政改革大綱に基づく経費削減や自主財源の確保等に努め、持続可能な財政基盤の強化を図る。</a:t>
          </a:r>
        </a:p>
      </xdr:txBody>
    </xdr:sp>
    <xdr:clientData/>
  </xdr:twoCellAnchor>
  <xdr:oneCellAnchor>
    <xdr:from>
      <xdr:col>62</xdr:col>
      <xdr:colOff>6350</xdr:colOff>
      <xdr:row>69</xdr:row>
      <xdr:rowOff>107950</xdr:rowOff>
    </xdr:from>
    <xdr:ext cx="290195" cy="225425"/>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2407900" y="11938000"/>
          <a:ext cx="29019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41910</xdr:rowOff>
    </xdr:from>
    <xdr:ext cx="499745" cy="25082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42722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62</xdr:col>
      <xdr:colOff>44450</xdr:colOff>
      <xdr:row>80</xdr:row>
      <xdr:rowOff>127000</xdr:rowOff>
    </xdr:from>
    <xdr:to>
      <xdr:col>85</xdr:col>
      <xdr:colOff>66675</xdr:colOff>
      <xdr:row>80</xdr:row>
      <xdr:rowOff>127000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38430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156210</xdr:rowOff>
    </xdr:from>
    <xdr:ext cx="499745" cy="25082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37007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327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99060</xdr:rowOff>
    </xdr:from>
    <xdr:ext cx="499745" cy="25082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31292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62</xdr:col>
      <xdr:colOff>44450</xdr:colOff>
      <xdr:row>74</xdr:row>
      <xdr:rowOff>12700</xdr:rowOff>
    </xdr:from>
    <xdr:to>
      <xdr:col>85</xdr:col>
      <xdr:colOff>66675</xdr:colOff>
      <xdr:row>74</xdr:row>
      <xdr:rowOff>12700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27000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41910</xdr:rowOff>
    </xdr:from>
    <xdr:ext cx="499745" cy="25082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25577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156210</xdr:rowOff>
    </xdr:from>
    <xdr:ext cx="499745" cy="25082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1986260"/>
          <a:ext cx="499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8" name="公債費以外グラフ枠">
          <a:extLst>
            <a:ext uri="{FF2B5EF4-FFF2-40B4-BE49-F238E27FC236}">
              <a16:creationId xmlns:a16="http://schemas.microsoft.com/office/drawing/2014/main" id="{00000000-0008-0000-0400-0000A2010000}"/>
            </a:ext>
          </a:extLst>
        </xdr:cNvPr>
        <xdr:cNvSpPr/>
      </xdr:nvSpPr>
      <xdr:spPr>
        <a:xfrm>
          <a:off x="12446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24130</xdr:rowOff>
    </xdr:from>
    <xdr:to>
      <xdr:col>82</xdr:col>
      <xdr:colOff>107950</xdr:colOff>
      <xdr:row>80</xdr:row>
      <xdr:rowOff>58420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flipV="1">
          <a:off x="16510000" y="12711430"/>
          <a:ext cx="0" cy="10629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30480</xdr:rowOff>
    </xdr:from>
    <xdr:ext cx="762000" cy="250825"/>
    <xdr:sp macro="" textlink="">
      <xdr:nvSpPr>
        <xdr:cNvPr id="420" name="公債費以外最小値テキスト">
          <a:extLst>
            <a:ext uri="{FF2B5EF4-FFF2-40B4-BE49-F238E27FC236}">
              <a16:creationId xmlns:a16="http://schemas.microsoft.com/office/drawing/2014/main" id="{00000000-0008-0000-0400-0000A4010000}"/>
            </a:ext>
          </a:extLst>
        </xdr:cNvPr>
        <xdr:cNvSpPr txBox="1"/>
      </xdr:nvSpPr>
      <xdr:spPr>
        <a:xfrm>
          <a:off x="16598900" y="1374648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88.8</a:t>
          </a:r>
          <a:endParaRPr kumimoji="1" lang="ja-JP" altLang="en-US" sz="1000" b="1">
            <a:latin typeface="ＭＳ Ｐゴシック"/>
            <a:ea typeface="ＭＳ Ｐゴシック"/>
          </a:endParaRPr>
        </a:p>
      </xdr:txBody>
    </xdr:sp>
    <xdr:clientData/>
  </xdr:oneCellAnchor>
  <xdr:twoCellAnchor>
    <xdr:from>
      <xdr:col>82</xdr:col>
      <xdr:colOff>19050</xdr:colOff>
      <xdr:row>80</xdr:row>
      <xdr:rowOff>58420</xdr:rowOff>
    </xdr:from>
    <xdr:to>
      <xdr:col>82</xdr:col>
      <xdr:colOff>196850</xdr:colOff>
      <xdr:row>80</xdr:row>
      <xdr:rowOff>58420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6421100" y="137744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110490</xdr:rowOff>
    </xdr:from>
    <xdr:ext cx="762000" cy="250825"/>
    <xdr:sp macro="" textlink="">
      <xdr:nvSpPr>
        <xdr:cNvPr id="422" name="公債費以外最大値テキスト">
          <a:extLst>
            <a:ext uri="{FF2B5EF4-FFF2-40B4-BE49-F238E27FC236}">
              <a16:creationId xmlns:a16="http://schemas.microsoft.com/office/drawing/2014/main" id="{00000000-0008-0000-0400-0000A6010000}"/>
            </a:ext>
          </a:extLst>
        </xdr:cNvPr>
        <xdr:cNvSpPr txBox="1"/>
      </xdr:nvSpPr>
      <xdr:spPr>
        <a:xfrm>
          <a:off x="16598900" y="1245489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70.2</a:t>
          </a:r>
          <a:endParaRPr kumimoji="1" lang="ja-JP" altLang="en-US" sz="1000" b="1">
            <a:latin typeface="ＭＳ Ｐゴシック"/>
            <a:ea typeface="ＭＳ Ｐゴシック"/>
          </a:endParaRPr>
        </a:p>
      </xdr:txBody>
    </xdr:sp>
    <xdr:clientData/>
  </xdr:oneCellAnchor>
  <xdr:twoCellAnchor>
    <xdr:from>
      <xdr:col>82</xdr:col>
      <xdr:colOff>19050</xdr:colOff>
      <xdr:row>74</xdr:row>
      <xdr:rowOff>24130</xdr:rowOff>
    </xdr:from>
    <xdr:to>
      <xdr:col>82</xdr:col>
      <xdr:colOff>196850</xdr:colOff>
      <xdr:row>74</xdr:row>
      <xdr:rowOff>24130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6421100" y="127114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74</xdr:row>
      <xdr:rowOff>35560</xdr:rowOff>
    </xdr:from>
    <xdr:to>
      <xdr:col>82</xdr:col>
      <xdr:colOff>107950</xdr:colOff>
      <xdr:row>75</xdr:row>
      <xdr:rowOff>69850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5671800" y="12722860"/>
          <a:ext cx="838200" cy="2057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59690</xdr:rowOff>
    </xdr:from>
    <xdr:ext cx="762000" cy="259080"/>
    <xdr:sp macro="" textlink="">
      <xdr:nvSpPr>
        <xdr:cNvPr id="425" name="公債費以外平均値テキスト">
          <a:extLst>
            <a:ext uri="{FF2B5EF4-FFF2-40B4-BE49-F238E27FC236}">
              <a16:creationId xmlns:a16="http://schemas.microsoft.com/office/drawing/2014/main" id="{00000000-0008-0000-0400-0000A9010000}"/>
            </a:ext>
          </a:extLst>
        </xdr:cNvPr>
        <xdr:cNvSpPr txBox="1"/>
      </xdr:nvSpPr>
      <xdr:spPr>
        <a:xfrm>
          <a:off x="16598900" y="1308989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78.2</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76</xdr:row>
      <xdr:rowOff>87630</xdr:rowOff>
    </xdr:from>
    <xdr:to>
      <xdr:col>82</xdr:col>
      <xdr:colOff>158750</xdr:colOff>
      <xdr:row>77</xdr:row>
      <xdr:rowOff>17780</xdr:rowOff>
    </xdr:to>
    <xdr:sp macro="" textlink="">
      <xdr:nvSpPr>
        <xdr:cNvPr id="426" name="フローチャート: 判断 425">
          <a:extLst>
            <a:ext uri="{FF2B5EF4-FFF2-40B4-BE49-F238E27FC236}">
              <a16:creationId xmlns:a16="http://schemas.microsoft.com/office/drawing/2014/main" id="{00000000-0008-0000-0400-0000AA010000}"/>
            </a:ext>
          </a:extLst>
        </xdr:cNvPr>
        <xdr:cNvSpPr/>
      </xdr:nvSpPr>
      <xdr:spPr>
        <a:xfrm>
          <a:off x="164592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73</xdr:row>
      <xdr:rowOff>132715</xdr:rowOff>
    </xdr:from>
    <xdr:to>
      <xdr:col>78</xdr:col>
      <xdr:colOff>69850</xdr:colOff>
      <xdr:row>74</xdr:row>
      <xdr:rowOff>35560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4782800" y="12648565"/>
          <a:ext cx="889000" cy="742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1905</xdr:rowOff>
    </xdr:from>
    <xdr:to>
      <xdr:col>78</xdr:col>
      <xdr:colOff>120650</xdr:colOff>
      <xdr:row>76</xdr:row>
      <xdr:rowOff>103505</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5621000" y="13032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88265</xdr:rowOff>
    </xdr:from>
    <xdr:ext cx="736600" cy="25082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5290800" y="13118465"/>
          <a:ext cx="7366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76.7</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73</xdr:row>
      <xdr:rowOff>104140</xdr:rowOff>
    </xdr:from>
    <xdr:to>
      <xdr:col>73</xdr:col>
      <xdr:colOff>180975</xdr:colOff>
      <xdr:row>73</xdr:row>
      <xdr:rowOff>132715</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3893800" y="12619990"/>
          <a:ext cx="8890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75</xdr:row>
      <xdr:rowOff>99060</xdr:rowOff>
    </xdr:from>
    <xdr:to>
      <xdr:col>74</xdr:col>
      <xdr:colOff>31750</xdr:colOff>
      <xdr:row>76</xdr:row>
      <xdr:rowOff>29210</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4732000" y="12957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13970</xdr:rowOff>
    </xdr:from>
    <xdr:ext cx="762000" cy="259080"/>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4401800" y="130441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75.4</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73</xdr:row>
      <xdr:rowOff>104140</xdr:rowOff>
    </xdr:from>
    <xdr:to>
      <xdr:col>69</xdr:col>
      <xdr:colOff>92075</xdr:colOff>
      <xdr:row>75</xdr:row>
      <xdr:rowOff>81280</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flipV="1">
          <a:off x="13004800" y="12619990"/>
          <a:ext cx="889000" cy="3200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74</xdr:row>
      <xdr:rowOff>76200</xdr:rowOff>
    </xdr:from>
    <xdr:to>
      <xdr:col>69</xdr:col>
      <xdr:colOff>142875</xdr:colOff>
      <xdr:row>75</xdr:row>
      <xdr:rowOff>6350</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3843000" y="1276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162560</xdr:rowOff>
    </xdr:from>
    <xdr:ext cx="753745" cy="259080"/>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3512800" y="1284986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72.0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75</xdr:row>
      <xdr:rowOff>156210</xdr:rowOff>
    </xdr:from>
    <xdr:to>
      <xdr:col>65</xdr:col>
      <xdr:colOff>53975</xdr:colOff>
      <xdr:row>76</xdr:row>
      <xdr:rowOff>86360</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2954000" y="13014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71120</xdr:rowOff>
    </xdr:from>
    <xdr:ext cx="762000" cy="259080"/>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2623800" y="131013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76.4</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84</xdr:row>
      <xdr:rowOff>10160</xdr:rowOff>
    </xdr:from>
    <xdr:ext cx="762000" cy="259080"/>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6294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84</xdr:row>
      <xdr:rowOff>10160</xdr:rowOff>
    </xdr:from>
    <xdr:ext cx="753745" cy="259080"/>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5455900" y="1441196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84</xdr:row>
      <xdr:rowOff>10160</xdr:rowOff>
    </xdr:from>
    <xdr:ext cx="753745" cy="259080"/>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4566900" y="1441196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84</xdr:row>
      <xdr:rowOff>10160</xdr:rowOff>
    </xdr:from>
    <xdr:ext cx="762000" cy="259080"/>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3677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84</xdr:row>
      <xdr:rowOff>10160</xdr:rowOff>
    </xdr:from>
    <xdr:ext cx="753745" cy="259080"/>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788900" y="1441196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75</xdr:row>
      <xdr:rowOff>19050</xdr:rowOff>
    </xdr:from>
    <xdr:to>
      <xdr:col>82</xdr:col>
      <xdr:colOff>158750</xdr:colOff>
      <xdr:row>75</xdr:row>
      <xdr:rowOff>120650</xdr:rowOff>
    </xdr:to>
    <xdr:sp macro="" textlink="">
      <xdr:nvSpPr>
        <xdr:cNvPr id="443" name="楕円 442">
          <a:extLst>
            <a:ext uri="{FF2B5EF4-FFF2-40B4-BE49-F238E27FC236}">
              <a16:creationId xmlns:a16="http://schemas.microsoft.com/office/drawing/2014/main" id="{00000000-0008-0000-0400-0000BB010000}"/>
            </a:ext>
          </a:extLst>
        </xdr:cNvPr>
        <xdr:cNvSpPr/>
      </xdr:nvSpPr>
      <xdr:spPr>
        <a:xfrm>
          <a:off x="164592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74</xdr:row>
      <xdr:rowOff>35560</xdr:rowOff>
    </xdr:from>
    <xdr:ext cx="762000" cy="259080"/>
    <xdr:sp macro="" textlink="">
      <xdr:nvSpPr>
        <xdr:cNvPr id="444" name="公債費以外該当値テキスト">
          <a:extLst>
            <a:ext uri="{FF2B5EF4-FFF2-40B4-BE49-F238E27FC236}">
              <a16:creationId xmlns:a16="http://schemas.microsoft.com/office/drawing/2014/main" id="{00000000-0008-0000-0400-0000BC010000}"/>
            </a:ext>
          </a:extLst>
        </xdr:cNvPr>
        <xdr:cNvSpPr txBox="1"/>
      </xdr:nvSpPr>
      <xdr:spPr>
        <a:xfrm>
          <a:off x="16598900" y="12722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74.0</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73</xdr:row>
      <xdr:rowOff>156210</xdr:rowOff>
    </xdr:from>
    <xdr:to>
      <xdr:col>78</xdr:col>
      <xdr:colOff>120650</xdr:colOff>
      <xdr:row>74</xdr:row>
      <xdr:rowOff>86360</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5621000" y="12672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72</xdr:row>
      <xdr:rowOff>96520</xdr:rowOff>
    </xdr:from>
    <xdr:ext cx="736600" cy="259080"/>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5290800" y="1244092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70.4</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73</xdr:row>
      <xdr:rowOff>81915</xdr:rowOff>
    </xdr:from>
    <xdr:to>
      <xdr:col>74</xdr:col>
      <xdr:colOff>31750</xdr:colOff>
      <xdr:row>74</xdr:row>
      <xdr:rowOff>12065</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4732000" y="12597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22225</xdr:rowOff>
    </xdr:from>
    <xdr:ext cx="762000" cy="2584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4401800" y="123666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69.1</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73</xdr:row>
      <xdr:rowOff>53340</xdr:rowOff>
    </xdr:from>
    <xdr:to>
      <xdr:col>69</xdr:col>
      <xdr:colOff>142875</xdr:colOff>
      <xdr:row>73</xdr:row>
      <xdr:rowOff>154940</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3843000" y="1256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71</xdr:row>
      <xdr:rowOff>165100</xdr:rowOff>
    </xdr:from>
    <xdr:ext cx="753745" cy="259080"/>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3512800" y="1233805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68.6</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75</xdr:row>
      <xdr:rowOff>30480</xdr:rowOff>
    </xdr:from>
    <xdr:to>
      <xdr:col>65</xdr:col>
      <xdr:colOff>53975</xdr:colOff>
      <xdr:row>75</xdr:row>
      <xdr:rowOff>132080</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2954000" y="12889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142240</xdr:rowOff>
    </xdr:from>
    <xdr:ext cx="762000" cy="259080"/>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2623800" y="126580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74.2</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280035</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a:xfrm>
          <a:off x="0" y="88900"/>
          <a:ext cx="12319635" cy="444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dr:col>41</xdr:col>
      <xdr:colOff>699135</xdr:colOff>
      <xdr:row>0</xdr:row>
      <xdr:rowOff>0</xdr:rowOff>
    </xdr:from>
    <xdr:to>
      <xdr:col>43</xdr:col>
      <xdr:colOff>1092835</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a:xfrm>
          <a:off x="14034135"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1056005</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a:xfrm>
          <a:off x="14055725" y="31750"/>
          <a:ext cx="2926080"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宮崎県日向市</a:t>
          </a:r>
        </a:p>
      </xdr:txBody>
    </xdr:sp>
    <xdr:clientData/>
  </xdr:twoCellAnchor>
  <xdr:twoCellAnchor>
    <xdr:from>
      <xdr:col>39</xdr:col>
      <xdr:colOff>1066165</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1810365" y="0"/>
          <a:ext cx="2026285"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1092835</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11837035" y="12700"/>
          <a:ext cx="1980565"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1118235</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11862435" y="31750"/>
          <a:ext cx="1923415"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dr:col>11</xdr:col>
      <xdr:colOff>63500</xdr:colOff>
      <xdr:row>63</xdr:row>
      <xdr:rowOff>29210</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a:xfrm>
          <a:off x="2159000" y="12002135"/>
          <a:ext cx="4241800" cy="25336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27305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a:off x="2413000" y="12128500"/>
          <a:ext cx="292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47117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dr:col>11</xdr:col>
      <xdr:colOff>63500</xdr:colOff>
      <xdr:row>6</xdr:row>
      <xdr:rowOff>3175</xdr:rowOff>
    </xdr:from>
    <xdr:to>
      <xdr:col>33</xdr:col>
      <xdr:colOff>114300</xdr:colOff>
      <xdr:row>7</xdr:row>
      <xdr:rowOff>86360</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2159000" y="1079500"/>
          <a:ext cx="4241800" cy="25463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29210</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a:xfrm>
          <a:off x="457200" y="11938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457200" y="14605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457200" y="17653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H="1">
          <a:off x="196850" y="12573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a:xfrm>
          <a:off x="282575" y="171450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flipH="1">
          <a:off x="196850" y="1714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a:xfrm flipV="1">
          <a:off x="282575" y="195262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flipH="1">
          <a:off x="196850" y="2095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03225" cy="269875"/>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03225" cy="2698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a:xfrm>
          <a:off x="2159000" y="3937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146685</xdr:rowOff>
    </xdr:from>
    <xdr:ext cx="762000" cy="25082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6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a:xfrm>
          <a:off x="2159000" y="3556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109220</xdr:rowOff>
    </xdr:from>
    <xdr:ext cx="762000" cy="251460"/>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439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a:xfrm>
          <a:off x="2159000" y="3175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70485</xdr:rowOff>
    </xdr:from>
    <xdr:ext cx="762000" cy="259080"/>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a:xfrm>
          <a:off x="2159000" y="2794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32385</xdr:rowOff>
    </xdr:from>
    <xdr:ext cx="762000" cy="25082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6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a:xfrm>
          <a:off x="2159000" y="2413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166370</xdr:rowOff>
    </xdr:from>
    <xdr:ext cx="762000" cy="251460"/>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139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a:xfrm>
          <a:off x="2159000" y="2032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127635</xdr:rowOff>
    </xdr:from>
    <xdr:ext cx="762000" cy="259080"/>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a:xfrm>
          <a:off x="2159000" y="1651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89535</xdr:rowOff>
    </xdr:from>
    <xdr:ext cx="762000" cy="25082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6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74930</xdr:rowOff>
    </xdr:from>
    <xdr:to>
      <xdr:col>29</xdr:col>
      <xdr:colOff>127000</xdr:colOff>
      <xdr:row>20</xdr:row>
      <xdr:rowOff>165100</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a:xfrm flipV="1">
          <a:off x="5651500" y="2179955"/>
          <a:ext cx="0" cy="146177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137160</xdr:rowOff>
    </xdr:from>
    <xdr:ext cx="753745" cy="259080"/>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613785"/>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55,508</a:t>
          </a:r>
          <a:endParaRPr kumimoji="1" lang="ja-JP" altLang="en-US" sz="1000" b="1">
            <a:latin typeface="ＭＳ Ｐゴシック"/>
            <a:ea typeface="ＭＳ Ｐゴシック"/>
          </a:endParaRPr>
        </a:p>
      </xdr:txBody>
    </xdr:sp>
    <xdr:clientData/>
  </xdr:oneCellAnchor>
  <xdr:twoCellAnchor>
    <xdr:from>
      <xdr:col>29</xdr:col>
      <xdr:colOff>38100</xdr:colOff>
      <xdr:row>20</xdr:row>
      <xdr:rowOff>165100</xdr:rowOff>
    </xdr:from>
    <xdr:to>
      <xdr:col>30</xdr:col>
      <xdr:colOff>25400</xdr:colOff>
      <xdr:row>20</xdr:row>
      <xdr:rowOff>165100</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a:xfrm>
          <a:off x="5562600" y="364172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160655</xdr:rowOff>
    </xdr:from>
    <xdr:ext cx="753745" cy="259080"/>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92278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132,282</a:t>
          </a:r>
          <a:endParaRPr kumimoji="1" lang="ja-JP" altLang="en-US" sz="1000" b="1">
            <a:latin typeface="ＭＳ Ｐゴシック"/>
            <a:ea typeface="ＭＳ Ｐゴシック"/>
          </a:endParaRPr>
        </a:p>
      </xdr:txBody>
    </xdr:sp>
    <xdr:clientData/>
  </xdr:oneCellAnchor>
  <xdr:twoCellAnchor>
    <xdr:from>
      <xdr:col>29</xdr:col>
      <xdr:colOff>38100</xdr:colOff>
      <xdr:row>12</xdr:row>
      <xdr:rowOff>74930</xdr:rowOff>
    </xdr:from>
    <xdr:to>
      <xdr:col>30</xdr:col>
      <xdr:colOff>25400</xdr:colOff>
      <xdr:row>12</xdr:row>
      <xdr:rowOff>74930</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a:xfrm>
          <a:off x="5562600" y="217995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156210</xdr:rowOff>
    </xdr:from>
    <xdr:to>
      <xdr:col>29</xdr:col>
      <xdr:colOff>127000</xdr:colOff>
      <xdr:row>17</xdr:row>
      <xdr:rowOff>146685</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a:xfrm flipV="1">
          <a:off x="5003800" y="2947035"/>
          <a:ext cx="647700" cy="16192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153670</xdr:rowOff>
    </xdr:from>
    <xdr:ext cx="753745" cy="259080"/>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944495"/>
          <a:ext cx="75374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87,975</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17</xdr:row>
      <xdr:rowOff>10160</xdr:rowOff>
    </xdr:from>
    <xdr:to>
      <xdr:col>29</xdr:col>
      <xdr:colOff>177800</xdr:colOff>
      <xdr:row>17</xdr:row>
      <xdr:rowOff>111760</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a:xfrm>
          <a:off x="5600700" y="2972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146685</xdr:rowOff>
    </xdr:from>
    <xdr:to>
      <xdr:col>26</xdr:col>
      <xdr:colOff>50800</xdr:colOff>
      <xdr:row>18</xdr:row>
      <xdr:rowOff>14605</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a:xfrm flipV="1">
          <a:off x="4305300" y="3108960"/>
          <a:ext cx="698500" cy="3937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132080</xdr:rowOff>
    </xdr:from>
    <xdr:to>
      <xdr:col>26</xdr:col>
      <xdr:colOff>101600</xdr:colOff>
      <xdr:row>18</xdr:row>
      <xdr:rowOff>61595</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a:xfrm>
          <a:off x="4953000" y="309435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46355</xdr:rowOff>
    </xdr:from>
    <xdr:ext cx="736600" cy="259080"/>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1800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81,608</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177800</xdr:colOff>
      <xdr:row>18</xdr:row>
      <xdr:rowOff>14605</xdr:rowOff>
    </xdr:from>
    <xdr:to>
      <xdr:col>22</xdr:col>
      <xdr:colOff>114300</xdr:colOff>
      <xdr:row>18</xdr:row>
      <xdr:rowOff>46355</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a:xfrm flipV="1">
          <a:off x="3606800" y="3148330"/>
          <a:ext cx="698500" cy="3175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166370</xdr:rowOff>
    </xdr:from>
    <xdr:to>
      <xdr:col>22</xdr:col>
      <xdr:colOff>165100</xdr:colOff>
      <xdr:row>18</xdr:row>
      <xdr:rowOff>96520</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a:xfrm>
          <a:off x="4254500" y="31286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81280</xdr:rowOff>
    </xdr:from>
    <xdr:ext cx="762000" cy="259080"/>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2150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79,774</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18</xdr:row>
      <xdr:rowOff>46355</xdr:rowOff>
    </xdr:from>
    <xdr:to>
      <xdr:col>18</xdr:col>
      <xdr:colOff>177800</xdr:colOff>
      <xdr:row>18</xdr:row>
      <xdr:rowOff>97790</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a:xfrm flipV="1">
          <a:off x="2908300" y="3180080"/>
          <a:ext cx="698500" cy="5143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9525</xdr:rowOff>
    </xdr:from>
    <xdr:to>
      <xdr:col>19</xdr:col>
      <xdr:colOff>38100</xdr:colOff>
      <xdr:row>18</xdr:row>
      <xdr:rowOff>111125</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a:xfrm>
          <a:off x="3556000" y="31432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95885</xdr:rowOff>
    </xdr:from>
    <xdr:ext cx="762000" cy="259080"/>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2296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79,005</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18</xdr:row>
      <xdr:rowOff>37465</xdr:rowOff>
    </xdr:from>
    <xdr:to>
      <xdr:col>15</xdr:col>
      <xdr:colOff>101600</xdr:colOff>
      <xdr:row>18</xdr:row>
      <xdr:rowOff>139065</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a:xfrm>
          <a:off x="2857500" y="31711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149225</xdr:rowOff>
    </xdr:from>
    <xdr:ext cx="762000" cy="259080"/>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29400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77,526</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22</xdr:row>
      <xdr:rowOff>140335</xdr:rowOff>
    </xdr:from>
    <xdr:ext cx="753745" cy="259080"/>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6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22</xdr:row>
      <xdr:rowOff>140335</xdr:rowOff>
    </xdr:from>
    <xdr:ext cx="762000" cy="259080"/>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22</xdr:row>
      <xdr:rowOff>140335</xdr:rowOff>
    </xdr:from>
    <xdr:ext cx="762000" cy="259080"/>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22</xdr:row>
      <xdr:rowOff>140335</xdr:rowOff>
    </xdr:from>
    <xdr:ext cx="762000" cy="259080"/>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22</xdr:row>
      <xdr:rowOff>140335</xdr:rowOff>
    </xdr:from>
    <xdr:ext cx="762000" cy="259080"/>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16</xdr:row>
      <xdr:rowOff>105410</xdr:rowOff>
    </xdr:from>
    <xdr:to>
      <xdr:col>29</xdr:col>
      <xdr:colOff>177800</xdr:colOff>
      <xdr:row>17</xdr:row>
      <xdr:rowOff>35560</xdr:rowOff>
    </xdr:to>
    <xdr:sp macro="" textlink="">
      <xdr:nvSpPr>
        <xdr:cNvPr id="69" name="楕円 68">
          <a:extLst>
            <a:ext uri="{FF2B5EF4-FFF2-40B4-BE49-F238E27FC236}">
              <a16:creationId xmlns:a16="http://schemas.microsoft.com/office/drawing/2014/main" id="{00000000-0008-0000-0500-000045000000}"/>
            </a:ext>
          </a:extLst>
        </xdr:cNvPr>
        <xdr:cNvSpPr/>
      </xdr:nvSpPr>
      <xdr:spPr>
        <a:xfrm>
          <a:off x="5600700" y="28962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121920</xdr:rowOff>
    </xdr:from>
    <xdr:ext cx="753745" cy="25082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741295"/>
          <a:ext cx="753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91,976</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17</xdr:row>
      <xdr:rowOff>95885</xdr:rowOff>
    </xdr:from>
    <xdr:to>
      <xdr:col>26</xdr:col>
      <xdr:colOff>101600</xdr:colOff>
      <xdr:row>18</xdr:row>
      <xdr:rowOff>26035</xdr:rowOff>
    </xdr:to>
    <xdr:sp macro="" textlink="">
      <xdr:nvSpPr>
        <xdr:cNvPr id="71" name="楕円 70">
          <a:extLst>
            <a:ext uri="{FF2B5EF4-FFF2-40B4-BE49-F238E27FC236}">
              <a16:creationId xmlns:a16="http://schemas.microsoft.com/office/drawing/2014/main" id="{00000000-0008-0000-0500-000047000000}"/>
            </a:ext>
          </a:extLst>
        </xdr:cNvPr>
        <xdr:cNvSpPr/>
      </xdr:nvSpPr>
      <xdr:spPr>
        <a:xfrm>
          <a:off x="4953000" y="30581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36195</xdr:rowOff>
    </xdr:from>
    <xdr:ext cx="736600" cy="259080"/>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82702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83,470</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17</xdr:row>
      <xdr:rowOff>135255</xdr:rowOff>
    </xdr:from>
    <xdr:to>
      <xdr:col>22</xdr:col>
      <xdr:colOff>165100</xdr:colOff>
      <xdr:row>18</xdr:row>
      <xdr:rowOff>65405</xdr:rowOff>
    </xdr:to>
    <xdr:sp macro="" textlink="">
      <xdr:nvSpPr>
        <xdr:cNvPr id="73" name="楕円 72">
          <a:extLst>
            <a:ext uri="{FF2B5EF4-FFF2-40B4-BE49-F238E27FC236}">
              <a16:creationId xmlns:a16="http://schemas.microsoft.com/office/drawing/2014/main" id="{00000000-0008-0000-0500-000049000000}"/>
            </a:ext>
          </a:extLst>
        </xdr:cNvPr>
        <xdr:cNvSpPr/>
      </xdr:nvSpPr>
      <xdr:spPr>
        <a:xfrm>
          <a:off x="4254500" y="30975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75565</xdr:rowOff>
    </xdr:from>
    <xdr:ext cx="762000" cy="25082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86639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81,412</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17</xdr:row>
      <xdr:rowOff>167005</xdr:rowOff>
    </xdr:from>
    <xdr:to>
      <xdr:col>19</xdr:col>
      <xdr:colOff>38100</xdr:colOff>
      <xdr:row>18</xdr:row>
      <xdr:rowOff>97790</xdr:rowOff>
    </xdr:to>
    <xdr:sp macro="" textlink="">
      <xdr:nvSpPr>
        <xdr:cNvPr id="75" name="楕円 74">
          <a:extLst>
            <a:ext uri="{FF2B5EF4-FFF2-40B4-BE49-F238E27FC236}">
              <a16:creationId xmlns:a16="http://schemas.microsoft.com/office/drawing/2014/main" id="{00000000-0008-0000-0500-00004B000000}"/>
            </a:ext>
          </a:extLst>
        </xdr:cNvPr>
        <xdr:cNvSpPr/>
      </xdr:nvSpPr>
      <xdr:spPr>
        <a:xfrm>
          <a:off x="3556000" y="312928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107950</xdr:rowOff>
    </xdr:from>
    <xdr:ext cx="762000" cy="259080"/>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8987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79,717</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18</xdr:row>
      <xdr:rowOff>46990</xdr:rowOff>
    </xdr:from>
    <xdr:to>
      <xdr:col>15</xdr:col>
      <xdr:colOff>101600</xdr:colOff>
      <xdr:row>18</xdr:row>
      <xdr:rowOff>148590</xdr:rowOff>
    </xdr:to>
    <xdr:sp macro="" textlink="">
      <xdr:nvSpPr>
        <xdr:cNvPr id="77" name="楕円 76">
          <a:extLst>
            <a:ext uri="{FF2B5EF4-FFF2-40B4-BE49-F238E27FC236}">
              <a16:creationId xmlns:a16="http://schemas.microsoft.com/office/drawing/2014/main" id="{00000000-0008-0000-0500-00004D000000}"/>
            </a:ext>
          </a:extLst>
        </xdr:cNvPr>
        <xdr:cNvSpPr/>
      </xdr:nvSpPr>
      <xdr:spPr>
        <a:xfrm>
          <a:off x="2857500" y="31807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133350</xdr:rowOff>
    </xdr:from>
    <xdr:ext cx="762000" cy="25082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26707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77,035</a:t>
          </a:r>
          <a:endParaRPr kumimoji="1" lang="ja-JP" altLang="en-US" sz="1000" b="1">
            <a:solidFill>
              <a:srgbClr val="FF0000"/>
            </a:solidFill>
            <a:latin typeface="ＭＳ Ｐゴシック"/>
            <a:ea typeface="ＭＳ Ｐゴシック"/>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37465</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a:xfrm>
          <a:off x="457200" y="5194300"/>
          <a:ext cx="1270000" cy="2533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31</xdr:row>
      <xdr:rowOff>50800</xdr:rowOff>
    </xdr:from>
    <xdr:to>
      <xdr:col>9</xdr:col>
      <xdr:colOff>12700</xdr:colOff>
      <xdr:row>31</xdr:row>
      <xdr:rowOff>305435</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a:xfrm>
          <a:off x="457200" y="54610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a:xfrm>
          <a:off x="457200" y="57658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a:xfrm flipH="1">
          <a:off x="196850" y="52578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305435</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a:xfrm>
          <a:off x="282575" y="571563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305435</xdr:rowOff>
    </xdr:from>
    <xdr:to>
      <xdr:col>1</xdr:col>
      <xdr:colOff>177800</xdr:colOff>
      <xdr:row>31</xdr:row>
      <xdr:rowOff>305435</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a:xfrm flipH="1">
          <a:off x="196850" y="5715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27940</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a:xfrm flipV="1">
          <a:off x="282575" y="595249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172085</xdr:rowOff>
    </xdr:from>
    <xdr:to>
      <xdr:col>1</xdr:col>
      <xdr:colOff>177800</xdr:colOff>
      <xdr:row>33</xdr:row>
      <xdr:rowOff>172085</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a:xfrm flipH="1">
          <a:off x="196850" y="6096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240665</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a:xfrm>
          <a:off x="2159000" y="5650865"/>
          <a:ext cx="4241800" cy="228663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03225" cy="275590"/>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03225"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a:xfrm>
          <a:off x="2159000" y="7937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143510</xdr:rowOff>
    </xdr:from>
    <xdr:to>
      <xdr:col>33</xdr:col>
      <xdr:colOff>114300</xdr:colOff>
      <xdr:row>38</xdr:row>
      <xdr:rowOff>143510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a:xfrm>
          <a:off x="2159000" y="761111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160020</xdr:rowOff>
    </xdr:from>
    <xdr:to>
      <xdr:col>33</xdr:col>
      <xdr:colOff>114300</xdr:colOff>
      <xdr:row>37</xdr:row>
      <xdr:rowOff>160020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a:xfrm>
          <a:off x="2159000" y="728472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17780</xdr:rowOff>
    </xdr:from>
    <xdr:ext cx="762000" cy="256540"/>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142480"/>
          <a:ext cx="7620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11</xdr:col>
      <xdr:colOff>63500</xdr:colOff>
      <xdr:row>36</xdr:row>
      <xdr:rowOff>4445</xdr:rowOff>
    </xdr:from>
    <xdr:to>
      <xdr:col>33</xdr:col>
      <xdr:colOff>114300</xdr:colOff>
      <xdr:row>36</xdr:row>
      <xdr:rowOff>4445</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a:xfrm>
          <a:off x="2159000" y="695769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205740</xdr:rowOff>
    </xdr:from>
    <xdr:ext cx="762000" cy="259080"/>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8160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11</xdr:col>
      <xdr:colOff>63500</xdr:colOff>
      <xdr:row>35</xdr:row>
      <xdr:rowOff>21590</xdr:rowOff>
    </xdr:from>
    <xdr:to>
      <xdr:col>33</xdr:col>
      <xdr:colOff>114300</xdr:colOff>
      <xdr:row>35</xdr:row>
      <xdr:rowOff>21590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a:xfrm>
          <a:off x="2159000" y="663194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221615</xdr:rowOff>
    </xdr:from>
    <xdr:ext cx="762000" cy="2584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4890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11</xdr:col>
      <xdr:colOff>63500</xdr:colOff>
      <xdr:row>34</xdr:row>
      <xdr:rowOff>37465</xdr:rowOff>
    </xdr:from>
    <xdr:to>
      <xdr:col>33</xdr:col>
      <xdr:colOff>114300</xdr:colOff>
      <xdr:row>34</xdr:row>
      <xdr:rowOff>37465</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a:xfrm>
          <a:off x="2159000" y="630491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238125</xdr:rowOff>
    </xdr:from>
    <xdr:ext cx="762000" cy="254000"/>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162675"/>
          <a:ext cx="7620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11</xdr:col>
      <xdr:colOff>63500</xdr:colOff>
      <xdr:row>33</xdr:row>
      <xdr:rowOff>53975</xdr:rowOff>
    </xdr:from>
    <xdr:to>
      <xdr:col>33</xdr:col>
      <xdr:colOff>114300</xdr:colOff>
      <xdr:row>33</xdr:row>
      <xdr:rowOff>53975</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a:xfrm>
          <a:off x="2159000" y="597852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82550</xdr:rowOff>
    </xdr:from>
    <xdr:ext cx="762000" cy="25971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83565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31</xdr:row>
      <xdr:rowOff>240665</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a:xfrm>
          <a:off x="2159000" y="5650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99695</xdr:rowOff>
    </xdr:from>
    <xdr:ext cx="762000" cy="25082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50989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39</xdr:row>
      <xdr:rowOff>298450</xdr:rowOff>
    </xdr:to>
    <xdr:sp macro="" textlink="">
      <xdr:nvSpPr>
        <xdr:cNvPr id="107" name="人口1人当たり決算額の推移グラフ枠445">
          <a:extLst>
            <a:ext uri="{FF2B5EF4-FFF2-40B4-BE49-F238E27FC236}">
              <a16:creationId xmlns:a16="http://schemas.microsoft.com/office/drawing/2014/main" id="{00000000-0008-0000-0500-00006B000000}"/>
            </a:ext>
          </a:extLst>
        </xdr:cNvPr>
        <xdr:cNvSpPr/>
      </xdr:nvSpPr>
      <xdr:spPr>
        <a:xfrm>
          <a:off x="2159000" y="5650865"/>
          <a:ext cx="4241800" cy="228663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125095</xdr:rowOff>
    </xdr:from>
    <xdr:to>
      <xdr:col>29</xdr:col>
      <xdr:colOff>127000</xdr:colOff>
      <xdr:row>37</xdr:row>
      <xdr:rowOff>329565</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a:xfrm flipV="1">
          <a:off x="5651500" y="6049645"/>
          <a:ext cx="0" cy="140462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300990</xdr:rowOff>
    </xdr:from>
    <xdr:ext cx="753745" cy="259080"/>
    <xdr:sp macro="" textlink="">
      <xdr:nvSpPr>
        <xdr:cNvPr id="109" name="人口1人当たり決算額の推移最小値テキスト445">
          <a:extLst>
            <a:ext uri="{FF2B5EF4-FFF2-40B4-BE49-F238E27FC236}">
              <a16:creationId xmlns:a16="http://schemas.microsoft.com/office/drawing/2014/main" id="{00000000-0008-0000-0500-00006D000000}"/>
            </a:ext>
          </a:extLst>
        </xdr:cNvPr>
        <xdr:cNvSpPr txBox="1"/>
      </xdr:nvSpPr>
      <xdr:spPr>
        <a:xfrm>
          <a:off x="5740400" y="742569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-5,208</a:t>
          </a:r>
          <a:endParaRPr kumimoji="1" lang="ja-JP" altLang="en-US" sz="1000" b="1">
            <a:latin typeface="ＭＳ Ｐゴシック"/>
            <a:ea typeface="ＭＳ Ｐゴシック"/>
          </a:endParaRPr>
        </a:p>
      </xdr:txBody>
    </xdr:sp>
    <xdr:clientData/>
  </xdr:oneCellAnchor>
  <xdr:twoCellAnchor>
    <xdr:from>
      <xdr:col>29</xdr:col>
      <xdr:colOff>38100</xdr:colOff>
      <xdr:row>37</xdr:row>
      <xdr:rowOff>329565</xdr:rowOff>
    </xdr:from>
    <xdr:to>
      <xdr:col>30</xdr:col>
      <xdr:colOff>25400</xdr:colOff>
      <xdr:row>37</xdr:row>
      <xdr:rowOff>329565</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a:xfrm>
          <a:off x="5562600" y="745426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39370</xdr:rowOff>
    </xdr:from>
    <xdr:ext cx="753745" cy="258445"/>
    <xdr:sp macro="" textlink="">
      <xdr:nvSpPr>
        <xdr:cNvPr id="111" name="人口1人当たり決算額の推移最大値テキスト445">
          <a:extLst>
            <a:ext uri="{FF2B5EF4-FFF2-40B4-BE49-F238E27FC236}">
              <a16:creationId xmlns:a16="http://schemas.microsoft.com/office/drawing/2014/main" id="{00000000-0008-0000-0500-00006F000000}"/>
            </a:ext>
          </a:extLst>
        </xdr:cNvPr>
        <xdr:cNvSpPr txBox="1"/>
      </xdr:nvSpPr>
      <xdr:spPr>
        <a:xfrm>
          <a:off x="5740400" y="5792470"/>
          <a:ext cx="7537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37,829</a:t>
          </a:r>
          <a:endParaRPr kumimoji="1" lang="ja-JP" altLang="en-US" sz="1000" b="1">
            <a:latin typeface="ＭＳ Ｐゴシック"/>
            <a:ea typeface="ＭＳ Ｐゴシック"/>
          </a:endParaRPr>
        </a:p>
      </xdr:txBody>
    </xdr:sp>
    <xdr:clientData/>
  </xdr:oneCellAnchor>
  <xdr:twoCellAnchor>
    <xdr:from>
      <xdr:col>29</xdr:col>
      <xdr:colOff>38100</xdr:colOff>
      <xdr:row>33</xdr:row>
      <xdr:rowOff>125095</xdr:rowOff>
    </xdr:from>
    <xdr:to>
      <xdr:col>30</xdr:col>
      <xdr:colOff>25400</xdr:colOff>
      <xdr:row>33</xdr:row>
      <xdr:rowOff>125095</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a:xfrm>
          <a:off x="5562600" y="604964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191135</xdr:rowOff>
    </xdr:from>
    <xdr:to>
      <xdr:col>29</xdr:col>
      <xdr:colOff>127000</xdr:colOff>
      <xdr:row>34</xdr:row>
      <xdr:rowOff>223520</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a:xfrm>
          <a:off x="5003800" y="6458585"/>
          <a:ext cx="647700" cy="3238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98425</xdr:rowOff>
    </xdr:from>
    <xdr:ext cx="753745" cy="250825"/>
    <xdr:sp macro="" textlink="">
      <xdr:nvSpPr>
        <xdr:cNvPr id="114" name="人口1人当たり決算額の推移平均値テキスト445">
          <a:extLst>
            <a:ext uri="{FF2B5EF4-FFF2-40B4-BE49-F238E27FC236}">
              <a16:creationId xmlns:a16="http://schemas.microsoft.com/office/drawing/2014/main" id="{00000000-0008-0000-0500-000072000000}"/>
            </a:ext>
          </a:extLst>
        </xdr:cNvPr>
        <xdr:cNvSpPr txBox="1"/>
      </xdr:nvSpPr>
      <xdr:spPr>
        <a:xfrm>
          <a:off x="5740400" y="6708775"/>
          <a:ext cx="753745"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15,207</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35</xdr:row>
      <xdr:rowOff>126365</xdr:rowOff>
    </xdr:from>
    <xdr:to>
      <xdr:col>29</xdr:col>
      <xdr:colOff>177800</xdr:colOff>
      <xdr:row>35</xdr:row>
      <xdr:rowOff>228600</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a:xfrm>
          <a:off x="5600700" y="673671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34</xdr:row>
      <xdr:rowOff>151765</xdr:rowOff>
    </xdr:from>
    <xdr:to>
      <xdr:col>26</xdr:col>
      <xdr:colOff>50800</xdr:colOff>
      <xdr:row>34</xdr:row>
      <xdr:rowOff>191135</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a:xfrm>
          <a:off x="4305300" y="6419215"/>
          <a:ext cx="698500" cy="3937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116840</xdr:rowOff>
    </xdr:from>
    <xdr:to>
      <xdr:col>26</xdr:col>
      <xdr:colOff>101600</xdr:colOff>
      <xdr:row>35</xdr:row>
      <xdr:rowOff>217805</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a:xfrm>
          <a:off x="4953000" y="6727190"/>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203200</xdr:rowOff>
    </xdr:from>
    <xdr:ext cx="736600" cy="25082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4622800" y="6813550"/>
          <a:ext cx="7366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15,510</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177800</xdr:colOff>
      <xdr:row>34</xdr:row>
      <xdr:rowOff>151765</xdr:rowOff>
    </xdr:from>
    <xdr:to>
      <xdr:col>22</xdr:col>
      <xdr:colOff>114300</xdr:colOff>
      <xdr:row>34</xdr:row>
      <xdr:rowOff>170815</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a:xfrm flipV="1">
          <a:off x="3606800" y="6419215"/>
          <a:ext cx="698500" cy="1905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125095</xdr:rowOff>
    </xdr:from>
    <xdr:to>
      <xdr:col>22</xdr:col>
      <xdr:colOff>165100</xdr:colOff>
      <xdr:row>35</xdr:row>
      <xdr:rowOff>226060</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a:xfrm>
          <a:off x="4254500" y="673544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210820</xdr:rowOff>
    </xdr:from>
    <xdr:ext cx="762000" cy="259080"/>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924300" y="68211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15,271</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34</xdr:row>
      <xdr:rowOff>170815</xdr:rowOff>
    </xdr:from>
    <xdr:to>
      <xdr:col>18</xdr:col>
      <xdr:colOff>177800</xdr:colOff>
      <xdr:row>34</xdr:row>
      <xdr:rowOff>238125</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a:xfrm flipV="1">
          <a:off x="2908300" y="6438265"/>
          <a:ext cx="698500" cy="6731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137160</xdr:rowOff>
    </xdr:from>
    <xdr:to>
      <xdr:col>19</xdr:col>
      <xdr:colOff>38100</xdr:colOff>
      <xdr:row>35</xdr:row>
      <xdr:rowOff>239395</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a:xfrm>
          <a:off x="3556000" y="674751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224790</xdr:rowOff>
    </xdr:from>
    <xdr:ext cx="762000" cy="25082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225800" y="683514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14,858</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35</xdr:row>
      <xdr:rowOff>196215</xdr:rowOff>
    </xdr:from>
    <xdr:to>
      <xdr:col>15</xdr:col>
      <xdr:colOff>101600</xdr:colOff>
      <xdr:row>35</xdr:row>
      <xdr:rowOff>297180</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a:xfrm>
          <a:off x="2857500" y="680656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282575</xdr:rowOff>
    </xdr:from>
    <xdr:ext cx="762000" cy="25463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527300" y="689292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13,079</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39</xdr:row>
      <xdr:rowOff>321310</xdr:rowOff>
    </xdr:from>
    <xdr:ext cx="753745" cy="259080"/>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5473700" y="7960360"/>
          <a:ext cx="753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39</xdr:row>
      <xdr:rowOff>321310</xdr:rowOff>
    </xdr:from>
    <xdr:ext cx="762000" cy="259080"/>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826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39</xdr:row>
      <xdr:rowOff>321310</xdr:rowOff>
    </xdr:from>
    <xdr:ext cx="762000" cy="259080"/>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127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39</xdr:row>
      <xdr:rowOff>321310</xdr:rowOff>
    </xdr:from>
    <xdr:ext cx="762000" cy="259080"/>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429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39</xdr:row>
      <xdr:rowOff>321310</xdr:rowOff>
    </xdr:from>
    <xdr:ext cx="762000" cy="259080"/>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730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34</xdr:row>
      <xdr:rowOff>172085</xdr:rowOff>
    </xdr:from>
    <xdr:to>
      <xdr:col>29</xdr:col>
      <xdr:colOff>177800</xdr:colOff>
      <xdr:row>34</xdr:row>
      <xdr:rowOff>274320</xdr:rowOff>
    </xdr:to>
    <xdr:sp macro="" textlink="">
      <xdr:nvSpPr>
        <xdr:cNvPr id="132" name="楕円 131">
          <a:extLst>
            <a:ext uri="{FF2B5EF4-FFF2-40B4-BE49-F238E27FC236}">
              <a16:creationId xmlns:a16="http://schemas.microsoft.com/office/drawing/2014/main" id="{00000000-0008-0000-0500-000084000000}"/>
            </a:ext>
          </a:extLst>
        </xdr:cNvPr>
        <xdr:cNvSpPr/>
      </xdr:nvSpPr>
      <xdr:spPr>
        <a:xfrm>
          <a:off x="5600700" y="643953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17780</xdr:rowOff>
    </xdr:from>
    <xdr:ext cx="753745" cy="256540"/>
    <xdr:sp macro="" textlink="">
      <xdr:nvSpPr>
        <xdr:cNvPr id="133" name="人口1人当たり決算額の推移該当値テキスト445">
          <a:extLst>
            <a:ext uri="{FF2B5EF4-FFF2-40B4-BE49-F238E27FC236}">
              <a16:creationId xmlns:a16="http://schemas.microsoft.com/office/drawing/2014/main" id="{00000000-0008-0000-0500-000085000000}"/>
            </a:ext>
          </a:extLst>
        </xdr:cNvPr>
        <xdr:cNvSpPr txBox="1"/>
      </xdr:nvSpPr>
      <xdr:spPr>
        <a:xfrm>
          <a:off x="5740400" y="6285230"/>
          <a:ext cx="753745"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24,309</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34</xdr:row>
      <xdr:rowOff>139700</xdr:rowOff>
    </xdr:from>
    <xdr:to>
      <xdr:col>26</xdr:col>
      <xdr:colOff>101600</xdr:colOff>
      <xdr:row>34</xdr:row>
      <xdr:rowOff>240665</xdr:rowOff>
    </xdr:to>
    <xdr:sp macro="" textlink="">
      <xdr:nvSpPr>
        <xdr:cNvPr id="134" name="楕円 133">
          <a:extLst>
            <a:ext uri="{FF2B5EF4-FFF2-40B4-BE49-F238E27FC236}">
              <a16:creationId xmlns:a16="http://schemas.microsoft.com/office/drawing/2014/main" id="{00000000-0008-0000-0500-000086000000}"/>
            </a:ext>
          </a:extLst>
        </xdr:cNvPr>
        <xdr:cNvSpPr/>
      </xdr:nvSpPr>
      <xdr:spPr>
        <a:xfrm>
          <a:off x="4953000" y="640715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33</xdr:row>
      <xdr:rowOff>251460</xdr:rowOff>
    </xdr:from>
    <xdr:ext cx="736600" cy="25971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4622800" y="6176010"/>
          <a:ext cx="7366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25,298</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34</xdr:row>
      <xdr:rowOff>102235</xdr:rowOff>
    </xdr:from>
    <xdr:to>
      <xdr:col>22</xdr:col>
      <xdr:colOff>165100</xdr:colOff>
      <xdr:row>34</xdr:row>
      <xdr:rowOff>203200</xdr:rowOff>
    </xdr:to>
    <xdr:sp macro="" textlink="">
      <xdr:nvSpPr>
        <xdr:cNvPr id="136" name="楕円 135">
          <a:extLst>
            <a:ext uri="{FF2B5EF4-FFF2-40B4-BE49-F238E27FC236}">
              <a16:creationId xmlns:a16="http://schemas.microsoft.com/office/drawing/2014/main" id="{00000000-0008-0000-0500-000088000000}"/>
            </a:ext>
          </a:extLst>
        </xdr:cNvPr>
        <xdr:cNvSpPr/>
      </xdr:nvSpPr>
      <xdr:spPr>
        <a:xfrm>
          <a:off x="4254500" y="636968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33</xdr:row>
      <xdr:rowOff>213995</xdr:rowOff>
    </xdr:from>
    <xdr:ext cx="762000" cy="255270"/>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924300" y="613854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26,471</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34</xdr:row>
      <xdr:rowOff>119380</xdr:rowOff>
    </xdr:from>
    <xdr:to>
      <xdr:col>19</xdr:col>
      <xdr:colOff>38100</xdr:colOff>
      <xdr:row>34</xdr:row>
      <xdr:rowOff>220345</xdr:rowOff>
    </xdr:to>
    <xdr:sp macro="" textlink="">
      <xdr:nvSpPr>
        <xdr:cNvPr id="138" name="楕円 137">
          <a:extLst>
            <a:ext uri="{FF2B5EF4-FFF2-40B4-BE49-F238E27FC236}">
              <a16:creationId xmlns:a16="http://schemas.microsoft.com/office/drawing/2014/main" id="{00000000-0008-0000-0500-00008A000000}"/>
            </a:ext>
          </a:extLst>
        </xdr:cNvPr>
        <xdr:cNvSpPr/>
      </xdr:nvSpPr>
      <xdr:spPr>
        <a:xfrm>
          <a:off x="3556000" y="638683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33</xdr:row>
      <xdr:rowOff>231140</xdr:rowOff>
    </xdr:from>
    <xdr:ext cx="762000" cy="25971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225800" y="615569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25,930</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34</xdr:row>
      <xdr:rowOff>186690</xdr:rowOff>
    </xdr:from>
    <xdr:to>
      <xdr:col>15</xdr:col>
      <xdr:colOff>101600</xdr:colOff>
      <xdr:row>34</xdr:row>
      <xdr:rowOff>287655</xdr:rowOff>
    </xdr:to>
    <xdr:sp macro="" textlink="">
      <xdr:nvSpPr>
        <xdr:cNvPr id="140" name="楕円 139">
          <a:extLst>
            <a:ext uri="{FF2B5EF4-FFF2-40B4-BE49-F238E27FC236}">
              <a16:creationId xmlns:a16="http://schemas.microsoft.com/office/drawing/2014/main" id="{00000000-0008-0000-0500-00008C000000}"/>
            </a:ext>
          </a:extLst>
        </xdr:cNvPr>
        <xdr:cNvSpPr/>
      </xdr:nvSpPr>
      <xdr:spPr>
        <a:xfrm>
          <a:off x="2857500" y="645414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33</xdr:row>
      <xdr:rowOff>298450</xdr:rowOff>
    </xdr:from>
    <xdr:ext cx="762000" cy="25971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2527300" y="622300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23,858</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0.17425</cdr:x>
      <cdr:y>0.02575</cdr:y>
    </cdr:from>
    <cdr:to>
      <cdr:x>0.981</cdr:x>
      <cdr:y>0.114</cdr:y>
    </cdr:to>
    <cdr:sp macro="" textlink="">
      <cdr:nvSpPr>
        <cdr:cNvPr id="117761" name="Rectangle 1"/>
        <cdr:cNvSpPr>
          <a:spLocks xmlns:a="http://schemas.openxmlformats.org/drawingml/2006/main" noChangeArrowheads="1"/>
        </cdr:cNvSpPr>
      </cdr:nvSpPr>
      <cdr:spPr>
        <a:xfrm xmlns:a="http://schemas.openxmlformats.org/drawingml/2006/main">
          <a:off x="919491" y="75052"/>
          <a:ext cx="4257098" cy="257217"/>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宮崎県日向市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57,847
57,294
336.89
36,049,150
35,179,054
647,862
16,759,272
27,871,518</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10.5
30.9</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350" cy="259080"/>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470" cy="25082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4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63500</xdr:rowOff>
    </xdr:from>
    <xdr:ext cx="8231505" cy="251460"/>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5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86,523</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1630" cy="217170"/>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40</xdr:row>
      <xdr:rowOff>111760</xdr:rowOff>
    </xdr:from>
    <xdr:ext cx="531495" cy="25082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505" y="69697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39</xdr:row>
      <xdr:rowOff>99060</xdr:rowOff>
    </xdr:from>
    <xdr:to>
      <xdr:col>28</xdr:col>
      <xdr:colOff>114300</xdr:colOff>
      <xdr:row>39</xdr:row>
      <xdr:rowOff>99060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38</xdr:row>
      <xdr:rowOff>128270</xdr:rowOff>
    </xdr:from>
    <xdr:ext cx="531495" cy="259080"/>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505" y="6643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37</xdr:row>
      <xdr:rowOff>114935</xdr:rowOff>
    </xdr:from>
    <xdr:to>
      <xdr:col>28</xdr:col>
      <xdr:colOff>114300</xdr:colOff>
      <xdr:row>37</xdr:row>
      <xdr:rowOff>114935</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36</xdr:row>
      <xdr:rowOff>144145</xdr:rowOff>
    </xdr:from>
    <xdr:ext cx="531495" cy="25082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505" y="631634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35</xdr:row>
      <xdr:rowOff>132080</xdr:rowOff>
    </xdr:from>
    <xdr:to>
      <xdr:col>28</xdr:col>
      <xdr:colOff>114300</xdr:colOff>
      <xdr:row>35</xdr:row>
      <xdr:rowOff>132080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34</xdr:row>
      <xdr:rowOff>160655</xdr:rowOff>
    </xdr:from>
    <xdr:ext cx="531495" cy="259080"/>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4</xdr:col>
      <xdr:colOff>0</xdr:colOff>
      <xdr:row>33</xdr:row>
      <xdr:rowOff>147955</xdr:rowOff>
    </xdr:from>
    <xdr:to>
      <xdr:col>28</xdr:col>
      <xdr:colOff>114300</xdr:colOff>
      <xdr:row>33</xdr:row>
      <xdr:rowOff>147955</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33</xdr:row>
      <xdr:rowOff>6350</xdr:rowOff>
    </xdr:from>
    <xdr:ext cx="587375" cy="251460"/>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370" y="5664200"/>
          <a:ext cx="58737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31</xdr:row>
      <xdr:rowOff>164465</xdr:rowOff>
    </xdr:from>
    <xdr:to>
      <xdr:col>28</xdr:col>
      <xdr:colOff>114300</xdr:colOff>
      <xdr:row>31</xdr:row>
      <xdr:rowOff>164465</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31</xdr:row>
      <xdr:rowOff>22225</xdr:rowOff>
    </xdr:from>
    <xdr:ext cx="587375" cy="2584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370" y="5337175"/>
          <a:ext cx="58737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30</xdr:row>
      <xdr:rowOff>8890</xdr:rowOff>
    </xdr:from>
    <xdr:to>
      <xdr:col>28</xdr:col>
      <xdr:colOff>114300</xdr:colOff>
      <xdr:row>30</xdr:row>
      <xdr:rowOff>8890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29</xdr:row>
      <xdr:rowOff>38100</xdr:rowOff>
    </xdr:from>
    <xdr:ext cx="587375" cy="259080"/>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370" y="5010150"/>
          <a:ext cx="587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27</xdr:row>
      <xdr:rowOff>54610</xdr:rowOff>
    </xdr:from>
    <xdr:ext cx="587375" cy="25082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370" y="4683760"/>
          <a:ext cx="58737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12065</xdr:rowOff>
    </xdr:from>
    <xdr:to>
      <xdr:col>24</xdr:col>
      <xdr:colOff>62865</xdr:colOff>
      <xdr:row>38</xdr:row>
      <xdr:rowOff>112395</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327015"/>
          <a:ext cx="1270" cy="13004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116205</xdr:rowOff>
    </xdr:from>
    <xdr:ext cx="534670" cy="259080"/>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3130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49,676</a:t>
          </a:r>
          <a:endParaRPr kumimoji="1" lang="ja-JP" altLang="en-US" sz="1000" b="1">
            <a:latin typeface="ＭＳ Ｐゴシック"/>
            <a:ea typeface="ＭＳ Ｐゴシック"/>
          </a:endParaRPr>
        </a:p>
      </xdr:txBody>
    </xdr:sp>
    <xdr:clientData/>
  </xdr:oneCellAnchor>
  <xdr:twoCellAnchor>
    <xdr:from>
      <xdr:col>23</xdr:col>
      <xdr:colOff>165100</xdr:colOff>
      <xdr:row>38</xdr:row>
      <xdr:rowOff>112395</xdr:rowOff>
    </xdr:from>
    <xdr:to>
      <xdr:col>24</xdr:col>
      <xdr:colOff>152400</xdr:colOff>
      <xdr:row>38</xdr:row>
      <xdr:rowOff>112395</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274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130175</xdr:rowOff>
    </xdr:from>
    <xdr:ext cx="598805" cy="259080"/>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510222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129,325</a:t>
          </a:r>
          <a:endParaRPr kumimoji="1" lang="ja-JP" altLang="en-US" sz="1000" b="1">
            <a:latin typeface="ＭＳ Ｐゴシック"/>
            <a:ea typeface="ＭＳ Ｐゴシック"/>
          </a:endParaRPr>
        </a:p>
      </xdr:txBody>
    </xdr:sp>
    <xdr:clientData/>
  </xdr:oneCellAnchor>
  <xdr:twoCellAnchor>
    <xdr:from>
      <xdr:col>23</xdr:col>
      <xdr:colOff>165100</xdr:colOff>
      <xdr:row>31</xdr:row>
      <xdr:rowOff>12065</xdr:rowOff>
    </xdr:from>
    <xdr:to>
      <xdr:col>24</xdr:col>
      <xdr:colOff>152400</xdr:colOff>
      <xdr:row>31</xdr:row>
      <xdr:rowOff>12065</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3270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63500</xdr:rowOff>
    </xdr:from>
    <xdr:to>
      <xdr:col>24</xdr:col>
      <xdr:colOff>63500</xdr:colOff>
      <xdr:row>34</xdr:row>
      <xdr:rowOff>165100</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5892800"/>
          <a:ext cx="838200" cy="1016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48895</xdr:rowOff>
    </xdr:from>
    <xdr:ext cx="534670" cy="259080"/>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04964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80,646</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35</xdr:row>
      <xdr:rowOff>70485</xdr:rowOff>
    </xdr:from>
    <xdr:to>
      <xdr:col>24</xdr:col>
      <xdr:colOff>114300</xdr:colOff>
      <xdr:row>36</xdr:row>
      <xdr:rowOff>635</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071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165100</xdr:rowOff>
    </xdr:from>
    <xdr:to>
      <xdr:col>19</xdr:col>
      <xdr:colOff>177800</xdr:colOff>
      <xdr:row>35</xdr:row>
      <xdr:rowOff>22860</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908300" y="5994400"/>
          <a:ext cx="889000" cy="29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10160</xdr:rowOff>
    </xdr:from>
    <xdr:to>
      <xdr:col>20</xdr:col>
      <xdr:colOff>38100</xdr:colOff>
      <xdr:row>36</xdr:row>
      <xdr:rowOff>111760</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182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36</xdr:row>
      <xdr:rowOff>102870</xdr:rowOff>
    </xdr:from>
    <xdr:ext cx="526415" cy="259080"/>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29965" y="627507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73,824</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35</xdr:row>
      <xdr:rowOff>22860</xdr:rowOff>
    </xdr:from>
    <xdr:to>
      <xdr:col>15</xdr:col>
      <xdr:colOff>50800</xdr:colOff>
      <xdr:row>35</xdr:row>
      <xdr:rowOff>67310</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6023610"/>
          <a:ext cx="889000" cy="444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16510</xdr:rowOff>
    </xdr:from>
    <xdr:to>
      <xdr:col>15</xdr:col>
      <xdr:colOff>101600</xdr:colOff>
      <xdr:row>36</xdr:row>
      <xdr:rowOff>118110</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188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36</xdr:row>
      <xdr:rowOff>109220</xdr:rowOff>
    </xdr:from>
    <xdr:ext cx="526415" cy="251460"/>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0965" y="6281420"/>
          <a:ext cx="5264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73,449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35</xdr:row>
      <xdr:rowOff>67310</xdr:rowOff>
    </xdr:from>
    <xdr:to>
      <xdr:col>10</xdr:col>
      <xdr:colOff>114300</xdr:colOff>
      <xdr:row>35</xdr:row>
      <xdr:rowOff>70485</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06806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34290</xdr:rowOff>
    </xdr:from>
    <xdr:to>
      <xdr:col>10</xdr:col>
      <xdr:colOff>165100</xdr:colOff>
      <xdr:row>36</xdr:row>
      <xdr:rowOff>135890</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206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36</xdr:row>
      <xdr:rowOff>127000</xdr:rowOff>
    </xdr:from>
    <xdr:ext cx="526415" cy="259080"/>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1965" y="629920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72,345</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36</xdr:row>
      <xdr:rowOff>63500</xdr:rowOff>
    </xdr:from>
    <xdr:to>
      <xdr:col>6</xdr:col>
      <xdr:colOff>38100</xdr:colOff>
      <xdr:row>36</xdr:row>
      <xdr:rowOff>164465</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2357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36</xdr:row>
      <xdr:rowOff>155575</xdr:rowOff>
    </xdr:from>
    <xdr:ext cx="526415" cy="25082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2965" y="632777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70,597</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80010</xdr:rowOff>
    </xdr:from>
    <xdr:ext cx="762000" cy="259080"/>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41</xdr:row>
      <xdr:rowOff>80010</xdr:rowOff>
    </xdr:from>
    <xdr:ext cx="762000" cy="259080"/>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80010</xdr:rowOff>
    </xdr:from>
    <xdr:ext cx="762000" cy="259080"/>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80010</xdr:rowOff>
    </xdr:from>
    <xdr:ext cx="762000" cy="259080"/>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41</xdr:row>
      <xdr:rowOff>80010</xdr:rowOff>
    </xdr:from>
    <xdr:ext cx="762000" cy="259080"/>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34</xdr:row>
      <xdr:rowOff>12700</xdr:rowOff>
    </xdr:from>
    <xdr:to>
      <xdr:col>24</xdr:col>
      <xdr:colOff>114300</xdr:colOff>
      <xdr:row>34</xdr:row>
      <xdr:rowOff>114300</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584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35560</xdr:rowOff>
    </xdr:from>
    <xdr:ext cx="534670" cy="259080"/>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56934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94,659</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34</xdr:row>
      <xdr:rowOff>114300</xdr:rowOff>
    </xdr:from>
    <xdr:to>
      <xdr:col>20</xdr:col>
      <xdr:colOff>38100</xdr:colOff>
      <xdr:row>35</xdr:row>
      <xdr:rowOff>44450</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594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33</xdr:row>
      <xdr:rowOff>61595</xdr:rowOff>
    </xdr:from>
    <xdr:ext cx="526415" cy="259080"/>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29965" y="571944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88,425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34</xdr:row>
      <xdr:rowOff>143510</xdr:rowOff>
    </xdr:from>
    <xdr:to>
      <xdr:col>15</xdr:col>
      <xdr:colOff>101600</xdr:colOff>
      <xdr:row>35</xdr:row>
      <xdr:rowOff>73660</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5972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33</xdr:row>
      <xdr:rowOff>90170</xdr:rowOff>
    </xdr:from>
    <xdr:ext cx="526415" cy="259080"/>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0965" y="574802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86,653</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35</xdr:row>
      <xdr:rowOff>16510</xdr:rowOff>
    </xdr:from>
    <xdr:to>
      <xdr:col>10</xdr:col>
      <xdr:colOff>165100</xdr:colOff>
      <xdr:row>35</xdr:row>
      <xdr:rowOff>118110</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017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33</xdr:row>
      <xdr:rowOff>134620</xdr:rowOff>
    </xdr:from>
    <xdr:ext cx="526415" cy="25082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1965" y="5792470"/>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83,940</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35</xdr:row>
      <xdr:rowOff>19685</xdr:rowOff>
    </xdr:from>
    <xdr:to>
      <xdr:col>6</xdr:col>
      <xdr:colOff>38100</xdr:colOff>
      <xdr:row>35</xdr:row>
      <xdr:rowOff>121285</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020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33</xdr:row>
      <xdr:rowOff>137795</xdr:rowOff>
    </xdr:from>
    <xdr:ext cx="526415" cy="259080"/>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2965" y="579564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83,753</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105,939</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1630" cy="217170"/>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60</xdr:row>
      <xdr:rowOff>111760</xdr:rowOff>
    </xdr:from>
    <xdr:ext cx="240665" cy="25082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513080" y="10398760"/>
          <a:ext cx="2406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59</xdr:row>
      <xdr:rowOff>99060</xdr:rowOff>
    </xdr:from>
    <xdr:to>
      <xdr:col>28</xdr:col>
      <xdr:colOff>114300</xdr:colOff>
      <xdr:row>59</xdr:row>
      <xdr:rowOff>99060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58</xdr:row>
      <xdr:rowOff>128270</xdr:rowOff>
    </xdr:from>
    <xdr:ext cx="531495" cy="259080"/>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505" y="10072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57</xdr:row>
      <xdr:rowOff>114935</xdr:rowOff>
    </xdr:from>
    <xdr:to>
      <xdr:col>28</xdr:col>
      <xdr:colOff>114300</xdr:colOff>
      <xdr:row>57</xdr:row>
      <xdr:rowOff>114935</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56</xdr:row>
      <xdr:rowOff>144145</xdr:rowOff>
    </xdr:from>
    <xdr:ext cx="531495" cy="25082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505" y="974534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55</xdr:row>
      <xdr:rowOff>132080</xdr:rowOff>
    </xdr:from>
    <xdr:to>
      <xdr:col>28</xdr:col>
      <xdr:colOff>114300</xdr:colOff>
      <xdr:row>55</xdr:row>
      <xdr:rowOff>132080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54</xdr:row>
      <xdr:rowOff>160655</xdr:rowOff>
    </xdr:from>
    <xdr:ext cx="531495" cy="259080"/>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230505" y="9418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53</xdr:row>
      <xdr:rowOff>147955</xdr:rowOff>
    </xdr:from>
    <xdr:to>
      <xdr:col>28</xdr:col>
      <xdr:colOff>114300</xdr:colOff>
      <xdr:row>53</xdr:row>
      <xdr:rowOff>147955</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53</xdr:row>
      <xdr:rowOff>6350</xdr:rowOff>
    </xdr:from>
    <xdr:ext cx="587375" cy="251460"/>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370" y="9093200"/>
          <a:ext cx="58737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51</xdr:row>
      <xdr:rowOff>164465</xdr:rowOff>
    </xdr:from>
    <xdr:to>
      <xdr:col>28</xdr:col>
      <xdr:colOff>114300</xdr:colOff>
      <xdr:row>51</xdr:row>
      <xdr:rowOff>164465</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51</xdr:row>
      <xdr:rowOff>22225</xdr:rowOff>
    </xdr:from>
    <xdr:ext cx="587375" cy="2584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370" y="8766175"/>
          <a:ext cx="58737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50</xdr:row>
      <xdr:rowOff>8890</xdr:rowOff>
    </xdr:from>
    <xdr:to>
      <xdr:col>28</xdr:col>
      <xdr:colOff>114300</xdr:colOff>
      <xdr:row>50</xdr:row>
      <xdr:rowOff>8890</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a:off x="762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38100</xdr:rowOff>
    </xdr:from>
    <xdr:ext cx="587375" cy="259080"/>
    <xdr:sp macro="" textlink="">
      <xdr:nvSpPr>
        <xdr:cNvPr id="114" name="テキスト ボックス 113">
          <a:extLst>
            <a:ext uri="{FF2B5EF4-FFF2-40B4-BE49-F238E27FC236}">
              <a16:creationId xmlns:a16="http://schemas.microsoft.com/office/drawing/2014/main" id="{00000000-0008-0000-0600-000072000000}"/>
            </a:ext>
          </a:extLst>
        </xdr:cNvPr>
        <xdr:cNvSpPr txBox="1"/>
      </xdr:nvSpPr>
      <xdr:spPr>
        <a:xfrm>
          <a:off x="166370" y="8439150"/>
          <a:ext cx="587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47</xdr:row>
      <xdr:rowOff>54610</xdr:rowOff>
    </xdr:from>
    <xdr:ext cx="587375" cy="250825"/>
    <xdr:sp macro="" textlink="">
      <xdr:nvSpPr>
        <xdr:cNvPr id="116" name="テキスト ボックス 115">
          <a:extLst>
            <a:ext uri="{FF2B5EF4-FFF2-40B4-BE49-F238E27FC236}">
              <a16:creationId xmlns:a16="http://schemas.microsoft.com/office/drawing/2014/main" id="{00000000-0008-0000-0600-000074000000}"/>
            </a:ext>
          </a:extLst>
        </xdr:cNvPr>
        <xdr:cNvSpPr txBox="1"/>
      </xdr:nvSpPr>
      <xdr:spPr>
        <a:xfrm>
          <a:off x="166370" y="8112760"/>
          <a:ext cx="58737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7" name="物件費グラフ枠">
          <a:extLst>
            <a:ext uri="{FF2B5EF4-FFF2-40B4-BE49-F238E27FC236}">
              <a16:creationId xmlns:a16="http://schemas.microsoft.com/office/drawing/2014/main" id="{00000000-0008-0000-0600-000075000000}"/>
            </a:ext>
          </a:extLst>
        </xdr:cNvPr>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33020</xdr:rowOff>
    </xdr:from>
    <xdr:to>
      <xdr:col>24</xdr:col>
      <xdr:colOff>62865</xdr:colOff>
      <xdr:row>58</xdr:row>
      <xdr:rowOff>163195</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4633595" y="8605520"/>
          <a:ext cx="1270" cy="15017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167005</xdr:rowOff>
    </xdr:from>
    <xdr:ext cx="534670" cy="250825"/>
    <xdr:sp macro="" textlink="">
      <xdr:nvSpPr>
        <xdr:cNvPr id="119" name="物件費最小値テキスト">
          <a:extLst>
            <a:ext uri="{FF2B5EF4-FFF2-40B4-BE49-F238E27FC236}">
              <a16:creationId xmlns:a16="http://schemas.microsoft.com/office/drawing/2014/main" id="{00000000-0008-0000-0600-000077000000}"/>
            </a:ext>
          </a:extLst>
        </xdr:cNvPr>
        <xdr:cNvSpPr txBox="1"/>
      </xdr:nvSpPr>
      <xdr:spPr>
        <a:xfrm>
          <a:off x="4686300" y="1011110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39,851</a:t>
          </a:r>
          <a:endParaRPr kumimoji="1" lang="ja-JP" altLang="en-US" sz="1000" b="1">
            <a:latin typeface="ＭＳ Ｐゴシック"/>
            <a:ea typeface="ＭＳ Ｐゴシック"/>
          </a:endParaRPr>
        </a:p>
      </xdr:txBody>
    </xdr:sp>
    <xdr:clientData/>
  </xdr:oneCellAnchor>
  <xdr:twoCellAnchor>
    <xdr:from>
      <xdr:col>23</xdr:col>
      <xdr:colOff>165100</xdr:colOff>
      <xdr:row>58</xdr:row>
      <xdr:rowOff>163195</xdr:rowOff>
    </xdr:from>
    <xdr:to>
      <xdr:col>24</xdr:col>
      <xdr:colOff>152400</xdr:colOff>
      <xdr:row>58</xdr:row>
      <xdr:rowOff>163195</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a:off x="4546600" y="101072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151130</xdr:rowOff>
    </xdr:from>
    <xdr:ext cx="598805" cy="259080"/>
    <xdr:sp macro="" textlink="">
      <xdr:nvSpPr>
        <xdr:cNvPr id="121" name="物件費最大値テキスト">
          <a:extLst>
            <a:ext uri="{FF2B5EF4-FFF2-40B4-BE49-F238E27FC236}">
              <a16:creationId xmlns:a16="http://schemas.microsoft.com/office/drawing/2014/main" id="{00000000-0008-0000-0600-000079000000}"/>
            </a:ext>
          </a:extLst>
        </xdr:cNvPr>
        <xdr:cNvSpPr txBox="1"/>
      </xdr:nvSpPr>
      <xdr:spPr>
        <a:xfrm>
          <a:off x="4686300" y="83807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177,792</a:t>
          </a:r>
          <a:endParaRPr kumimoji="1" lang="ja-JP" altLang="en-US" sz="1000" b="1">
            <a:latin typeface="ＭＳ Ｐゴシック"/>
            <a:ea typeface="ＭＳ Ｐゴシック"/>
          </a:endParaRPr>
        </a:p>
      </xdr:txBody>
    </xdr:sp>
    <xdr:clientData/>
  </xdr:oneCellAnchor>
  <xdr:twoCellAnchor>
    <xdr:from>
      <xdr:col>23</xdr:col>
      <xdr:colOff>165100</xdr:colOff>
      <xdr:row>50</xdr:row>
      <xdr:rowOff>33020</xdr:rowOff>
    </xdr:from>
    <xdr:to>
      <xdr:col>24</xdr:col>
      <xdr:colOff>152400</xdr:colOff>
      <xdr:row>50</xdr:row>
      <xdr:rowOff>33020</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4546600" y="86055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136525</xdr:rowOff>
    </xdr:from>
    <xdr:to>
      <xdr:col>24</xdr:col>
      <xdr:colOff>63500</xdr:colOff>
      <xdr:row>56</xdr:row>
      <xdr:rowOff>75565</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3797300" y="9566275"/>
          <a:ext cx="838200" cy="1104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34925</xdr:rowOff>
    </xdr:from>
    <xdr:ext cx="534670" cy="259080"/>
    <xdr:sp macro="" textlink="">
      <xdr:nvSpPr>
        <xdr:cNvPr id="124" name="物件費平均値テキスト">
          <a:extLst>
            <a:ext uri="{FF2B5EF4-FFF2-40B4-BE49-F238E27FC236}">
              <a16:creationId xmlns:a16="http://schemas.microsoft.com/office/drawing/2014/main" id="{00000000-0008-0000-0600-00007C000000}"/>
            </a:ext>
          </a:extLst>
        </xdr:cNvPr>
        <xdr:cNvSpPr txBox="1"/>
      </xdr:nvSpPr>
      <xdr:spPr>
        <a:xfrm>
          <a:off x="4686300" y="963612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76,470</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56</xdr:row>
      <xdr:rowOff>56515</xdr:rowOff>
    </xdr:from>
    <xdr:to>
      <xdr:col>24</xdr:col>
      <xdr:colOff>114300</xdr:colOff>
      <xdr:row>56</xdr:row>
      <xdr:rowOff>158115</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4584700" y="9657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75565</xdr:rowOff>
    </xdr:from>
    <xdr:to>
      <xdr:col>19</xdr:col>
      <xdr:colOff>177800</xdr:colOff>
      <xdr:row>56</xdr:row>
      <xdr:rowOff>114935</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flipV="1">
          <a:off x="2908300" y="9676765"/>
          <a:ext cx="889000" cy="39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96520</xdr:rowOff>
    </xdr:from>
    <xdr:to>
      <xdr:col>20</xdr:col>
      <xdr:colOff>38100</xdr:colOff>
      <xdr:row>57</xdr:row>
      <xdr:rowOff>26670</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3746500" y="9697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57</xdr:row>
      <xdr:rowOff>17780</xdr:rowOff>
    </xdr:from>
    <xdr:ext cx="526415" cy="251460"/>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3529965" y="9790430"/>
          <a:ext cx="5264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72,826</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56</xdr:row>
      <xdr:rowOff>114935</xdr:rowOff>
    </xdr:from>
    <xdr:to>
      <xdr:col>15</xdr:col>
      <xdr:colOff>50800</xdr:colOff>
      <xdr:row>57</xdr:row>
      <xdr:rowOff>66040</xdr:rowOff>
    </xdr:to>
    <xdr:cxnSp macro="">
      <xdr:nvCxnSpPr>
        <xdr:cNvPr id="129" name="直線コネクタ 128">
          <a:extLst>
            <a:ext uri="{FF2B5EF4-FFF2-40B4-BE49-F238E27FC236}">
              <a16:creationId xmlns:a16="http://schemas.microsoft.com/office/drawing/2014/main" id="{00000000-0008-0000-0600-000081000000}"/>
            </a:ext>
          </a:extLst>
        </xdr:cNvPr>
        <xdr:cNvCxnSpPr/>
      </xdr:nvCxnSpPr>
      <xdr:spPr>
        <a:xfrm flipV="1">
          <a:off x="2019300" y="9716135"/>
          <a:ext cx="889000" cy="1225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82550</xdr:rowOff>
    </xdr:from>
    <xdr:to>
      <xdr:col>15</xdr:col>
      <xdr:colOff>101600</xdr:colOff>
      <xdr:row>57</xdr:row>
      <xdr:rowOff>12700</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2857500" y="9683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57</xdr:row>
      <xdr:rowOff>3810</xdr:rowOff>
    </xdr:from>
    <xdr:ext cx="526415" cy="259080"/>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2640965" y="977646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74,083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57</xdr:row>
      <xdr:rowOff>66040</xdr:rowOff>
    </xdr:from>
    <xdr:to>
      <xdr:col>10</xdr:col>
      <xdr:colOff>114300</xdr:colOff>
      <xdr:row>57</xdr:row>
      <xdr:rowOff>86360</xdr:rowOff>
    </xdr:to>
    <xdr:cxnSp macro="">
      <xdr:nvCxnSpPr>
        <xdr:cNvPr id="132" name="直線コネクタ 131">
          <a:extLst>
            <a:ext uri="{FF2B5EF4-FFF2-40B4-BE49-F238E27FC236}">
              <a16:creationId xmlns:a16="http://schemas.microsoft.com/office/drawing/2014/main" id="{00000000-0008-0000-0600-000084000000}"/>
            </a:ext>
          </a:extLst>
        </xdr:cNvPr>
        <xdr:cNvCxnSpPr/>
      </xdr:nvCxnSpPr>
      <xdr:spPr>
        <a:xfrm flipV="1">
          <a:off x="1130300" y="9838690"/>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127635</xdr:rowOff>
    </xdr:from>
    <xdr:to>
      <xdr:col>10</xdr:col>
      <xdr:colOff>165100</xdr:colOff>
      <xdr:row>57</xdr:row>
      <xdr:rowOff>57785</xdr:rowOff>
    </xdr:to>
    <xdr:sp macro="" textlink="">
      <xdr:nvSpPr>
        <xdr:cNvPr id="133" name="フローチャート: 判断 132">
          <a:extLst>
            <a:ext uri="{FF2B5EF4-FFF2-40B4-BE49-F238E27FC236}">
              <a16:creationId xmlns:a16="http://schemas.microsoft.com/office/drawing/2014/main" id="{00000000-0008-0000-0600-000085000000}"/>
            </a:ext>
          </a:extLst>
        </xdr:cNvPr>
        <xdr:cNvSpPr/>
      </xdr:nvSpPr>
      <xdr:spPr>
        <a:xfrm>
          <a:off x="1968500" y="9728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55</xdr:row>
      <xdr:rowOff>74930</xdr:rowOff>
    </xdr:from>
    <xdr:ext cx="526415" cy="251460"/>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751965" y="9504680"/>
          <a:ext cx="5264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69,913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57</xdr:row>
      <xdr:rowOff>635</xdr:rowOff>
    </xdr:from>
    <xdr:to>
      <xdr:col>6</xdr:col>
      <xdr:colOff>38100</xdr:colOff>
      <xdr:row>57</xdr:row>
      <xdr:rowOff>102235</xdr:rowOff>
    </xdr:to>
    <xdr:sp macro="" textlink="">
      <xdr:nvSpPr>
        <xdr:cNvPr id="135" name="フローチャート: 判断 134">
          <a:extLst>
            <a:ext uri="{FF2B5EF4-FFF2-40B4-BE49-F238E27FC236}">
              <a16:creationId xmlns:a16="http://schemas.microsoft.com/office/drawing/2014/main" id="{00000000-0008-0000-0600-000087000000}"/>
            </a:ext>
          </a:extLst>
        </xdr:cNvPr>
        <xdr:cNvSpPr/>
      </xdr:nvSpPr>
      <xdr:spPr>
        <a:xfrm>
          <a:off x="1079500" y="9773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55</xdr:row>
      <xdr:rowOff>118745</xdr:rowOff>
    </xdr:from>
    <xdr:ext cx="526415" cy="259080"/>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862965" y="954849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65,879</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80010</xdr:rowOff>
    </xdr:from>
    <xdr:ext cx="762000" cy="259080"/>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61</xdr:row>
      <xdr:rowOff>80010</xdr:rowOff>
    </xdr:from>
    <xdr:ext cx="762000" cy="259080"/>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80010</xdr:rowOff>
    </xdr:from>
    <xdr:ext cx="762000" cy="259080"/>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80010</xdr:rowOff>
    </xdr:from>
    <xdr:ext cx="762000" cy="259080"/>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61</xdr:row>
      <xdr:rowOff>80010</xdr:rowOff>
    </xdr:from>
    <xdr:ext cx="762000" cy="259080"/>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55</xdr:row>
      <xdr:rowOff>86360</xdr:rowOff>
    </xdr:from>
    <xdr:to>
      <xdr:col>24</xdr:col>
      <xdr:colOff>114300</xdr:colOff>
      <xdr:row>56</xdr:row>
      <xdr:rowOff>15875</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4584700" y="95161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109220</xdr:rowOff>
    </xdr:from>
    <xdr:ext cx="534670" cy="251460"/>
    <xdr:sp macro="" textlink="">
      <xdr:nvSpPr>
        <xdr:cNvPr id="143" name="物件費該当値テキスト">
          <a:extLst>
            <a:ext uri="{FF2B5EF4-FFF2-40B4-BE49-F238E27FC236}">
              <a16:creationId xmlns:a16="http://schemas.microsoft.com/office/drawing/2014/main" id="{00000000-0008-0000-0600-00008F000000}"/>
            </a:ext>
          </a:extLst>
        </xdr:cNvPr>
        <xdr:cNvSpPr txBox="1"/>
      </xdr:nvSpPr>
      <xdr:spPr>
        <a:xfrm>
          <a:off x="4686300" y="936752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89,554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56</xdr:row>
      <xdr:rowOff>24765</xdr:rowOff>
    </xdr:from>
    <xdr:to>
      <xdr:col>20</xdr:col>
      <xdr:colOff>38100</xdr:colOff>
      <xdr:row>56</xdr:row>
      <xdr:rowOff>126365</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3746500" y="9625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54</xdr:row>
      <xdr:rowOff>143510</xdr:rowOff>
    </xdr:from>
    <xdr:ext cx="526415" cy="251460"/>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3529965" y="9401810"/>
          <a:ext cx="5264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79,419</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56</xdr:row>
      <xdr:rowOff>64135</xdr:rowOff>
    </xdr:from>
    <xdr:to>
      <xdr:col>15</xdr:col>
      <xdr:colOff>101600</xdr:colOff>
      <xdr:row>56</xdr:row>
      <xdr:rowOff>166370</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2857500" y="96653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55</xdr:row>
      <xdr:rowOff>10795</xdr:rowOff>
    </xdr:from>
    <xdr:ext cx="526415" cy="2584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2640965" y="9440545"/>
          <a:ext cx="5264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75,777</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57</xdr:row>
      <xdr:rowOff>15240</xdr:rowOff>
    </xdr:from>
    <xdr:to>
      <xdr:col>10</xdr:col>
      <xdr:colOff>165100</xdr:colOff>
      <xdr:row>57</xdr:row>
      <xdr:rowOff>116840</xdr:rowOff>
    </xdr:to>
    <xdr:sp macro="" textlink="">
      <xdr:nvSpPr>
        <xdr:cNvPr id="148" name="楕円 147">
          <a:extLst>
            <a:ext uri="{FF2B5EF4-FFF2-40B4-BE49-F238E27FC236}">
              <a16:creationId xmlns:a16="http://schemas.microsoft.com/office/drawing/2014/main" id="{00000000-0008-0000-0600-000094000000}"/>
            </a:ext>
          </a:extLst>
        </xdr:cNvPr>
        <xdr:cNvSpPr/>
      </xdr:nvSpPr>
      <xdr:spPr>
        <a:xfrm>
          <a:off x="1968500" y="978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57</xdr:row>
      <xdr:rowOff>107950</xdr:rowOff>
    </xdr:from>
    <xdr:ext cx="526415" cy="259080"/>
    <xdr:sp macro="" textlink="">
      <xdr:nvSpPr>
        <xdr:cNvPr id="149" name="テキスト ボックス 148">
          <a:extLst>
            <a:ext uri="{FF2B5EF4-FFF2-40B4-BE49-F238E27FC236}">
              <a16:creationId xmlns:a16="http://schemas.microsoft.com/office/drawing/2014/main" id="{00000000-0008-0000-0600-000095000000}"/>
            </a:ext>
          </a:extLst>
        </xdr:cNvPr>
        <xdr:cNvSpPr txBox="1"/>
      </xdr:nvSpPr>
      <xdr:spPr>
        <a:xfrm>
          <a:off x="1751965" y="988060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64,503</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57</xdr:row>
      <xdr:rowOff>34925</xdr:rowOff>
    </xdr:from>
    <xdr:to>
      <xdr:col>6</xdr:col>
      <xdr:colOff>38100</xdr:colOff>
      <xdr:row>57</xdr:row>
      <xdr:rowOff>136525</xdr:rowOff>
    </xdr:to>
    <xdr:sp macro="" textlink="">
      <xdr:nvSpPr>
        <xdr:cNvPr id="150" name="楕円 149">
          <a:extLst>
            <a:ext uri="{FF2B5EF4-FFF2-40B4-BE49-F238E27FC236}">
              <a16:creationId xmlns:a16="http://schemas.microsoft.com/office/drawing/2014/main" id="{00000000-0008-0000-0600-000096000000}"/>
            </a:ext>
          </a:extLst>
        </xdr:cNvPr>
        <xdr:cNvSpPr/>
      </xdr:nvSpPr>
      <xdr:spPr>
        <a:xfrm>
          <a:off x="1079500" y="9807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57</xdr:row>
      <xdr:rowOff>127635</xdr:rowOff>
    </xdr:from>
    <xdr:ext cx="526415" cy="259080"/>
    <xdr:sp macro="" textlink="">
      <xdr:nvSpPr>
        <xdr:cNvPr id="151" name="テキスト ボックス 150">
          <a:extLst>
            <a:ext uri="{FF2B5EF4-FFF2-40B4-BE49-F238E27FC236}">
              <a16:creationId xmlns:a16="http://schemas.microsoft.com/office/drawing/2014/main" id="{00000000-0008-0000-0600-000097000000}"/>
            </a:ext>
          </a:extLst>
        </xdr:cNvPr>
        <xdr:cNvSpPr txBox="1"/>
      </xdr:nvSpPr>
      <xdr:spPr>
        <a:xfrm>
          <a:off x="862965" y="990028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62,700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8" name="正方形/長方形 157">
          <a:extLst>
            <a:ext uri="{FF2B5EF4-FFF2-40B4-BE49-F238E27FC236}">
              <a16:creationId xmlns:a16="http://schemas.microsoft.com/office/drawing/2014/main" id="{00000000-0008-0000-0600-00009E000000}"/>
            </a:ext>
          </a:extLst>
        </xdr:cNvPr>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4,949</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9" name="正方形/長方形 158">
          <a:extLst>
            <a:ext uri="{FF2B5EF4-FFF2-40B4-BE49-F238E27FC236}">
              <a16:creationId xmlns:a16="http://schemas.microsoft.com/office/drawing/2014/main" id="{00000000-0008-0000-0600-00009F000000}"/>
            </a:ext>
          </a:extLst>
        </xdr:cNvPr>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1630" cy="217170"/>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723900" y="11493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78</xdr:row>
      <xdr:rowOff>73660</xdr:rowOff>
    </xdr:from>
    <xdr:ext cx="240665" cy="259080"/>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513080" y="1344676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76</xdr:row>
      <xdr:rowOff>35560</xdr:rowOff>
    </xdr:from>
    <xdr:ext cx="531495" cy="259080"/>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73</xdr:row>
      <xdr:rowOff>168910</xdr:rowOff>
    </xdr:from>
    <xdr:ext cx="531495" cy="25082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505" y="126847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71</xdr:row>
      <xdr:rowOff>130810</xdr:rowOff>
    </xdr:from>
    <xdr:ext cx="531495" cy="259080"/>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30505" y="1230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762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69</xdr:row>
      <xdr:rowOff>92710</xdr:rowOff>
    </xdr:from>
    <xdr:ext cx="531495" cy="259080"/>
    <xdr:sp macro="" textlink="">
      <xdr:nvSpPr>
        <xdr:cNvPr id="171" name="テキスト ボックス 170">
          <a:extLst>
            <a:ext uri="{FF2B5EF4-FFF2-40B4-BE49-F238E27FC236}">
              <a16:creationId xmlns:a16="http://schemas.microsoft.com/office/drawing/2014/main" id="{00000000-0008-0000-0600-0000AB000000}"/>
            </a:ext>
          </a:extLst>
        </xdr:cNvPr>
        <xdr:cNvSpPr txBox="1"/>
      </xdr:nvSpPr>
      <xdr:spPr>
        <a:xfrm>
          <a:off x="230505" y="1192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67</xdr:row>
      <xdr:rowOff>54610</xdr:rowOff>
    </xdr:from>
    <xdr:ext cx="531495" cy="250825"/>
    <xdr:sp macro="" textlink="">
      <xdr:nvSpPr>
        <xdr:cNvPr id="173" name="テキスト ボックス 172">
          <a:extLst>
            <a:ext uri="{FF2B5EF4-FFF2-40B4-BE49-F238E27FC236}">
              <a16:creationId xmlns:a16="http://schemas.microsoft.com/office/drawing/2014/main" id="{00000000-0008-0000-0600-0000AD000000}"/>
            </a:ext>
          </a:extLst>
        </xdr:cNvPr>
        <xdr:cNvSpPr txBox="1"/>
      </xdr:nvSpPr>
      <xdr:spPr>
        <a:xfrm>
          <a:off x="230505" y="115417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4" name="維持補修費グラフ枠">
          <a:extLst>
            <a:ext uri="{FF2B5EF4-FFF2-40B4-BE49-F238E27FC236}">
              <a16:creationId xmlns:a16="http://schemas.microsoft.com/office/drawing/2014/main" id="{00000000-0008-0000-0600-0000AE000000}"/>
            </a:ext>
          </a:extLst>
        </xdr:cNvPr>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166370</xdr:rowOff>
    </xdr:from>
    <xdr:to>
      <xdr:col>24</xdr:col>
      <xdr:colOff>62865</xdr:colOff>
      <xdr:row>79</xdr:row>
      <xdr:rowOff>6350</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4633595" y="12167870"/>
          <a:ext cx="1270" cy="13830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9525</xdr:rowOff>
    </xdr:from>
    <xdr:ext cx="469900" cy="250825"/>
    <xdr:sp macro="" textlink="">
      <xdr:nvSpPr>
        <xdr:cNvPr id="176" name="維持補修費最小値テキスト">
          <a:extLst>
            <a:ext uri="{FF2B5EF4-FFF2-40B4-BE49-F238E27FC236}">
              <a16:creationId xmlns:a16="http://schemas.microsoft.com/office/drawing/2014/main" id="{00000000-0008-0000-0600-0000B0000000}"/>
            </a:ext>
          </a:extLst>
        </xdr:cNvPr>
        <xdr:cNvSpPr txBox="1"/>
      </xdr:nvSpPr>
      <xdr:spPr>
        <a:xfrm>
          <a:off x="4686300" y="13554075"/>
          <a:ext cx="4699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1,021</a:t>
          </a:r>
          <a:endParaRPr kumimoji="1" lang="ja-JP" altLang="en-US" sz="1000" b="1">
            <a:latin typeface="ＭＳ Ｐゴシック"/>
            <a:ea typeface="ＭＳ Ｐゴシック"/>
          </a:endParaRPr>
        </a:p>
      </xdr:txBody>
    </xdr:sp>
    <xdr:clientData/>
  </xdr:oneCellAnchor>
  <xdr:twoCellAnchor>
    <xdr:from>
      <xdr:col>23</xdr:col>
      <xdr:colOff>165100</xdr:colOff>
      <xdr:row>79</xdr:row>
      <xdr:rowOff>6350</xdr:rowOff>
    </xdr:from>
    <xdr:to>
      <xdr:col>24</xdr:col>
      <xdr:colOff>152400</xdr:colOff>
      <xdr:row>79</xdr:row>
      <xdr:rowOff>6350</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a:off x="4546600" y="135509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112395</xdr:rowOff>
    </xdr:from>
    <xdr:ext cx="534670" cy="250825"/>
    <xdr:sp macro="" textlink="">
      <xdr:nvSpPr>
        <xdr:cNvPr id="178" name="維持補修費最大値テキスト">
          <a:extLst>
            <a:ext uri="{FF2B5EF4-FFF2-40B4-BE49-F238E27FC236}">
              <a16:creationId xmlns:a16="http://schemas.microsoft.com/office/drawing/2014/main" id="{00000000-0008-0000-0600-0000B2000000}"/>
            </a:ext>
          </a:extLst>
        </xdr:cNvPr>
        <xdr:cNvSpPr txBox="1"/>
      </xdr:nvSpPr>
      <xdr:spPr>
        <a:xfrm>
          <a:off x="4686300" y="1194244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37,318</a:t>
          </a:r>
          <a:endParaRPr kumimoji="1" lang="ja-JP" altLang="en-US" sz="1000" b="1">
            <a:latin typeface="ＭＳ Ｐゴシック"/>
            <a:ea typeface="ＭＳ Ｐゴシック"/>
          </a:endParaRPr>
        </a:p>
      </xdr:txBody>
    </xdr:sp>
    <xdr:clientData/>
  </xdr:oneCellAnchor>
  <xdr:twoCellAnchor>
    <xdr:from>
      <xdr:col>23</xdr:col>
      <xdr:colOff>165100</xdr:colOff>
      <xdr:row>70</xdr:row>
      <xdr:rowOff>166370</xdr:rowOff>
    </xdr:from>
    <xdr:to>
      <xdr:col>24</xdr:col>
      <xdr:colOff>152400</xdr:colOff>
      <xdr:row>70</xdr:row>
      <xdr:rowOff>166370</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4546600" y="121678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99060</xdr:rowOff>
    </xdr:from>
    <xdr:to>
      <xdr:col>24</xdr:col>
      <xdr:colOff>63500</xdr:colOff>
      <xdr:row>78</xdr:row>
      <xdr:rowOff>116840</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a:off x="3797300" y="13472160"/>
          <a:ext cx="8382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130810</xdr:rowOff>
    </xdr:from>
    <xdr:ext cx="469900" cy="259080"/>
    <xdr:sp macro="" textlink="">
      <xdr:nvSpPr>
        <xdr:cNvPr id="181" name="維持補修費平均値テキスト">
          <a:extLst>
            <a:ext uri="{FF2B5EF4-FFF2-40B4-BE49-F238E27FC236}">
              <a16:creationId xmlns:a16="http://schemas.microsoft.com/office/drawing/2014/main" id="{00000000-0008-0000-0600-0000B5000000}"/>
            </a:ext>
          </a:extLst>
        </xdr:cNvPr>
        <xdr:cNvSpPr txBox="1"/>
      </xdr:nvSpPr>
      <xdr:spPr>
        <a:xfrm>
          <a:off x="4686300" y="1316101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6,003</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77</xdr:row>
      <xdr:rowOff>107950</xdr:rowOff>
    </xdr:from>
    <xdr:to>
      <xdr:col>24</xdr:col>
      <xdr:colOff>114300</xdr:colOff>
      <xdr:row>78</xdr:row>
      <xdr:rowOff>38100</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4584700" y="1330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99060</xdr:rowOff>
    </xdr:from>
    <xdr:to>
      <xdr:col>19</xdr:col>
      <xdr:colOff>177800</xdr:colOff>
      <xdr:row>78</xdr:row>
      <xdr:rowOff>137160</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flipV="1">
          <a:off x="2908300" y="13472160"/>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140970</xdr:rowOff>
    </xdr:from>
    <xdr:to>
      <xdr:col>20</xdr:col>
      <xdr:colOff>38100</xdr:colOff>
      <xdr:row>78</xdr:row>
      <xdr:rowOff>71120</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3746500" y="1334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76</xdr:row>
      <xdr:rowOff>87630</xdr:rowOff>
    </xdr:from>
    <xdr:ext cx="461645" cy="25082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3562350" y="13117830"/>
          <a:ext cx="4616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5,139</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78</xdr:row>
      <xdr:rowOff>137160</xdr:rowOff>
    </xdr:from>
    <xdr:to>
      <xdr:col>15</xdr:col>
      <xdr:colOff>50800</xdr:colOff>
      <xdr:row>78</xdr:row>
      <xdr:rowOff>157480</xdr:rowOff>
    </xdr:to>
    <xdr:cxnSp macro="">
      <xdr:nvCxnSpPr>
        <xdr:cNvPr id="186" name="直線コネクタ 185">
          <a:extLst>
            <a:ext uri="{FF2B5EF4-FFF2-40B4-BE49-F238E27FC236}">
              <a16:creationId xmlns:a16="http://schemas.microsoft.com/office/drawing/2014/main" id="{00000000-0008-0000-0600-0000BA000000}"/>
            </a:ext>
          </a:extLst>
        </xdr:cNvPr>
        <xdr:cNvCxnSpPr/>
      </xdr:nvCxnSpPr>
      <xdr:spPr>
        <a:xfrm flipV="1">
          <a:off x="2019300" y="13510260"/>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114300</xdr:rowOff>
    </xdr:from>
    <xdr:to>
      <xdr:col>15</xdr:col>
      <xdr:colOff>101600</xdr:colOff>
      <xdr:row>78</xdr:row>
      <xdr:rowOff>44450</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2857500" y="1331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76</xdr:row>
      <xdr:rowOff>60960</xdr:rowOff>
    </xdr:from>
    <xdr:ext cx="461645" cy="259080"/>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673350" y="1309116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5,835</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78</xdr:row>
      <xdr:rowOff>137160</xdr:rowOff>
    </xdr:from>
    <xdr:to>
      <xdr:col>10</xdr:col>
      <xdr:colOff>114300</xdr:colOff>
      <xdr:row>78</xdr:row>
      <xdr:rowOff>157480</xdr:rowOff>
    </xdr:to>
    <xdr:cxnSp macro="">
      <xdr:nvCxnSpPr>
        <xdr:cNvPr id="189" name="直線コネクタ 188">
          <a:extLst>
            <a:ext uri="{FF2B5EF4-FFF2-40B4-BE49-F238E27FC236}">
              <a16:creationId xmlns:a16="http://schemas.microsoft.com/office/drawing/2014/main" id="{00000000-0008-0000-0600-0000BD000000}"/>
            </a:ext>
          </a:extLst>
        </xdr:cNvPr>
        <xdr:cNvCxnSpPr/>
      </xdr:nvCxnSpPr>
      <xdr:spPr>
        <a:xfrm>
          <a:off x="1130300" y="13510260"/>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120650</xdr:rowOff>
    </xdr:from>
    <xdr:to>
      <xdr:col>10</xdr:col>
      <xdr:colOff>165100</xdr:colOff>
      <xdr:row>78</xdr:row>
      <xdr:rowOff>50165</xdr:rowOff>
    </xdr:to>
    <xdr:sp macro="" textlink="">
      <xdr:nvSpPr>
        <xdr:cNvPr id="190" name="フローチャート: 判断 189">
          <a:extLst>
            <a:ext uri="{FF2B5EF4-FFF2-40B4-BE49-F238E27FC236}">
              <a16:creationId xmlns:a16="http://schemas.microsoft.com/office/drawing/2014/main" id="{00000000-0008-0000-0600-0000BE000000}"/>
            </a:ext>
          </a:extLst>
        </xdr:cNvPr>
        <xdr:cNvSpPr/>
      </xdr:nvSpPr>
      <xdr:spPr>
        <a:xfrm>
          <a:off x="1968500" y="133223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76</xdr:row>
      <xdr:rowOff>66675</xdr:rowOff>
    </xdr:from>
    <xdr:ext cx="461645" cy="25082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784350" y="13096875"/>
          <a:ext cx="4616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5,688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77</xdr:row>
      <xdr:rowOff>150495</xdr:rowOff>
    </xdr:from>
    <xdr:to>
      <xdr:col>6</xdr:col>
      <xdr:colOff>38100</xdr:colOff>
      <xdr:row>78</xdr:row>
      <xdr:rowOff>80645</xdr:rowOff>
    </xdr:to>
    <xdr:sp macro="" textlink="">
      <xdr:nvSpPr>
        <xdr:cNvPr id="192" name="フローチャート: 判断 191">
          <a:extLst>
            <a:ext uri="{FF2B5EF4-FFF2-40B4-BE49-F238E27FC236}">
              <a16:creationId xmlns:a16="http://schemas.microsoft.com/office/drawing/2014/main" id="{00000000-0008-0000-0600-0000C0000000}"/>
            </a:ext>
          </a:extLst>
        </xdr:cNvPr>
        <xdr:cNvSpPr/>
      </xdr:nvSpPr>
      <xdr:spPr>
        <a:xfrm>
          <a:off x="1079500" y="13352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76</xdr:row>
      <xdr:rowOff>97790</xdr:rowOff>
    </xdr:from>
    <xdr:ext cx="461645" cy="251460"/>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895350" y="13127990"/>
          <a:ext cx="4616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4,879</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80010</xdr:rowOff>
    </xdr:from>
    <xdr:ext cx="762000" cy="259080"/>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81</xdr:row>
      <xdr:rowOff>80010</xdr:rowOff>
    </xdr:from>
    <xdr:ext cx="762000" cy="259080"/>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80010</xdr:rowOff>
    </xdr:from>
    <xdr:ext cx="762000" cy="259080"/>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80010</xdr:rowOff>
    </xdr:from>
    <xdr:ext cx="762000" cy="259080"/>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81</xdr:row>
      <xdr:rowOff>80010</xdr:rowOff>
    </xdr:from>
    <xdr:ext cx="762000" cy="259080"/>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78</xdr:row>
      <xdr:rowOff>66040</xdr:rowOff>
    </xdr:from>
    <xdr:to>
      <xdr:col>24</xdr:col>
      <xdr:colOff>114300</xdr:colOff>
      <xdr:row>78</xdr:row>
      <xdr:rowOff>167640</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4584700" y="13439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152400</xdr:rowOff>
    </xdr:from>
    <xdr:ext cx="469900" cy="259080"/>
    <xdr:sp macro="" textlink="">
      <xdr:nvSpPr>
        <xdr:cNvPr id="200" name="維持補修費該当値テキスト">
          <a:extLst>
            <a:ext uri="{FF2B5EF4-FFF2-40B4-BE49-F238E27FC236}">
              <a16:creationId xmlns:a16="http://schemas.microsoft.com/office/drawing/2014/main" id="{00000000-0008-0000-0600-0000C8000000}"/>
            </a:ext>
          </a:extLst>
        </xdr:cNvPr>
        <xdr:cNvSpPr txBox="1"/>
      </xdr:nvSpPr>
      <xdr:spPr>
        <a:xfrm>
          <a:off x="4686300" y="1335405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2,596</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78</xdr:row>
      <xdr:rowOff>48260</xdr:rowOff>
    </xdr:from>
    <xdr:to>
      <xdr:col>20</xdr:col>
      <xdr:colOff>38100</xdr:colOff>
      <xdr:row>78</xdr:row>
      <xdr:rowOff>149860</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3746500" y="13421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78</xdr:row>
      <xdr:rowOff>140970</xdr:rowOff>
    </xdr:from>
    <xdr:ext cx="461645" cy="259080"/>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3562350" y="1351407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3,067</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78</xdr:row>
      <xdr:rowOff>86360</xdr:rowOff>
    </xdr:from>
    <xdr:to>
      <xdr:col>15</xdr:col>
      <xdr:colOff>101600</xdr:colOff>
      <xdr:row>79</xdr:row>
      <xdr:rowOff>16510</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2857500" y="13459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79</xdr:row>
      <xdr:rowOff>7620</xdr:rowOff>
    </xdr:from>
    <xdr:ext cx="461645" cy="25082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2673350" y="13552170"/>
          <a:ext cx="4616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2,066</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78</xdr:row>
      <xdr:rowOff>106680</xdr:rowOff>
    </xdr:from>
    <xdr:to>
      <xdr:col>10</xdr:col>
      <xdr:colOff>165100</xdr:colOff>
      <xdr:row>79</xdr:row>
      <xdr:rowOff>36830</xdr:rowOff>
    </xdr:to>
    <xdr:sp macro="" textlink="">
      <xdr:nvSpPr>
        <xdr:cNvPr id="205" name="楕円 204">
          <a:extLst>
            <a:ext uri="{FF2B5EF4-FFF2-40B4-BE49-F238E27FC236}">
              <a16:creationId xmlns:a16="http://schemas.microsoft.com/office/drawing/2014/main" id="{00000000-0008-0000-0600-0000CD000000}"/>
            </a:ext>
          </a:extLst>
        </xdr:cNvPr>
        <xdr:cNvSpPr/>
      </xdr:nvSpPr>
      <xdr:spPr>
        <a:xfrm>
          <a:off x="1968500" y="1347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27940</xdr:rowOff>
    </xdr:from>
    <xdr:ext cx="461645" cy="259080"/>
    <xdr:sp macro="" textlink="">
      <xdr:nvSpPr>
        <xdr:cNvPr id="206" name="テキスト ボックス 205">
          <a:extLst>
            <a:ext uri="{FF2B5EF4-FFF2-40B4-BE49-F238E27FC236}">
              <a16:creationId xmlns:a16="http://schemas.microsoft.com/office/drawing/2014/main" id="{00000000-0008-0000-0600-0000CE000000}"/>
            </a:ext>
          </a:extLst>
        </xdr:cNvPr>
        <xdr:cNvSpPr txBox="1"/>
      </xdr:nvSpPr>
      <xdr:spPr>
        <a:xfrm>
          <a:off x="1784350" y="1357249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1,537</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78</xdr:row>
      <xdr:rowOff>86360</xdr:rowOff>
    </xdr:from>
    <xdr:to>
      <xdr:col>6</xdr:col>
      <xdr:colOff>38100</xdr:colOff>
      <xdr:row>79</xdr:row>
      <xdr:rowOff>16510</xdr:rowOff>
    </xdr:to>
    <xdr:sp macro="" textlink="">
      <xdr:nvSpPr>
        <xdr:cNvPr id="207" name="楕円 206">
          <a:extLst>
            <a:ext uri="{FF2B5EF4-FFF2-40B4-BE49-F238E27FC236}">
              <a16:creationId xmlns:a16="http://schemas.microsoft.com/office/drawing/2014/main" id="{00000000-0008-0000-0600-0000CF000000}"/>
            </a:ext>
          </a:extLst>
        </xdr:cNvPr>
        <xdr:cNvSpPr/>
      </xdr:nvSpPr>
      <xdr:spPr>
        <a:xfrm>
          <a:off x="1079500" y="13459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79</xdr:row>
      <xdr:rowOff>7620</xdr:rowOff>
    </xdr:from>
    <xdr:ext cx="461645" cy="250825"/>
    <xdr:sp macro="" textlink="">
      <xdr:nvSpPr>
        <xdr:cNvPr id="208" name="テキスト ボックス 207">
          <a:extLst>
            <a:ext uri="{FF2B5EF4-FFF2-40B4-BE49-F238E27FC236}">
              <a16:creationId xmlns:a16="http://schemas.microsoft.com/office/drawing/2014/main" id="{00000000-0008-0000-0600-0000D0000000}"/>
            </a:ext>
          </a:extLst>
        </xdr:cNvPr>
        <xdr:cNvSpPr txBox="1"/>
      </xdr:nvSpPr>
      <xdr:spPr>
        <a:xfrm>
          <a:off x="895350" y="13552170"/>
          <a:ext cx="4616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2,074</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4" name="正方形/長方形 213">
          <a:extLst>
            <a:ext uri="{FF2B5EF4-FFF2-40B4-BE49-F238E27FC236}">
              <a16:creationId xmlns:a16="http://schemas.microsoft.com/office/drawing/2014/main" id="{00000000-0008-0000-0600-0000D6000000}"/>
            </a:ext>
          </a:extLst>
        </xdr:cNvPr>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5" name="正方形/長方形 214">
          <a:extLst>
            <a:ext uri="{FF2B5EF4-FFF2-40B4-BE49-F238E27FC236}">
              <a16:creationId xmlns:a16="http://schemas.microsoft.com/office/drawing/2014/main" id="{00000000-0008-0000-0600-0000D7000000}"/>
            </a:ext>
          </a:extLst>
        </xdr:cNvPr>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174,363</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6" name="正方形/長方形 215">
          <a:extLst>
            <a:ext uri="{FF2B5EF4-FFF2-40B4-BE49-F238E27FC236}">
              <a16:creationId xmlns:a16="http://schemas.microsoft.com/office/drawing/2014/main" id="{00000000-0008-0000-0600-0000D8000000}"/>
            </a:ext>
          </a:extLst>
        </xdr:cNvPr>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1630" cy="217170"/>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723900" y="14922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100</xdr:row>
      <xdr:rowOff>111760</xdr:rowOff>
    </xdr:from>
    <xdr:ext cx="531495" cy="25082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230505" y="172567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98</xdr:row>
      <xdr:rowOff>73660</xdr:rowOff>
    </xdr:from>
    <xdr:ext cx="531495" cy="259080"/>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230505" y="1687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96</xdr:row>
      <xdr:rowOff>35560</xdr:rowOff>
    </xdr:from>
    <xdr:ext cx="531495" cy="259080"/>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230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93</xdr:row>
      <xdr:rowOff>168910</xdr:rowOff>
    </xdr:from>
    <xdr:ext cx="587375" cy="25082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370" y="16113760"/>
          <a:ext cx="58737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130810</xdr:rowOff>
    </xdr:from>
    <xdr:ext cx="587375" cy="259080"/>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370" y="15732760"/>
          <a:ext cx="587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762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92710</xdr:rowOff>
    </xdr:from>
    <xdr:ext cx="587375" cy="259080"/>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166370" y="15351760"/>
          <a:ext cx="587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54610</xdr:rowOff>
    </xdr:from>
    <xdr:ext cx="587375" cy="250825"/>
    <xdr:sp macro="" textlink="">
      <xdr:nvSpPr>
        <xdr:cNvPr id="231" name="テキスト ボックス 230">
          <a:extLst>
            <a:ext uri="{FF2B5EF4-FFF2-40B4-BE49-F238E27FC236}">
              <a16:creationId xmlns:a16="http://schemas.microsoft.com/office/drawing/2014/main" id="{00000000-0008-0000-0600-0000E7000000}"/>
            </a:ext>
          </a:extLst>
        </xdr:cNvPr>
        <xdr:cNvSpPr txBox="1"/>
      </xdr:nvSpPr>
      <xdr:spPr>
        <a:xfrm>
          <a:off x="166370" y="14970760"/>
          <a:ext cx="58737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2" name="扶助費グラフ枠">
          <a:extLst>
            <a:ext uri="{FF2B5EF4-FFF2-40B4-BE49-F238E27FC236}">
              <a16:creationId xmlns:a16="http://schemas.microsoft.com/office/drawing/2014/main" id="{00000000-0008-0000-0600-0000E8000000}"/>
            </a:ext>
          </a:extLst>
        </xdr:cNvPr>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6350</xdr:rowOff>
    </xdr:from>
    <xdr:to>
      <xdr:col>24</xdr:col>
      <xdr:colOff>62865</xdr:colOff>
      <xdr:row>98</xdr:row>
      <xdr:rowOff>76835</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flipV="1">
          <a:off x="4633595" y="15608300"/>
          <a:ext cx="1270" cy="12706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80645</xdr:rowOff>
    </xdr:from>
    <xdr:ext cx="534670" cy="259080"/>
    <xdr:sp macro="" textlink="">
      <xdr:nvSpPr>
        <xdr:cNvPr id="234" name="扶助費最小値テキスト">
          <a:extLst>
            <a:ext uri="{FF2B5EF4-FFF2-40B4-BE49-F238E27FC236}">
              <a16:creationId xmlns:a16="http://schemas.microsoft.com/office/drawing/2014/main" id="{00000000-0008-0000-0600-0000EA000000}"/>
            </a:ext>
          </a:extLst>
        </xdr:cNvPr>
        <xdr:cNvSpPr txBox="1"/>
      </xdr:nvSpPr>
      <xdr:spPr>
        <a:xfrm>
          <a:off x="4686300" y="168827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70,941</a:t>
          </a:r>
          <a:endParaRPr kumimoji="1" lang="ja-JP" altLang="en-US" sz="1000" b="1">
            <a:latin typeface="ＭＳ Ｐゴシック"/>
            <a:ea typeface="ＭＳ Ｐゴシック"/>
          </a:endParaRPr>
        </a:p>
      </xdr:txBody>
    </xdr:sp>
    <xdr:clientData/>
  </xdr:oneCellAnchor>
  <xdr:twoCellAnchor>
    <xdr:from>
      <xdr:col>23</xdr:col>
      <xdr:colOff>165100</xdr:colOff>
      <xdr:row>98</xdr:row>
      <xdr:rowOff>76835</xdr:rowOff>
    </xdr:from>
    <xdr:to>
      <xdr:col>24</xdr:col>
      <xdr:colOff>152400</xdr:colOff>
      <xdr:row>98</xdr:row>
      <xdr:rowOff>76835</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4546600" y="168789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123825</xdr:rowOff>
    </xdr:from>
    <xdr:ext cx="598805" cy="250825"/>
    <xdr:sp macro="" textlink="">
      <xdr:nvSpPr>
        <xdr:cNvPr id="236" name="扶助費最大値テキスト">
          <a:extLst>
            <a:ext uri="{FF2B5EF4-FFF2-40B4-BE49-F238E27FC236}">
              <a16:creationId xmlns:a16="http://schemas.microsoft.com/office/drawing/2014/main" id="{00000000-0008-0000-0600-0000EC000000}"/>
            </a:ext>
          </a:extLst>
        </xdr:cNvPr>
        <xdr:cNvSpPr txBox="1"/>
      </xdr:nvSpPr>
      <xdr:spPr>
        <a:xfrm>
          <a:off x="4686300" y="15382875"/>
          <a:ext cx="5988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171,039</a:t>
          </a:r>
          <a:endParaRPr kumimoji="1" lang="ja-JP" altLang="en-US" sz="1000" b="1">
            <a:latin typeface="ＭＳ Ｐゴシック"/>
            <a:ea typeface="ＭＳ Ｐゴシック"/>
          </a:endParaRPr>
        </a:p>
      </xdr:txBody>
    </xdr:sp>
    <xdr:clientData/>
  </xdr:oneCellAnchor>
  <xdr:twoCellAnchor>
    <xdr:from>
      <xdr:col>23</xdr:col>
      <xdr:colOff>165100</xdr:colOff>
      <xdr:row>91</xdr:row>
      <xdr:rowOff>6350</xdr:rowOff>
    </xdr:from>
    <xdr:to>
      <xdr:col>24</xdr:col>
      <xdr:colOff>152400</xdr:colOff>
      <xdr:row>91</xdr:row>
      <xdr:rowOff>6350</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4546600" y="156083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91</xdr:row>
      <xdr:rowOff>90170</xdr:rowOff>
    </xdr:from>
    <xdr:to>
      <xdr:col>24</xdr:col>
      <xdr:colOff>63500</xdr:colOff>
      <xdr:row>91</xdr:row>
      <xdr:rowOff>135255</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3797300" y="15692120"/>
          <a:ext cx="83820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109220</xdr:rowOff>
    </xdr:from>
    <xdr:ext cx="598805" cy="251460"/>
    <xdr:sp macro="" textlink="">
      <xdr:nvSpPr>
        <xdr:cNvPr id="239" name="扶助費平均値テキスト">
          <a:extLst>
            <a:ext uri="{FF2B5EF4-FFF2-40B4-BE49-F238E27FC236}">
              <a16:creationId xmlns:a16="http://schemas.microsoft.com/office/drawing/2014/main" id="{00000000-0008-0000-0600-0000EF000000}"/>
            </a:ext>
          </a:extLst>
        </xdr:cNvPr>
        <xdr:cNvSpPr txBox="1"/>
      </xdr:nvSpPr>
      <xdr:spPr>
        <a:xfrm>
          <a:off x="4686300" y="16225520"/>
          <a:ext cx="59880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116,757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94</xdr:row>
      <xdr:rowOff>130175</xdr:rowOff>
    </xdr:from>
    <xdr:to>
      <xdr:col>24</xdr:col>
      <xdr:colOff>114300</xdr:colOff>
      <xdr:row>95</xdr:row>
      <xdr:rowOff>60325</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4584700" y="1624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91</xdr:row>
      <xdr:rowOff>135255</xdr:rowOff>
    </xdr:from>
    <xdr:to>
      <xdr:col>19</xdr:col>
      <xdr:colOff>177800</xdr:colOff>
      <xdr:row>92</xdr:row>
      <xdr:rowOff>78740</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flipV="1">
          <a:off x="2908300" y="15737205"/>
          <a:ext cx="889000" cy="1149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79375</xdr:rowOff>
    </xdr:from>
    <xdr:to>
      <xdr:col>20</xdr:col>
      <xdr:colOff>38100</xdr:colOff>
      <xdr:row>96</xdr:row>
      <xdr:rowOff>9525</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3746500" y="16367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96</xdr:row>
      <xdr:rowOff>635</xdr:rowOff>
    </xdr:from>
    <xdr:ext cx="590550" cy="259080"/>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3497580" y="16459835"/>
          <a:ext cx="590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107,256</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91</xdr:row>
      <xdr:rowOff>74930</xdr:rowOff>
    </xdr:from>
    <xdr:to>
      <xdr:col>15</xdr:col>
      <xdr:colOff>50800</xdr:colOff>
      <xdr:row>92</xdr:row>
      <xdr:rowOff>78740</xdr:rowOff>
    </xdr:to>
    <xdr:cxnSp macro="">
      <xdr:nvCxnSpPr>
        <xdr:cNvPr id="244" name="直線コネクタ 243">
          <a:extLst>
            <a:ext uri="{FF2B5EF4-FFF2-40B4-BE49-F238E27FC236}">
              <a16:creationId xmlns:a16="http://schemas.microsoft.com/office/drawing/2014/main" id="{00000000-0008-0000-0600-0000F4000000}"/>
            </a:ext>
          </a:extLst>
        </xdr:cNvPr>
        <xdr:cNvCxnSpPr/>
      </xdr:nvCxnSpPr>
      <xdr:spPr>
        <a:xfrm>
          <a:off x="2019300" y="15676880"/>
          <a:ext cx="889000" cy="175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10160</xdr:rowOff>
    </xdr:from>
    <xdr:to>
      <xdr:col>15</xdr:col>
      <xdr:colOff>101600</xdr:colOff>
      <xdr:row>96</xdr:row>
      <xdr:rowOff>111760</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2857500" y="1646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96</xdr:row>
      <xdr:rowOff>102870</xdr:rowOff>
    </xdr:from>
    <xdr:ext cx="526415" cy="259080"/>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2640965" y="1656207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99,208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91</xdr:row>
      <xdr:rowOff>74930</xdr:rowOff>
    </xdr:from>
    <xdr:to>
      <xdr:col>10</xdr:col>
      <xdr:colOff>114300</xdr:colOff>
      <xdr:row>93</xdr:row>
      <xdr:rowOff>43815</xdr:rowOff>
    </xdr:to>
    <xdr:cxnSp macro="">
      <xdr:nvCxnSpPr>
        <xdr:cNvPr id="247" name="直線コネクタ 246">
          <a:extLst>
            <a:ext uri="{FF2B5EF4-FFF2-40B4-BE49-F238E27FC236}">
              <a16:creationId xmlns:a16="http://schemas.microsoft.com/office/drawing/2014/main" id="{00000000-0008-0000-0600-0000F7000000}"/>
            </a:ext>
          </a:extLst>
        </xdr:cNvPr>
        <xdr:cNvCxnSpPr/>
      </xdr:nvCxnSpPr>
      <xdr:spPr>
        <a:xfrm flipV="1">
          <a:off x="1130300" y="15676880"/>
          <a:ext cx="889000" cy="3117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29845</xdr:rowOff>
    </xdr:from>
    <xdr:to>
      <xdr:col>10</xdr:col>
      <xdr:colOff>165100</xdr:colOff>
      <xdr:row>95</xdr:row>
      <xdr:rowOff>132080</xdr:rowOff>
    </xdr:to>
    <xdr:sp macro="" textlink="">
      <xdr:nvSpPr>
        <xdr:cNvPr id="248" name="フローチャート: 判断 247">
          <a:extLst>
            <a:ext uri="{FF2B5EF4-FFF2-40B4-BE49-F238E27FC236}">
              <a16:creationId xmlns:a16="http://schemas.microsoft.com/office/drawing/2014/main" id="{00000000-0008-0000-0600-0000F8000000}"/>
            </a:ext>
          </a:extLst>
        </xdr:cNvPr>
        <xdr:cNvSpPr/>
      </xdr:nvSpPr>
      <xdr:spPr>
        <a:xfrm>
          <a:off x="1968500" y="163175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95</xdr:row>
      <xdr:rowOff>122555</xdr:rowOff>
    </xdr:from>
    <xdr:ext cx="590550" cy="25082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1719580" y="16410305"/>
          <a:ext cx="59055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111,158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96</xdr:row>
      <xdr:rowOff>158115</xdr:rowOff>
    </xdr:from>
    <xdr:to>
      <xdr:col>6</xdr:col>
      <xdr:colOff>38100</xdr:colOff>
      <xdr:row>97</xdr:row>
      <xdr:rowOff>88265</xdr:rowOff>
    </xdr:to>
    <xdr:sp macro="" textlink="">
      <xdr:nvSpPr>
        <xdr:cNvPr id="250" name="フローチャート: 判断 249">
          <a:extLst>
            <a:ext uri="{FF2B5EF4-FFF2-40B4-BE49-F238E27FC236}">
              <a16:creationId xmlns:a16="http://schemas.microsoft.com/office/drawing/2014/main" id="{00000000-0008-0000-0600-0000FA000000}"/>
            </a:ext>
          </a:extLst>
        </xdr:cNvPr>
        <xdr:cNvSpPr/>
      </xdr:nvSpPr>
      <xdr:spPr>
        <a:xfrm>
          <a:off x="1079500" y="16617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97</xdr:row>
      <xdr:rowOff>79375</xdr:rowOff>
    </xdr:from>
    <xdr:ext cx="526415" cy="2584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862965" y="16710025"/>
          <a:ext cx="5264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87,538</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101</xdr:row>
      <xdr:rowOff>80010</xdr:rowOff>
    </xdr:from>
    <xdr:ext cx="762000" cy="259080"/>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62000" cy="259080"/>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101</xdr:row>
      <xdr:rowOff>80010</xdr:rowOff>
    </xdr:from>
    <xdr:ext cx="762000" cy="259080"/>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91</xdr:row>
      <xdr:rowOff>39370</xdr:rowOff>
    </xdr:from>
    <xdr:to>
      <xdr:col>24</xdr:col>
      <xdr:colOff>114300</xdr:colOff>
      <xdr:row>91</xdr:row>
      <xdr:rowOff>140970</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4584700" y="15641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90</xdr:row>
      <xdr:rowOff>125730</xdr:rowOff>
    </xdr:from>
    <xdr:ext cx="598805" cy="259080"/>
    <xdr:sp macro="" textlink="">
      <xdr:nvSpPr>
        <xdr:cNvPr id="258" name="扶助費該当値テキスト">
          <a:extLst>
            <a:ext uri="{FF2B5EF4-FFF2-40B4-BE49-F238E27FC236}">
              <a16:creationId xmlns:a16="http://schemas.microsoft.com/office/drawing/2014/main" id="{00000000-0008-0000-0600-000002010000}"/>
            </a:ext>
          </a:extLst>
        </xdr:cNvPr>
        <xdr:cNvSpPr txBox="1"/>
      </xdr:nvSpPr>
      <xdr:spPr>
        <a:xfrm>
          <a:off x="4686300" y="155562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164,388</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91</xdr:row>
      <xdr:rowOff>84455</xdr:rowOff>
    </xdr:from>
    <xdr:to>
      <xdr:col>20</xdr:col>
      <xdr:colOff>38100</xdr:colOff>
      <xdr:row>92</xdr:row>
      <xdr:rowOff>14605</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3746500" y="15686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90</xdr:row>
      <xdr:rowOff>31115</xdr:rowOff>
    </xdr:from>
    <xdr:ext cx="590550" cy="25082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3497580" y="15461615"/>
          <a:ext cx="59055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160,843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92</xdr:row>
      <xdr:rowOff>27940</xdr:rowOff>
    </xdr:from>
    <xdr:to>
      <xdr:col>15</xdr:col>
      <xdr:colOff>101600</xdr:colOff>
      <xdr:row>92</xdr:row>
      <xdr:rowOff>129540</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2857500" y="15801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90</xdr:row>
      <xdr:rowOff>146050</xdr:rowOff>
    </xdr:from>
    <xdr:ext cx="590550" cy="25082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2608580" y="15576550"/>
          <a:ext cx="59055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151,808</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91</xdr:row>
      <xdr:rowOff>24130</xdr:rowOff>
    </xdr:from>
    <xdr:to>
      <xdr:col>10</xdr:col>
      <xdr:colOff>165100</xdr:colOff>
      <xdr:row>91</xdr:row>
      <xdr:rowOff>125730</xdr:rowOff>
    </xdr:to>
    <xdr:sp macro="" textlink="">
      <xdr:nvSpPr>
        <xdr:cNvPr id="263" name="楕円 262">
          <a:extLst>
            <a:ext uri="{FF2B5EF4-FFF2-40B4-BE49-F238E27FC236}">
              <a16:creationId xmlns:a16="http://schemas.microsoft.com/office/drawing/2014/main" id="{00000000-0008-0000-0600-000007010000}"/>
            </a:ext>
          </a:extLst>
        </xdr:cNvPr>
        <xdr:cNvSpPr/>
      </xdr:nvSpPr>
      <xdr:spPr>
        <a:xfrm>
          <a:off x="1968500" y="15626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89</xdr:row>
      <xdr:rowOff>142240</xdr:rowOff>
    </xdr:from>
    <xdr:ext cx="590550" cy="259080"/>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1719580" y="15401290"/>
          <a:ext cx="590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165,617</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92</xdr:row>
      <xdr:rowOff>164465</xdr:rowOff>
    </xdr:from>
    <xdr:to>
      <xdr:col>6</xdr:col>
      <xdr:colOff>38100</xdr:colOff>
      <xdr:row>93</xdr:row>
      <xdr:rowOff>94615</xdr:rowOff>
    </xdr:to>
    <xdr:sp macro="" textlink="">
      <xdr:nvSpPr>
        <xdr:cNvPr id="265" name="楕円 264">
          <a:extLst>
            <a:ext uri="{FF2B5EF4-FFF2-40B4-BE49-F238E27FC236}">
              <a16:creationId xmlns:a16="http://schemas.microsoft.com/office/drawing/2014/main" id="{00000000-0008-0000-0600-000009010000}"/>
            </a:ext>
          </a:extLst>
        </xdr:cNvPr>
        <xdr:cNvSpPr/>
      </xdr:nvSpPr>
      <xdr:spPr>
        <a:xfrm>
          <a:off x="1079500" y="15937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91</xdr:row>
      <xdr:rowOff>111125</xdr:rowOff>
    </xdr:from>
    <xdr:ext cx="590550" cy="250825"/>
    <xdr:sp macro="" textlink="">
      <xdr:nvSpPr>
        <xdr:cNvPr id="266" name="テキスト ボックス 265">
          <a:extLst>
            <a:ext uri="{FF2B5EF4-FFF2-40B4-BE49-F238E27FC236}">
              <a16:creationId xmlns:a16="http://schemas.microsoft.com/office/drawing/2014/main" id="{00000000-0008-0000-0600-00000A010000}"/>
            </a:ext>
          </a:extLst>
        </xdr:cNvPr>
        <xdr:cNvSpPr txBox="1"/>
      </xdr:nvSpPr>
      <xdr:spPr>
        <a:xfrm>
          <a:off x="830580" y="15713075"/>
          <a:ext cx="59055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141,072</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60,140</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4" name="正方形/長方形 273">
          <a:extLst>
            <a:ext uri="{FF2B5EF4-FFF2-40B4-BE49-F238E27FC236}">
              <a16:creationId xmlns:a16="http://schemas.microsoft.com/office/drawing/2014/main" id="{00000000-0008-0000-0600-000012010000}"/>
            </a:ext>
          </a:extLst>
        </xdr:cNvPr>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1630" cy="217170"/>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565900" y="4635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40</xdr:row>
      <xdr:rowOff>111760</xdr:rowOff>
    </xdr:from>
    <xdr:ext cx="240665" cy="25082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355080" y="6969760"/>
          <a:ext cx="2406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39</xdr:row>
      <xdr:rowOff>99060</xdr:rowOff>
    </xdr:from>
    <xdr:to>
      <xdr:col>59</xdr:col>
      <xdr:colOff>50800</xdr:colOff>
      <xdr:row>39</xdr:row>
      <xdr:rowOff>99060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38</xdr:row>
      <xdr:rowOff>128270</xdr:rowOff>
    </xdr:from>
    <xdr:ext cx="531495" cy="259080"/>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72505" y="6643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114935</xdr:rowOff>
    </xdr:from>
    <xdr:to>
      <xdr:col>59</xdr:col>
      <xdr:colOff>50800</xdr:colOff>
      <xdr:row>37</xdr:row>
      <xdr:rowOff>114935</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36</xdr:row>
      <xdr:rowOff>144145</xdr:rowOff>
    </xdr:from>
    <xdr:ext cx="531495" cy="25082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72505" y="631634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35</xdr:row>
      <xdr:rowOff>132080</xdr:rowOff>
    </xdr:from>
    <xdr:to>
      <xdr:col>59</xdr:col>
      <xdr:colOff>50800</xdr:colOff>
      <xdr:row>35</xdr:row>
      <xdr:rowOff>132080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34</xdr:row>
      <xdr:rowOff>160655</xdr:rowOff>
    </xdr:from>
    <xdr:ext cx="531495" cy="259080"/>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72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34</xdr:col>
      <xdr:colOff>127000</xdr:colOff>
      <xdr:row>33</xdr:row>
      <xdr:rowOff>147955</xdr:rowOff>
    </xdr:from>
    <xdr:to>
      <xdr:col>59</xdr:col>
      <xdr:colOff>50800</xdr:colOff>
      <xdr:row>33</xdr:row>
      <xdr:rowOff>147955</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33</xdr:row>
      <xdr:rowOff>6350</xdr:rowOff>
    </xdr:from>
    <xdr:ext cx="587375" cy="251460"/>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370" y="5664200"/>
          <a:ext cx="58737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31</xdr:row>
      <xdr:rowOff>164465</xdr:rowOff>
    </xdr:from>
    <xdr:to>
      <xdr:col>59</xdr:col>
      <xdr:colOff>50800</xdr:colOff>
      <xdr:row>31</xdr:row>
      <xdr:rowOff>164465</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31</xdr:row>
      <xdr:rowOff>22225</xdr:rowOff>
    </xdr:from>
    <xdr:ext cx="587375" cy="2584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370" y="5337175"/>
          <a:ext cx="58737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8890</xdr:rowOff>
    </xdr:from>
    <xdr:to>
      <xdr:col>59</xdr:col>
      <xdr:colOff>50800</xdr:colOff>
      <xdr:row>30</xdr:row>
      <xdr:rowOff>8890</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6604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29</xdr:row>
      <xdr:rowOff>38100</xdr:rowOff>
    </xdr:from>
    <xdr:ext cx="587375" cy="259080"/>
    <xdr:sp macro="" textlink="">
      <xdr:nvSpPr>
        <xdr:cNvPr id="289" name="テキスト ボックス 288">
          <a:extLst>
            <a:ext uri="{FF2B5EF4-FFF2-40B4-BE49-F238E27FC236}">
              <a16:creationId xmlns:a16="http://schemas.microsoft.com/office/drawing/2014/main" id="{00000000-0008-0000-0600-000021010000}"/>
            </a:ext>
          </a:extLst>
        </xdr:cNvPr>
        <xdr:cNvSpPr txBox="1"/>
      </xdr:nvSpPr>
      <xdr:spPr>
        <a:xfrm>
          <a:off x="6008370" y="5010150"/>
          <a:ext cx="587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27</xdr:row>
      <xdr:rowOff>54610</xdr:rowOff>
    </xdr:from>
    <xdr:ext cx="587375" cy="250825"/>
    <xdr:sp macro="" textlink="">
      <xdr:nvSpPr>
        <xdr:cNvPr id="291" name="テキスト ボックス 290">
          <a:extLst>
            <a:ext uri="{FF2B5EF4-FFF2-40B4-BE49-F238E27FC236}">
              <a16:creationId xmlns:a16="http://schemas.microsoft.com/office/drawing/2014/main" id="{00000000-0008-0000-0600-000023010000}"/>
            </a:ext>
          </a:extLst>
        </xdr:cNvPr>
        <xdr:cNvSpPr txBox="1"/>
      </xdr:nvSpPr>
      <xdr:spPr>
        <a:xfrm>
          <a:off x="6008370" y="4683760"/>
          <a:ext cx="58737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2" name="補助費等グラフ枠">
          <a:extLst>
            <a:ext uri="{FF2B5EF4-FFF2-40B4-BE49-F238E27FC236}">
              <a16:creationId xmlns:a16="http://schemas.microsoft.com/office/drawing/2014/main" id="{00000000-0008-0000-0600-000024010000}"/>
            </a:ext>
          </a:extLst>
        </xdr:cNvPr>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33</xdr:row>
      <xdr:rowOff>135890</xdr:rowOff>
    </xdr:from>
    <xdr:to>
      <xdr:col>54</xdr:col>
      <xdr:colOff>189865</xdr:colOff>
      <xdr:row>39</xdr:row>
      <xdr:rowOff>165100</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10475595" y="5793740"/>
          <a:ext cx="1270" cy="10579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168910</xdr:rowOff>
    </xdr:from>
    <xdr:ext cx="534670" cy="250825"/>
    <xdr:sp macro="" textlink="">
      <xdr:nvSpPr>
        <xdr:cNvPr id="294" name="補助費等最小値テキスト">
          <a:extLst>
            <a:ext uri="{FF2B5EF4-FFF2-40B4-BE49-F238E27FC236}">
              <a16:creationId xmlns:a16="http://schemas.microsoft.com/office/drawing/2014/main" id="{00000000-0008-0000-0600-000026010000}"/>
            </a:ext>
          </a:extLst>
        </xdr:cNvPr>
        <xdr:cNvSpPr txBox="1"/>
      </xdr:nvSpPr>
      <xdr:spPr>
        <a:xfrm>
          <a:off x="10528300" y="6855460"/>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23,930</a:t>
          </a:r>
          <a:endParaRPr kumimoji="1" lang="ja-JP" altLang="en-US" sz="1000" b="1">
            <a:latin typeface="ＭＳ Ｐゴシック"/>
            <a:ea typeface="ＭＳ Ｐゴシック"/>
          </a:endParaRPr>
        </a:p>
      </xdr:txBody>
    </xdr:sp>
    <xdr:clientData/>
  </xdr:oneCellAnchor>
  <xdr:twoCellAnchor>
    <xdr:from>
      <xdr:col>54</xdr:col>
      <xdr:colOff>101600</xdr:colOff>
      <xdr:row>39</xdr:row>
      <xdr:rowOff>165100</xdr:rowOff>
    </xdr:from>
    <xdr:to>
      <xdr:col>55</xdr:col>
      <xdr:colOff>88900</xdr:colOff>
      <xdr:row>39</xdr:row>
      <xdr:rowOff>165100</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10388600" y="68516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32</xdr:row>
      <xdr:rowOff>82550</xdr:rowOff>
    </xdr:from>
    <xdr:ext cx="598805" cy="259080"/>
    <xdr:sp macro="" textlink="">
      <xdr:nvSpPr>
        <xdr:cNvPr id="296" name="補助費等最大値テキスト">
          <a:extLst>
            <a:ext uri="{FF2B5EF4-FFF2-40B4-BE49-F238E27FC236}">
              <a16:creationId xmlns:a16="http://schemas.microsoft.com/office/drawing/2014/main" id="{00000000-0008-0000-0600-000028010000}"/>
            </a:ext>
          </a:extLst>
        </xdr:cNvPr>
        <xdr:cNvSpPr txBox="1"/>
      </xdr:nvSpPr>
      <xdr:spPr>
        <a:xfrm>
          <a:off x="10528300" y="556895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121,119</a:t>
          </a:r>
          <a:endParaRPr kumimoji="1" lang="ja-JP" altLang="en-US" sz="1000" b="1">
            <a:latin typeface="ＭＳ Ｐゴシック"/>
            <a:ea typeface="ＭＳ Ｐゴシック"/>
          </a:endParaRPr>
        </a:p>
      </xdr:txBody>
    </xdr:sp>
    <xdr:clientData/>
  </xdr:oneCellAnchor>
  <xdr:twoCellAnchor>
    <xdr:from>
      <xdr:col>54</xdr:col>
      <xdr:colOff>101600</xdr:colOff>
      <xdr:row>33</xdr:row>
      <xdr:rowOff>135890</xdr:rowOff>
    </xdr:from>
    <xdr:to>
      <xdr:col>55</xdr:col>
      <xdr:colOff>88900</xdr:colOff>
      <xdr:row>33</xdr:row>
      <xdr:rowOff>135890</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a:off x="10388600" y="57937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169545</xdr:rowOff>
    </xdr:from>
    <xdr:to>
      <xdr:col>55</xdr:col>
      <xdr:colOff>0</xdr:colOff>
      <xdr:row>38</xdr:row>
      <xdr:rowOff>52070</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9639300" y="6513195"/>
          <a:ext cx="838200" cy="53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45720</xdr:rowOff>
    </xdr:from>
    <xdr:ext cx="534670" cy="259080"/>
    <xdr:sp macro="" textlink="">
      <xdr:nvSpPr>
        <xdr:cNvPr id="299" name="補助費等平均値テキスト">
          <a:extLst>
            <a:ext uri="{FF2B5EF4-FFF2-40B4-BE49-F238E27FC236}">
              <a16:creationId xmlns:a16="http://schemas.microsoft.com/office/drawing/2014/main" id="{00000000-0008-0000-0600-00002B010000}"/>
            </a:ext>
          </a:extLst>
        </xdr:cNvPr>
        <xdr:cNvSpPr txBox="1"/>
      </xdr:nvSpPr>
      <xdr:spPr>
        <a:xfrm>
          <a:off x="10528300" y="621792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63,829</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37</xdr:row>
      <xdr:rowOff>22860</xdr:rowOff>
    </xdr:from>
    <xdr:to>
      <xdr:col>55</xdr:col>
      <xdr:colOff>50800</xdr:colOff>
      <xdr:row>37</xdr:row>
      <xdr:rowOff>124460</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10426700" y="636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169545</xdr:rowOff>
    </xdr:from>
    <xdr:to>
      <xdr:col>50</xdr:col>
      <xdr:colOff>114300</xdr:colOff>
      <xdr:row>38</xdr:row>
      <xdr:rowOff>40640</xdr:rowOff>
    </xdr:to>
    <xdr:cxnSp macro="">
      <xdr:nvCxnSpPr>
        <xdr:cNvPr id="301" name="直線コネクタ 300">
          <a:extLst>
            <a:ext uri="{FF2B5EF4-FFF2-40B4-BE49-F238E27FC236}">
              <a16:creationId xmlns:a16="http://schemas.microsoft.com/office/drawing/2014/main" id="{00000000-0008-0000-0600-00002D010000}"/>
            </a:ext>
          </a:extLst>
        </xdr:cNvPr>
        <xdr:cNvCxnSpPr/>
      </xdr:nvCxnSpPr>
      <xdr:spPr>
        <a:xfrm flipV="1">
          <a:off x="8750300" y="6513195"/>
          <a:ext cx="88900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11430</xdr:rowOff>
    </xdr:from>
    <xdr:to>
      <xdr:col>50</xdr:col>
      <xdr:colOff>165100</xdr:colOff>
      <xdr:row>37</xdr:row>
      <xdr:rowOff>113030</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95885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35</xdr:row>
      <xdr:rowOff>129540</xdr:rowOff>
    </xdr:from>
    <xdr:ext cx="526415" cy="259080"/>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9371965" y="613029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64,843</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37</xdr:row>
      <xdr:rowOff>57785</xdr:rowOff>
    </xdr:from>
    <xdr:to>
      <xdr:col>45</xdr:col>
      <xdr:colOff>177800</xdr:colOff>
      <xdr:row>38</xdr:row>
      <xdr:rowOff>40640</xdr:rowOff>
    </xdr:to>
    <xdr:cxnSp macro="">
      <xdr:nvCxnSpPr>
        <xdr:cNvPr id="304" name="直線コネクタ 303">
          <a:extLst>
            <a:ext uri="{FF2B5EF4-FFF2-40B4-BE49-F238E27FC236}">
              <a16:creationId xmlns:a16="http://schemas.microsoft.com/office/drawing/2014/main" id="{00000000-0008-0000-0600-000030010000}"/>
            </a:ext>
          </a:extLst>
        </xdr:cNvPr>
        <xdr:cNvCxnSpPr/>
      </xdr:nvCxnSpPr>
      <xdr:spPr>
        <a:xfrm>
          <a:off x="7861300" y="6401435"/>
          <a:ext cx="889000" cy="154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8890</xdr:rowOff>
    </xdr:from>
    <xdr:to>
      <xdr:col>46</xdr:col>
      <xdr:colOff>38100</xdr:colOff>
      <xdr:row>37</xdr:row>
      <xdr:rowOff>110490</xdr:rowOff>
    </xdr:to>
    <xdr:sp macro="" textlink="">
      <xdr:nvSpPr>
        <xdr:cNvPr id="305" name="フローチャート: 判断 304">
          <a:extLst>
            <a:ext uri="{FF2B5EF4-FFF2-40B4-BE49-F238E27FC236}">
              <a16:creationId xmlns:a16="http://schemas.microsoft.com/office/drawing/2014/main" id="{00000000-0008-0000-0600-000031010000}"/>
            </a:ext>
          </a:extLst>
        </xdr:cNvPr>
        <xdr:cNvSpPr/>
      </xdr:nvSpPr>
      <xdr:spPr>
        <a:xfrm>
          <a:off x="8699500" y="635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35</xdr:row>
      <xdr:rowOff>127000</xdr:rowOff>
    </xdr:from>
    <xdr:ext cx="526415" cy="259080"/>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8482965" y="612775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65,095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31</xdr:row>
      <xdr:rowOff>26670</xdr:rowOff>
    </xdr:from>
    <xdr:to>
      <xdr:col>41</xdr:col>
      <xdr:colOff>50800</xdr:colOff>
      <xdr:row>37</xdr:row>
      <xdr:rowOff>57785</xdr:rowOff>
    </xdr:to>
    <xdr:cxnSp macro="">
      <xdr:nvCxnSpPr>
        <xdr:cNvPr id="307" name="直線コネクタ 306">
          <a:extLst>
            <a:ext uri="{FF2B5EF4-FFF2-40B4-BE49-F238E27FC236}">
              <a16:creationId xmlns:a16="http://schemas.microsoft.com/office/drawing/2014/main" id="{00000000-0008-0000-0600-000033010000}"/>
            </a:ext>
          </a:extLst>
        </xdr:cNvPr>
        <xdr:cNvCxnSpPr/>
      </xdr:nvCxnSpPr>
      <xdr:spPr>
        <a:xfrm>
          <a:off x="6972300" y="5341620"/>
          <a:ext cx="889000" cy="1059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43180</xdr:rowOff>
    </xdr:from>
    <xdr:to>
      <xdr:col>41</xdr:col>
      <xdr:colOff>101600</xdr:colOff>
      <xdr:row>37</xdr:row>
      <xdr:rowOff>144780</xdr:rowOff>
    </xdr:to>
    <xdr:sp macro="" textlink="">
      <xdr:nvSpPr>
        <xdr:cNvPr id="308" name="フローチャート: 判断 307">
          <a:extLst>
            <a:ext uri="{FF2B5EF4-FFF2-40B4-BE49-F238E27FC236}">
              <a16:creationId xmlns:a16="http://schemas.microsoft.com/office/drawing/2014/main" id="{00000000-0008-0000-0600-000034010000}"/>
            </a:ext>
          </a:extLst>
        </xdr:cNvPr>
        <xdr:cNvSpPr/>
      </xdr:nvSpPr>
      <xdr:spPr>
        <a:xfrm>
          <a:off x="7810500" y="6386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37</xdr:row>
      <xdr:rowOff>136525</xdr:rowOff>
    </xdr:from>
    <xdr:ext cx="526415" cy="2584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7593965" y="6480175"/>
          <a:ext cx="5264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61,922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30</xdr:row>
      <xdr:rowOff>149860</xdr:rowOff>
    </xdr:from>
    <xdr:to>
      <xdr:col>36</xdr:col>
      <xdr:colOff>165100</xdr:colOff>
      <xdr:row>31</xdr:row>
      <xdr:rowOff>80010</xdr:rowOff>
    </xdr:to>
    <xdr:sp macro="" textlink="">
      <xdr:nvSpPr>
        <xdr:cNvPr id="310" name="フローチャート: 判断 309">
          <a:extLst>
            <a:ext uri="{FF2B5EF4-FFF2-40B4-BE49-F238E27FC236}">
              <a16:creationId xmlns:a16="http://schemas.microsoft.com/office/drawing/2014/main" id="{00000000-0008-0000-0600-000036010000}"/>
            </a:ext>
          </a:extLst>
        </xdr:cNvPr>
        <xdr:cNvSpPr/>
      </xdr:nvSpPr>
      <xdr:spPr>
        <a:xfrm>
          <a:off x="6921500" y="529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31</xdr:row>
      <xdr:rowOff>71120</xdr:rowOff>
    </xdr:from>
    <xdr:ext cx="590550" cy="259080"/>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6672580" y="5386070"/>
          <a:ext cx="590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162,417</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80010</xdr:rowOff>
    </xdr:from>
    <xdr:ext cx="762000" cy="259080"/>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80010</xdr:rowOff>
    </xdr:from>
    <xdr:ext cx="762000" cy="259080"/>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41</xdr:row>
      <xdr:rowOff>80010</xdr:rowOff>
    </xdr:from>
    <xdr:ext cx="762000" cy="259080"/>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80010</xdr:rowOff>
    </xdr:from>
    <xdr:ext cx="762000" cy="259080"/>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80010</xdr:rowOff>
    </xdr:from>
    <xdr:ext cx="762000" cy="259080"/>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38</xdr:row>
      <xdr:rowOff>635</xdr:rowOff>
    </xdr:from>
    <xdr:to>
      <xdr:col>55</xdr:col>
      <xdr:colOff>50800</xdr:colOff>
      <xdr:row>38</xdr:row>
      <xdr:rowOff>102235</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10426700" y="6515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150495</xdr:rowOff>
    </xdr:from>
    <xdr:ext cx="534670" cy="259080"/>
    <xdr:sp macro="" textlink="">
      <xdr:nvSpPr>
        <xdr:cNvPr id="318" name="補助費等該当値テキスト">
          <a:extLst>
            <a:ext uri="{FF2B5EF4-FFF2-40B4-BE49-F238E27FC236}">
              <a16:creationId xmlns:a16="http://schemas.microsoft.com/office/drawing/2014/main" id="{00000000-0008-0000-0600-00003E010000}"/>
            </a:ext>
          </a:extLst>
        </xdr:cNvPr>
        <xdr:cNvSpPr txBox="1"/>
      </xdr:nvSpPr>
      <xdr:spPr>
        <a:xfrm>
          <a:off x="10528300" y="64941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50,128</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37</xdr:row>
      <xdr:rowOff>118745</xdr:rowOff>
    </xdr:from>
    <xdr:to>
      <xdr:col>50</xdr:col>
      <xdr:colOff>165100</xdr:colOff>
      <xdr:row>38</xdr:row>
      <xdr:rowOff>48895</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9588500" y="6462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38</xdr:row>
      <xdr:rowOff>40640</xdr:rowOff>
    </xdr:from>
    <xdr:ext cx="526415" cy="251460"/>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9371965" y="6555740"/>
          <a:ext cx="5264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54,996</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37</xdr:row>
      <xdr:rowOff>161290</xdr:rowOff>
    </xdr:from>
    <xdr:to>
      <xdr:col>46</xdr:col>
      <xdr:colOff>38100</xdr:colOff>
      <xdr:row>38</xdr:row>
      <xdr:rowOff>91440</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8699500" y="650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38</xdr:row>
      <xdr:rowOff>82550</xdr:rowOff>
    </xdr:from>
    <xdr:ext cx="526415" cy="259080"/>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8482965" y="659765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51,086</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37</xdr:row>
      <xdr:rowOff>6985</xdr:rowOff>
    </xdr:from>
    <xdr:to>
      <xdr:col>41</xdr:col>
      <xdr:colOff>101600</xdr:colOff>
      <xdr:row>37</xdr:row>
      <xdr:rowOff>109220</xdr:rowOff>
    </xdr:to>
    <xdr:sp macro="" textlink="">
      <xdr:nvSpPr>
        <xdr:cNvPr id="323" name="楕円 322">
          <a:extLst>
            <a:ext uri="{FF2B5EF4-FFF2-40B4-BE49-F238E27FC236}">
              <a16:creationId xmlns:a16="http://schemas.microsoft.com/office/drawing/2014/main" id="{00000000-0008-0000-0600-000043010000}"/>
            </a:ext>
          </a:extLst>
        </xdr:cNvPr>
        <xdr:cNvSpPr/>
      </xdr:nvSpPr>
      <xdr:spPr>
        <a:xfrm>
          <a:off x="7810500" y="63506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35</xdr:row>
      <xdr:rowOff>125095</xdr:rowOff>
    </xdr:from>
    <xdr:ext cx="526415" cy="258445"/>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7593965" y="6125845"/>
          <a:ext cx="5264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65,303</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30</xdr:row>
      <xdr:rowOff>147320</xdr:rowOff>
    </xdr:from>
    <xdr:to>
      <xdr:col>36</xdr:col>
      <xdr:colOff>165100</xdr:colOff>
      <xdr:row>31</xdr:row>
      <xdr:rowOff>77470</xdr:rowOff>
    </xdr:to>
    <xdr:sp macro="" textlink="">
      <xdr:nvSpPr>
        <xdr:cNvPr id="325" name="楕円 324">
          <a:extLst>
            <a:ext uri="{FF2B5EF4-FFF2-40B4-BE49-F238E27FC236}">
              <a16:creationId xmlns:a16="http://schemas.microsoft.com/office/drawing/2014/main" id="{00000000-0008-0000-0600-000045010000}"/>
            </a:ext>
          </a:extLst>
        </xdr:cNvPr>
        <xdr:cNvSpPr/>
      </xdr:nvSpPr>
      <xdr:spPr>
        <a:xfrm>
          <a:off x="6921500" y="529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29</xdr:row>
      <xdr:rowOff>93980</xdr:rowOff>
    </xdr:from>
    <xdr:ext cx="590550" cy="259080"/>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672580" y="5066030"/>
          <a:ext cx="590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162,630</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2" name="正方形/長方形 331">
          <a:extLst>
            <a:ext uri="{FF2B5EF4-FFF2-40B4-BE49-F238E27FC236}">
              <a16:creationId xmlns:a16="http://schemas.microsoft.com/office/drawing/2014/main" id="{00000000-0008-0000-0600-00004C010000}"/>
            </a:ext>
          </a:extLst>
        </xdr:cNvPr>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3" name="正方形/長方形 332">
          <a:extLst>
            <a:ext uri="{FF2B5EF4-FFF2-40B4-BE49-F238E27FC236}">
              <a16:creationId xmlns:a16="http://schemas.microsoft.com/office/drawing/2014/main" id="{00000000-0008-0000-0600-00004D010000}"/>
            </a:ext>
          </a:extLst>
        </xdr:cNvPr>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76,147</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4" name="正方形/長方形 333">
          <a:extLst>
            <a:ext uri="{FF2B5EF4-FFF2-40B4-BE49-F238E27FC236}">
              <a16:creationId xmlns:a16="http://schemas.microsoft.com/office/drawing/2014/main" id="{00000000-0008-0000-0600-00004E010000}"/>
            </a:ext>
          </a:extLst>
        </xdr:cNvPr>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1630" cy="217170"/>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565900" y="8064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60</xdr:row>
      <xdr:rowOff>111760</xdr:rowOff>
    </xdr:from>
    <xdr:ext cx="240665" cy="25082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355080" y="10398760"/>
          <a:ext cx="2406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59</xdr:row>
      <xdr:rowOff>99060</xdr:rowOff>
    </xdr:from>
    <xdr:to>
      <xdr:col>59</xdr:col>
      <xdr:colOff>50800</xdr:colOff>
      <xdr:row>59</xdr:row>
      <xdr:rowOff>99060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58</xdr:row>
      <xdr:rowOff>128270</xdr:rowOff>
    </xdr:from>
    <xdr:ext cx="531495" cy="259080"/>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72505" y="10072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114935</xdr:rowOff>
    </xdr:from>
    <xdr:to>
      <xdr:col>59</xdr:col>
      <xdr:colOff>50800</xdr:colOff>
      <xdr:row>57</xdr:row>
      <xdr:rowOff>114935</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56</xdr:row>
      <xdr:rowOff>144145</xdr:rowOff>
    </xdr:from>
    <xdr:ext cx="531495" cy="25082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72505" y="974534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55</xdr:row>
      <xdr:rowOff>132080</xdr:rowOff>
    </xdr:from>
    <xdr:to>
      <xdr:col>59</xdr:col>
      <xdr:colOff>50800</xdr:colOff>
      <xdr:row>55</xdr:row>
      <xdr:rowOff>132080</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54</xdr:row>
      <xdr:rowOff>160655</xdr:rowOff>
    </xdr:from>
    <xdr:ext cx="531495" cy="259080"/>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72505" y="9418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147955</xdr:rowOff>
    </xdr:from>
    <xdr:to>
      <xdr:col>59</xdr:col>
      <xdr:colOff>50800</xdr:colOff>
      <xdr:row>53</xdr:row>
      <xdr:rowOff>147955</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6604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53</xdr:row>
      <xdr:rowOff>6350</xdr:rowOff>
    </xdr:from>
    <xdr:ext cx="531495" cy="251460"/>
    <xdr:sp macro="" textlink="">
      <xdr:nvSpPr>
        <xdr:cNvPr id="345" name="テキスト ボックス 344">
          <a:extLst>
            <a:ext uri="{FF2B5EF4-FFF2-40B4-BE49-F238E27FC236}">
              <a16:creationId xmlns:a16="http://schemas.microsoft.com/office/drawing/2014/main" id="{00000000-0008-0000-0600-000059010000}"/>
            </a:ext>
          </a:extLst>
        </xdr:cNvPr>
        <xdr:cNvSpPr txBox="1"/>
      </xdr:nvSpPr>
      <xdr:spPr>
        <a:xfrm>
          <a:off x="6072505" y="909320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51</xdr:row>
      <xdr:rowOff>164465</xdr:rowOff>
    </xdr:from>
    <xdr:to>
      <xdr:col>59</xdr:col>
      <xdr:colOff>50800</xdr:colOff>
      <xdr:row>51</xdr:row>
      <xdr:rowOff>164465</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6604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51</xdr:row>
      <xdr:rowOff>22225</xdr:rowOff>
    </xdr:from>
    <xdr:ext cx="587375" cy="258445"/>
    <xdr:sp macro="" textlink="">
      <xdr:nvSpPr>
        <xdr:cNvPr id="347" name="テキスト ボックス 346">
          <a:extLst>
            <a:ext uri="{FF2B5EF4-FFF2-40B4-BE49-F238E27FC236}">
              <a16:creationId xmlns:a16="http://schemas.microsoft.com/office/drawing/2014/main" id="{00000000-0008-0000-0600-00005B010000}"/>
            </a:ext>
          </a:extLst>
        </xdr:cNvPr>
        <xdr:cNvSpPr txBox="1"/>
      </xdr:nvSpPr>
      <xdr:spPr>
        <a:xfrm>
          <a:off x="6008370" y="8766175"/>
          <a:ext cx="58737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8890</xdr:rowOff>
    </xdr:from>
    <xdr:to>
      <xdr:col>59</xdr:col>
      <xdr:colOff>50800</xdr:colOff>
      <xdr:row>50</xdr:row>
      <xdr:rowOff>8890</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6604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49</xdr:row>
      <xdr:rowOff>38100</xdr:rowOff>
    </xdr:from>
    <xdr:ext cx="587375" cy="259080"/>
    <xdr:sp macro="" textlink="">
      <xdr:nvSpPr>
        <xdr:cNvPr id="349" name="テキスト ボックス 348">
          <a:extLst>
            <a:ext uri="{FF2B5EF4-FFF2-40B4-BE49-F238E27FC236}">
              <a16:creationId xmlns:a16="http://schemas.microsoft.com/office/drawing/2014/main" id="{00000000-0008-0000-0600-00005D010000}"/>
            </a:ext>
          </a:extLst>
        </xdr:cNvPr>
        <xdr:cNvSpPr txBox="1"/>
      </xdr:nvSpPr>
      <xdr:spPr>
        <a:xfrm>
          <a:off x="6008370" y="8439150"/>
          <a:ext cx="587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47</xdr:row>
      <xdr:rowOff>54610</xdr:rowOff>
    </xdr:from>
    <xdr:ext cx="587375" cy="250825"/>
    <xdr:sp macro="" textlink="">
      <xdr:nvSpPr>
        <xdr:cNvPr id="351" name="テキスト ボックス 350">
          <a:extLst>
            <a:ext uri="{FF2B5EF4-FFF2-40B4-BE49-F238E27FC236}">
              <a16:creationId xmlns:a16="http://schemas.microsoft.com/office/drawing/2014/main" id="{00000000-0008-0000-0600-00005F010000}"/>
            </a:ext>
          </a:extLst>
        </xdr:cNvPr>
        <xdr:cNvSpPr txBox="1"/>
      </xdr:nvSpPr>
      <xdr:spPr>
        <a:xfrm>
          <a:off x="6008370" y="8112760"/>
          <a:ext cx="58737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52" name="普通建設事業費グラフ枠">
          <a:extLst>
            <a:ext uri="{FF2B5EF4-FFF2-40B4-BE49-F238E27FC236}">
              <a16:creationId xmlns:a16="http://schemas.microsoft.com/office/drawing/2014/main" id="{00000000-0008-0000-0600-000060010000}"/>
            </a:ext>
          </a:extLst>
        </xdr:cNvPr>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74930</xdr:rowOff>
    </xdr:from>
    <xdr:to>
      <xdr:col>54</xdr:col>
      <xdr:colOff>189865</xdr:colOff>
      <xdr:row>59</xdr:row>
      <xdr:rowOff>114300</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10475595" y="8647430"/>
          <a:ext cx="1270" cy="15824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118110</xdr:rowOff>
    </xdr:from>
    <xdr:ext cx="534670" cy="259080"/>
    <xdr:sp macro="" textlink="">
      <xdr:nvSpPr>
        <xdr:cNvPr id="354" name="普通建設事業費最小値テキスト">
          <a:extLst>
            <a:ext uri="{FF2B5EF4-FFF2-40B4-BE49-F238E27FC236}">
              <a16:creationId xmlns:a16="http://schemas.microsoft.com/office/drawing/2014/main" id="{00000000-0008-0000-0600-000062010000}"/>
            </a:ext>
          </a:extLst>
        </xdr:cNvPr>
        <xdr:cNvSpPr txBox="1"/>
      </xdr:nvSpPr>
      <xdr:spPr>
        <a:xfrm>
          <a:off x="10528300" y="102336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19,049</a:t>
          </a:r>
          <a:endParaRPr kumimoji="1" lang="ja-JP" altLang="en-US" sz="1000" b="1">
            <a:latin typeface="ＭＳ Ｐゴシック"/>
            <a:ea typeface="ＭＳ Ｐゴシック"/>
          </a:endParaRPr>
        </a:p>
      </xdr:txBody>
    </xdr:sp>
    <xdr:clientData/>
  </xdr:oneCellAnchor>
  <xdr:twoCellAnchor>
    <xdr:from>
      <xdr:col>54</xdr:col>
      <xdr:colOff>101600</xdr:colOff>
      <xdr:row>59</xdr:row>
      <xdr:rowOff>114300</xdr:rowOff>
    </xdr:from>
    <xdr:to>
      <xdr:col>55</xdr:col>
      <xdr:colOff>88900</xdr:colOff>
      <xdr:row>59</xdr:row>
      <xdr:rowOff>114300</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a:off x="10388600" y="102298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20955</xdr:rowOff>
    </xdr:from>
    <xdr:ext cx="598805" cy="250825"/>
    <xdr:sp macro="" textlink="">
      <xdr:nvSpPr>
        <xdr:cNvPr id="356" name="普通建設事業費最大値テキスト">
          <a:extLst>
            <a:ext uri="{FF2B5EF4-FFF2-40B4-BE49-F238E27FC236}">
              <a16:creationId xmlns:a16="http://schemas.microsoft.com/office/drawing/2014/main" id="{00000000-0008-0000-0600-000064010000}"/>
            </a:ext>
          </a:extLst>
        </xdr:cNvPr>
        <xdr:cNvSpPr txBox="1"/>
      </xdr:nvSpPr>
      <xdr:spPr>
        <a:xfrm>
          <a:off x="10528300" y="8422005"/>
          <a:ext cx="5988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116,002</a:t>
          </a:r>
          <a:endParaRPr kumimoji="1" lang="ja-JP" altLang="en-US" sz="1000" b="1">
            <a:latin typeface="ＭＳ Ｐゴシック"/>
            <a:ea typeface="ＭＳ Ｐゴシック"/>
          </a:endParaRPr>
        </a:p>
      </xdr:txBody>
    </xdr:sp>
    <xdr:clientData/>
  </xdr:oneCellAnchor>
  <xdr:twoCellAnchor>
    <xdr:from>
      <xdr:col>54</xdr:col>
      <xdr:colOff>101600</xdr:colOff>
      <xdr:row>50</xdr:row>
      <xdr:rowOff>74930</xdr:rowOff>
    </xdr:from>
    <xdr:to>
      <xdr:col>55</xdr:col>
      <xdr:colOff>88900</xdr:colOff>
      <xdr:row>50</xdr:row>
      <xdr:rowOff>74930</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a:off x="10388600" y="86474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54</xdr:row>
      <xdr:rowOff>78740</xdr:rowOff>
    </xdr:from>
    <xdr:to>
      <xdr:col>55</xdr:col>
      <xdr:colOff>0</xdr:colOff>
      <xdr:row>56</xdr:row>
      <xdr:rowOff>57150</xdr:rowOff>
    </xdr:to>
    <xdr:cxnSp macro="">
      <xdr:nvCxnSpPr>
        <xdr:cNvPr id="358" name="直線コネクタ 357">
          <a:extLst>
            <a:ext uri="{FF2B5EF4-FFF2-40B4-BE49-F238E27FC236}">
              <a16:creationId xmlns:a16="http://schemas.microsoft.com/office/drawing/2014/main" id="{00000000-0008-0000-0600-000066010000}"/>
            </a:ext>
          </a:extLst>
        </xdr:cNvPr>
        <xdr:cNvCxnSpPr/>
      </xdr:nvCxnSpPr>
      <xdr:spPr>
        <a:xfrm flipV="1">
          <a:off x="9639300" y="9337040"/>
          <a:ext cx="838200" cy="3213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84455</xdr:rowOff>
    </xdr:from>
    <xdr:ext cx="534670" cy="259080"/>
    <xdr:sp macro="" textlink="">
      <xdr:nvSpPr>
        <xdr:cNvPr id="359" name="普通建設事業費平均値テキスト">
          <a:extLst>
            <a:ext uri="{FF2B5EF4-FFF2-40B4-BE49-F238E27FC236}">
              <a16:creationId xmlns:a16="http://schemas.microsoft.com/office/drawing/2014/main" id="{00000000-0008-0000-0600-000067010000}"/>
            </a:ext>
          </a:extLst>
        </xdr:cNvPr>
        <xdr:cNvSpPr txBox="1"/>
      </xdr:nvSpPr>
      <xdr:spPr>
        <a:xfrm>
          <a:off x="10528300" y="951420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58,465</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55</xdr:row>
      <xdr:rowOff>106045</xdr:rowOff>
    </xdr:from>
    <xdr:to>
      <xdr:col>55</xdr:col>
      <xdr:colOff>50800</xdr:colOff>
      <xdr:row>56</xdr:row>
      <xdr:rowOff>36195</xdr:rowOff>
    </xdr:to>
    <xdr:sp macro="" textlink="">
      <xdr:nvSpPr>
        <xdr:cNvPr id="360" name="フローチャート: 判断 359">
          <a:extLst>
            <a:ext uri="{FF2B5EF4-FFF2-40B4-BE49-F238E27FC236}">
              <a16:creationId xmlns:a16="http://schemas.microsoft.com/office/drawing/2014/main" id="{00000000-0008-0000-0600-000068010000}"/>
            </a:ext>
          </a:extLst>
        </xdr:cNvPr>
        <xdr:cNvSpPr/>
      </xdr:nvSpPr>
      <xdr:spPr>
        <a:xfrm>
          <a:off x="10426700" y="9535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40640</xdr:rowOff>
    </xdr:from>
    <xdr:to>
      <xdr:col>50</xdr:col>
      <xdr:colOff>114300</xdr:colOff>
      <xdr:row>56</xdr:row>
      <xdr:rowOff>57150</xdr:rowOff>
    </xdr:to>
    <xdr:cxnSp macro="">
      <xdr:nvCxnSpPr>
        <xdr:cNvPr id="361" name="直線コネクタ 360">
          <a:extLst>
            <a:ext uri="{FF2B5EF4-FFF2-40B4-BE49-F238E27FC236}">
              <a16:creationId xmlns:a16="http://schemas.microsoft.com/office/drawing/2014/main" id="{00000000-0008-0000-0600-000069010000}"/>
            </a:ext>
          </a:extLst>
        </xdr:cNvPr>
        <xdr:cNvCxnSpPr/>
      </xdr:nvCxnSpPr>
      <xdr:spPr>
        <a:xfrm>
          <a:off x="8750300" y="9641840"/>
          <a:ext cx="8890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27305</xdr:rowOff>
    </xdr:from>
    <xdr:to>
      <xdr:col>50</xdr:col>
      <xdr:colOff>165100</xdr:colOff>
      <xdr:row>56</xdr:row>
      <xdr:rowOff>128905</xdr:rowOff>
    </xdr:to>
    <xdr:sp macro="" textlink="">
      <xdr:nvSpPr>
        <xdr:cNvPr id="362" name="フローチャート: 判断 361">
          <a:extLst>
            <a:ext uri="{FF2B5EF4-FFF2-40B4-BE49-F238E27FC236}">
              <a16:creationId xmlns:a16="http://schemas.microsoft.com/office/drawing/2014/main" id="{00000000-0008-0000-0600-00006A010000}"/>
            </a:ext>
          </a:extLst>
        </xdr:cNvPr>
        <xdr:cNvSpPr/>
      </xdr:nvSpPr>
      <xdr:spPr>
        <a:xfrm>
          <a:off x="9588500" y="9628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56</xdr:row>
      <xdr:rowOff>120650</xdr:rowOff>
    </xdr:from>
    <xdr:ext cx="526415" cy="251460"/>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9371965" y="9721850"/>
          <a:ext cx="5264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52,786</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56</xdr:row>
      <xdr:rowOff>8255</xdr:rowOff>
    </xdr:from>
    <xdr:to>
      <xdr:col>45</xdr:col>
      <xdr:colOff>177800</xdr:colOff>
      <xdr:row>56</xdr:row>
      <xdr:rowOff>40640</xdr:rowOff>
    </xdr:to>
    <xdr:cxnSp macro="">
      <xdr:nvCxnSpPr>
        <xdr:cNvPr id="364" name="直線コネクタ 363">
          <a:extLst>
            <a:ext uri="{FF2B5EF4-FFF2-40B4-BE49-F238E27FC236}">
              <a16:creationId xmlns:a16="http://schemas.microsoft.com/office/drawing/2014/main" id="{00000000-0008-0000-0600-00006C010000}"/>
            </a:ext>
          </a:extLst>
        </xdr:cNvPr>
        <xdr:cNvCxnSpPr/>
      </xdr:nvCxnSpPr>
      <xdr:spPr>
        <a:xfrm>
          <a:off x="7861300" y="9609455"/>
          <a:ext cx="8890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6985</xdr:rowOff>
    </xdr:from>
    <xdr:to>
      <xdr:col>46</xdr:col>
      <xdr:colOff>38100</xdr:colOff>
      <xdr:row>56</xdr:row>
      <xdr:rowOff>109220</xdr:rowOff>
    </xdr:to>
    <xdr:sp macro="" textlink="">
      <xdr:nvSpPr>
        <xdr:cNvPr id="365" name="フローチャート: 判断 364">
          <a:extLst>
            <a:ext uri="{FF2B5EF4-FFF2-40B4-BE49-F238E27FC236}">
              <a16:creationId xmlns:a16="http://schemas.microsoft.com/office/drawing/2014/main" id="{00000000-0008-0000-0600-00006D010000}"/>
            </a:ext>
          </a:extLst>
        </xdr:cNvPr>
        <xdr:cNvSpPr/>
      </xdr:nvSpPr>
      <xdr:spPr>
        <a:xfrm>
          <a:off x="8699500" y="96081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56</xdr:row>
      <xdr:rowOff>99695</xdr:rowOff>
    </xdr:from>
    <xdr:ext cx="526415" cy="25082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8482965" y="970089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54,016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54</xdr:row>
      <xdr:rowOff>149225</xdr:rowOff>
    </xdr:from>
    <xdr:to>
      <xdr:col>41</xdr:col>
      <xdr:colOff>50800</xdr:colOff>
      <xdr:row>56</xdr:row>
      <xdr:rowOff>8255</xdr:rowOff>
    </xdr:to>
    <xdr:cxnSp macro="">
      <xdr:nvCxnSpPr>
        <xdr:cNvPr id="367" name="直線コネクタ 366">
          <a:extLst>
            <a:ext uri="{FF2B5EF4-FFF2-40B4-BE49-F238E27FC236}">
              <a16:creationId xmlns:a16="http://schemas.microsoft.com/office/drawing/2014/main" id="{00000000-0008-0000-0600-00006F010000}"/>
            </a:ext>
          </a:extLst>
        </xdr:cNvPr>
        <xdr:cNvCxnSpPr/>
      </xdr:nvCxnSpPr>
      <xdr:spPr>
        <a:xfrm>
          <a:off x="6972300" y="9407525"/>
          <a:ext cx="889000" cy="2019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3810</xdr:rowOff>
    </xdr:from>
    <xdr:to>
      <xdr:col>41</xdr:col>
      <xdr:colOff>101600</xdr:colOff>
      <xdr:row>56</xdr:row>
      <xdr:rowOff>105410</xdr:rowOff>
    </xdr:to>
    <xdr:sp macro="" textlink="">
      <xdr:nvSpPr>
        <xdr:cNvPr id="368" name="フローチャート: 判断 367">
          <a:extLst>
            <a:ext uri="{FF2B5EF4-FFF2-40B4-BE49-F238E27FC236}">
              <a16:creationId xmlns:a16="http://schemas.microsoft.com/office/drawing/2014/main" id="{00000000-0008-0000-0600-000070010000}"/>
            </a:ext>
          </a:extLst>
        </xdr:cNvPr>
        <xdr:cNvSpPr/>
      </xdr:nvSpPr>
      <xdr:spPr>
        <a:xfrm>
          <a:off x="7810500" y="9605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56</xdr:row>
      <xdr:rowOff>96520</xdr:rowOff>
    </xdr:from>
    <xdr:ext cx="526415" cy="259080"/>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7593965" y="969772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54,225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55</xdr:row>
      <xdr:rowOff>18415</xdr:rowOff>
    </xdr:from>
    <xdr:to>
      <xdr:col>36</xdr:col>
      <xdr:colOff>165100</xdr:colOff>
      <xdr:row>55</xdr:row>
      <xdr:rowOff>120650</xdr:rowOff>
    </xdr:to>
    <xdr:sp macro="" textlink="">
      <xdr:nvSpPr>
        <xdr:cNvPr id="370" name="フローチャート: 判断 369">
          <a:extLst>
            <a:ext uri="{FF2B5EF4-FFF2-40B4-BE49-F238E27FC236}">
              <a16:creationId xmlns:a16="http://schemas.microsoft.com/office/drawing/2014/main" id="{00000000-0008-0000-0600-000072010000}"/>
            </a:ext>
          </a:extLst>
        </xdr:cNvPr>
        <xdr:cNvSpPr/>
      </xdr:nvSpPr>
      <xdr:spPr>
        <a:xfrm>
          <a:off x="6921500" y="94481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55</xdr:row>
      <xdr:rowOff>111125</xdr:rowOff>
    </xdr:from>
    <xdr:ext cx="526415" cy="25082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6704965" y="954087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63,812</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80010</xdr:rowOff>
    </xdr:from>
    <xdr:ext cx="762000" cy="259080"/>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80010</xdr:rowOff>
    </xdr:from>
    <xdr:ext cx="762000" cy="259080"/>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61</xdr:row>
      <xdr:rowOff>80010</xdr:rowOff>
    </xdr:from>
    <xdr:ext cx="762000" cy="259080"/>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80010</xdr:rowOff>
    </xdr:from>
    <xdr:ext cx="762000" cy="259080"/>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80010</xdr:rowOff>
    </xdr:from>
    <xdr:ext cx="762000" cy="259080"/>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54</xdr:row>
      <xdr:rowOff>27940</xdr:rowOff>
    </xdr:from>
    <xdr:to>
      <xdr:col>55</xdr:col>
      <xdr:colOff>50800</xdr:colOff>
      <xdr:row>54</xdr:row>
      <xdr:rowOff>129540</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10426700" y="928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53</xdr:row>
      <xdr:rowOff>50800</xdr:rowOff>
    </xdr:from>
    <xdr:ext cx="534670" cy="259080"/>
    <xdr:sp macro="" textlink="">
      <xdr:nvSpPr>
        <xdr:cNvPr id="378" name="普通建設事業費該当値テキスト">
          <a:extLst>
            <a:ext uri="{FF2B5EF4-FFF2-40B4-BE49-F238E27FC236}">
              <a16:creationId xmlns:a16="http://schemas.microsoft.com/office/drawing/2014/main" id="{00000000-0008-0000-0600-00007A010000}"/>
            </a:ext>
          </a:extLst>
        </xdr:cNvPr>
        <xdr:cNvSpPr txBox="1"/>
      </xdr:nvSpPr>
      <xdr:spPr>
        <a:xfrm>
          <a:off x="10528300" y="91376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73,742</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56</xdr:row>
      <xdr:rowOff>6350</xdr:rowOff>
    </xdr:from>
    <xdr:to>
      <xdr:col>50</xdr:col>
      <xdr:colOff>165100</xdr:colOff>
      <xdr:row>56</xdr:row>
      <xdr:rowOff>107950</xdr:rowOff>
    </xdr:to>
    <xdr:sp macro="" textlink="">
      <xdr:nvSpPr>
        <xdr:cNvPr id="379" name="楕円 378">
          <a:extLst>
            <a:ext uri="{FF2B5EF4-FFF2-40B4-BE49-F238E27FC236}">
              <a16:creationId xmlns:a16="http://schemas.microsoft.com/office/drawing/2014/main" id="{00000000-0008-0000-0600-00007B010000}"/>
            </a:ext>
          </a:extLst>
        </xdr:cNvPr>
        <xdr:cNvSpPr/>
      </xdr:nvSpPr>
      <xdr:spPr>
        <a:xfrm>
          <a:off x="9588500" y="9607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54</xdr:row>
      <xdr:rowOff>124460</xdr:rowOff>
    </xdr:from>
    <xdr:ext cx="526415" cy="259080"/>
    <xdr:sp macro="" textlink="">
      <xdr:nvSpPr>
        <xdr:cNvPr id="380" name="テキスト ボックス 379">
          <a:extLst>
            <a:ext uri="{FF2B5EF4-FFF2-40B4-BE49-F238E27FC236}">
              <a16:creationId xmlns:a16="http://schemas.microsoft.com/office/drawing/2014/main" id="{00000000-0008-0000-0600-00007C010000}"/>
            </a:ext>
          </a:extLst>
        </xdr:cNvPr>
        <xdr:cNvSpPr txBox="1"/>
      </xdr:nvSpPr>
      <xdr:spPr>
        <a:xfrm>
          <a:off x="9371965" y="938276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54,040</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55</xdr:row>
      <xdr:rowOff>161290</xdr:rowOff>
    </xdr:from>
    <xdr:to>
      <xdr:col>46</xdr:col>
      <xdr:colOff>38100</xdr:colOff>
      <xdr:row>56</xdr:row>
      <xdr:rowOff>91440</xdr:rowOff>
    </xdr:to>
    <xdr:sp macro="" textlink="">
      <xdr:nvSpPr>
        <xdr:cNvPr id="381" name="楕円 380">
          <a:extLst>
            <a:ext uri="{FF2B5EF4-FFF2-40B4-BE49-F238E27FC236}">
              <a16:creationId xmlns:a16="http://schemas.microsoft.com/office/drawing/2014/main" id="{00000000-0008-0000-0600-00007D010000}"/>
            </a:ext>
          </a:extLst>
        </xdr:cNvPr>
        <xdr:cNvSpPr/>
      </xdr:nvSpPr>
      <xdr:spPr>
        <a:xfrm>
          <a:off x="8699500" y="9591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54</xdr:row>
      <xdr:rowOff>107950</xdr:rowOff>
    </xdr:from>
    <xdr:ext cx="526415" cy="259080"/>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8482965" y="936625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55,069</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55</xdr:row>
      <xdr:rowOff>128905</xdr:rowOff>
    </xdr:from>
    <xdr:to>
      <xdr:col>41</xdr:col>
      <xdr:colOff>101600</xdr:colOff>
      <xdr:row>56</xdr:row>
      <xdr:rowOff>59055</xdr:rowOff>
    </xdr:to>
    <xdr:sp macro="" textlink="">
      <xdr:nvSpPr>
        <xdr:cNvPr id="383" name="楕円 382">
          <a:extLst>
            <a:ext uri="{FF2B5EF4-FFF2-40B4-BE49-F238E27FC236}">
              <a16:creationId xmlns:a16="http://schemas.microsoft.com/office/drawing/2014/main" id="{00000000-0008-0000-0600-00007F010000}"/>
            </a:ext>
          </a:extLst>
        </xdr:cNvPr>
        <xdr:cNvSpPr/>
      </xdr:nvSpPr>
      <xdr:spPr>
        <a:xfrm>
          <a:off x="7810500" y="955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54</xdr:row>
      <xdr:rowOff>75565</xdr:rowOff>
    </xdr:from>
    <xdr:ext cx="526415" cy="250825"/>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7593965" y="933386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57,052</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54</xdr:row>
      <xdr:rowOff>98425</xdr:rowOff>
    </xdr:from>
    <xdr:to>
      <xdr:col>36</xdr:col>
      <xdr:colOff>165100</xdr:colOff>
      <xdr:row>55</xdr:row>
      <xdr:rowOff>29210</xdr:rowOff>
    </xdr:to>
    <xdr:sp macro="" textlink="">
      <xdr:nvSpPr>
        <xdr:cNvPr id="385" name="楕円 384">
          <a:extLst>
            <a:ext uri="{FF2B5EF4-FFF2-40B4-BE49-F238E27FC236}">
              <a16:creationId xmlns:a16="http://schemas.microsoft.com/office/drawing/2014/main" id="{00000000-0008-0000-0600-000081010000}"/>
            </a:ext>
          </a:extLst>
        </xdr:cNvPr>
        <xdr:cNvSpPr/>
      </xdr:nvSpPr>
      <xdr:spPr>
        <a:xfrm>
          <a:off x="6921500" y="935672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53</xdr:row>
      <xdr:rowOff>45085</xdr:rowOff>
    </xdr:from>
    <xdr:ext cx="526415" cy="2584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704965" y="9131935"/>
          <a:ext cx="5264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69,412</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91" name="正方形/長方形 390">
          <a:extLst>
            <a:ext uri="{FF2B5EF4-FFF2-40B4-BE49-F238E27FC236}">
              <a16:creationId xmlns:a16="http://schemas.microsoft.com/office/drawing/2014/main" id="{00000000-0008-0000-0600-000087010000}"/>
            </a:ext>
          </a:extLst>
        </xdr:cNvPr>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92" name="正方形/長方形 391">
          <a:extLst>
            <a:ext uri="{FF2B5EF4-FFF2-40B4-BE49-F238E27FC236}">
              <a16:creationId xmlns:a16="http://schemas.microsoft.com/office/drawing/2014/main" id="{00000000-0008-0000-0600-000088010000}"/>
            </a:ext>
          </a:extLst>
        </xdr:cNvPr>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3" name="正方形/長方形 392">
          <a:extLst>
            <a:ext uri="{FF2B5EF4-FFF2-40B4-BE49-F238E27FC236}">
              <a16:creationId xmlns:a16="http://schemas.microsoft.com/office/drawing/2014/main" id="{00000000-0008-0000-0600-000089010000}"/>
            </a:ext>
          </a:extLst>
        </xdr:cNvPr>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14,822</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4" name="正方形/長方形 393">
          <a:extLst>
            <a:ext uri="{FF2B5EF4-FFF2-40B4-BE49-F238E27FC236}">
              <a16:creationId xmlns:a16="http://schemas.microsoft.com/office/drawing/2014/main" id="{00000000-0008-0000-0600-00008A010000}"/>
            </a:ext>
          </a:extLst>
        </xdr:cNvPr>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1630" cy="217170"/>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565900" y="11493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77</xdr:row>
      <xdr:rowOff>168910</xdr:rowOff>
    </xdr:from>
    <xdr:ext cx="240665" cy="25082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355080" y="13370560"/>
          <a:ext cx="2406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75</xdr:row>
      <xdr:rowOff>54610</xdr:rowOff>
    </xdr:from>
    <xdr:ext cx="531495" cy="25082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72505" y="129133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6604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72</xdr:row>
      <xdr:rowOff>111760</xdr:rowOff>
    </xdr:from>
    <xdr:ext cx="531495" cy="25082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6072505" y="124561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6604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69</xdr:row>
      <xdr:rowOff>168910</xdr:rowOff>
    </xdr:from>
    <xdr:ext cx="531495" cy="25082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6072505" y="119989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67</xdr:row>
      <xdr:rowOff>54610</xdr:rowOff>
    </xdr:from>
    <xdr:ext cx="531495" cy="250825"/>
    <xdr:sp macro="" textlink="">
      <xdr:nvSpPr>
        <xdr:cNvPr id="406" name="テキスト ボックス 405">
          <a:extLst>
            <a:ext uri="{FF2B5EF4-FFF2-40B4-BE49-F238E27FC236}">
              <a16:creationId xmlns:a16="http://schemas.microsoft.com/office/drawing/2014/main" id="{00000000-0008-0000-0600-000096010000}"/>
            </a:ext>
          </a:extLst>
        </xdr:cNvPr>
        <xdr:cNvSpPr txBox="1"/>
      </xdr:nvSpPr>
      <xdr:spPr>
        <a:xfrm>
          <a:off x="6072505" y="115417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7" name="普通建設事業費 （ うち新規整備　）グラフ枠">
          <a:extLst>
            <a:ext uri="{FF2B5EF4-FFF2-40B4-BE49-F238E27FC236}">
              <a16:creationId xmlns:a16="http://schemas.microsoft.com/office/drawing/2014/main" id="{00000000-0008-0000-0600-000097010000}"/>
            </a:ext>
          </a:extLst>
        </xdr:cNvPr>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106045</xdr:rowOff>
    </xdr:from>
    <xdr:to>
      <xdr:col>54</xdr:col>
      <xdr:colOff>189865</xdr:colOff>
      <xdr:row>78</xdr:row>
      <xdr:rowOff>139700</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flipV="1">
          <a:off x="10475595" y="12107545"/>
          <a:ext cx="1270" cy="14052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143510</xdr:rowOff>
    </xdr:from>
    <xdr:ext cx="249555" cy="251460"/>
    <xdr:sp macro="" textlink="">
      <xdr:nvSpPr>
        <xdr:cNvPr id="409" name="普通建設事業費 （ うち新規整備　）最小値テキスト">
          <a:extLst>
            <a:ext uri="{FF2B5EF4-FFF2-40B4-BE49-F238E27FC236}">
              <a16:creationId xmlns:a16="http://schemas.microsoft.com/office/drawing/2014/main" id="{00000000-0008-0000-0600-000099010000}"/>
            </a:ext>
          </a:extLst>
        </xdr:cNvPr>
        <xdr:cNvSpPr txBox="1"/>
      </xdr:nvSpPr>
      <xdr:spPr>
        <a:xfrm>
          <a:off x="10528300" y="1351661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10388600" y="13512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52705</xdr:rowOff>
    </xdr:from>
    <xdr:ext cx="534670" cy="250825"/>
    <xdr:sp macro="" textlink="">
      <xdr:nvSpPr>
        <xdr:cNvPr id="411" name="普通建設事業費 （ うち新規整備　）最大値テキスト">
          <a:extLst>
            <a:ext uri="{FF2B5EF4-FFF2-40B4-BE49-F238E27FC236}">
              <a16:creationId xmlns:a16="http://schemas.microsoft.com/office/drawing/2014/main" id="{00000000-0008-0000-0600-00009B010000}"/>
            </a:ext>
          </a:extLst>
        </xdr:cNvPr>
        <xdr:cNvSpPr txBox="1"/>
      </xdr:nvSpPr>
      <xdr:spPr>
        <a:xfrm>
          <a:off x="10528300" y="1188275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61,482</a:t>
          </a:r>
          <a:endParaRPr kumimoji="1" lang="ja-JP" altLang="en-US" sz="1000" b="1">
            <a:latin typeface="ＭＳ Ｐゴシック"/>
            <a:ea typeface="ＭＳ Ｐゴシック"/>
          </a:endParaRPr>
        </a:p>
      </xdr:txBody>
    </xdr:sp>
    <xdr:clientData/>
  </xdr:oneCellAnchor>
  <xdr:twoCellAnchor>
    <xdr:from>
      <xdr:col>54</xdr:col>
      <xdr:colOff>101600</xdr:colOff>
      <xdr:row>70</xdr:row>
      <xdr:rowOff>106045</xdr:rowOff>
    </xdr:from>
    <xdr:to>
      <xdr:col>55</xdr:col>
      <xdr:colOff>88900</xdr:colOff>
      <xdr:row>70</xdr:row>
      <xdr:rowOff>106045</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10388600" y="121075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95250</xdr:rowOff>
    </xdr:from>
    <xdr:to>
      <xdr:col>55</xdr:col>
      <xdr:colOff>0</xdr:colOff>
      <xdr:row>78</xdr:row>
      <xdr:rowOff>109855</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9639300" y="13468350"/>
          <a:ext cx="8382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63500</xdr:rowOff>
    </xdr:from>
    <xdr:ext cx="469900" cy="251460"/>
    <xdr:sp macro="" textlink="">
      <xdr:nvSpPr>
        <xdr:cNvPr id="414" name="普通建設事業費 （ うち新規整備　）平均値テキスト">
          <a:extLst>
            <a:ext uri="{FF2B5EF4-FFF2-40B4-BE49-F238E27FC236}">
              <a16:creationId xmlns:a16="http://schemas.microsoft.com/office/drawing/2014/main" id="{00000000-0008-0000-0600-00009E010000}"/>
            </a:ext>
          </a:extLst>
        </xdr:cNvPr>
        <xdr:cNvSpPr txBox="1"/>
      </xdr:nvSpPr>
      <xdr:spPr>
        <a:xfrm>
          <a:off x="10528300" y="13093700"/>
          <a:ext cx="4699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9,599</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77</xdr:row>
      <xdr:rowOff>40640</xdr:rowOff>
    </xdr:from>
    <xdr:to>
      <xdr:col>55</xdr:col>
      <xdr:colOff>50800</xdr:colOff>
      <xdr:row>77</xdr:row>
      <xdr:rowOff>142240</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10426700" y="13242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95885</xdr:rowOff>
    </xdr:from>
    <xdr:to>
      <xdr:col>50</xdr:col>
      <xdr:colOff>114300</xdr:colOff>
      <xdr:row>78</xdr:row>
      <xdr:rowOff>95250</xdr:rowOff>
    </xdr:to>
    <xdr:cxnSp macro="">
      <xdr:nvCxnSpPr>
        <xdr:cNvPr id="416" name="直線コネクタ 415">
          <a:extLst>
            <a:ext uri="{FF2B5EF4-FFF2-40B4-BE49-F238E27FC236}">
              <a16:creationId xmlns:a16="http://schemas.microsoft.com/office/drawing/2014/main" id="{00000000-0008-0000-0600-0000A0010000}"/>
            </a:ext>
          </a:extLst>
        </xdr:cNvPr>
        <xdr:cNvCxnSpPr/>
      </xdr:nvCxnSpPr>
      <xdr:spPr>
        <a:xfrm>
          <a:off x="8750300" y="13297535"/>
          <a:ext cx="889000" cy="170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34925</xdr:rowOff>
    </xdr:from>
    <xdr:to>
      <xdr:col>50</xdr:col>
      <xdr:colOff>165100</xdr:colOff>
      <xdr:row>77</xdr:row>
      <xdr:rowOff>136525</xdr:rowOff>
    </xdr:to>
    <xdr:sp macro="" textlink="">
      <xdr:nvSpPr>
        <xdr:cNvPr id="417" name="フローチャート: 判断 416">
          <a:extLst>
            <a:ext uri="{FF2B5EF4-FFF2-40B4-BE49-F238E27FC236}">
              <a16:creationId xmlns:a16="http://schemas.microsoft.com/office/drawing/2014/main" id="{00000000-0008-0000-0600-0000A1010000}"/>
            </a:ext>
          </a:extLst>
        </xdr:cNvPr>
        <xdr:cNvSpPr/>
      </xdr:nvSpPr>
      <xdr:spPr>
        <a:xfrm>
          <a:off x="9588500" y="13236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75</xdr:row>
      <xdr:rowOff>153035</xdr:rowOff>
    </xdr:from>
    <xdr:ext cx="461645" cy="259080"/>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9404350" y="13011785"/>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9,871</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77</xdr:row>
      <xdr:rowOff>92710</xdr:rowOff>
    </xdr:from>
    <xdr:to>
      <xdr:col>45</xdr:col>
      <xdr:colOff>177800</xdr:colOff>
      <xdr:row>77</xdr:row>
      <xdr:rowOff>95885</xdr:rowOff>
    </xdr:to>
    <xdr:cxnSp macro="">
      <xdr:nvCxnSpPr>
        <xdr:cNvPr id="419" name="直線コネクタ 418">
          <a:extLst>
            <a:ext uri="{FF2B5EF4-FFF2-40B4-BE49-F238E27FC236}">
              <a16:creationId xmlns:a16="http://schemas.microsoft.com/office/drawing/2014/main" id="{00000000-0008-0000-0600-0000A3010000}"/>
            </a:ext>
          </a:extLst>
        </xdr:cNvPr>
        <xdr:cNvCxnSpPr/>
      </xdr:nvCxnSpPr>
      <xdr:spPr>
        <a:xfrm>
          <a:off x="7861300" y="1329436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3175</xdr:rowOff>
    </xdr:from>
    <xdr:to>
      <xdr:col>46</xdr:col>
      <xdr:colOff>38100</xdr:colOff>
      <xdr:row>77</xdr:row>
      <xdr:rowOff>104775</xdr:rowOff>
    </xdr:to>
    <xdr:sp macro="" textlink="">
      <xdr:nvSpPr>
        <xdr:cNvPr id="420" name="フローチャート: 判断 419">
          <a:extLst>
            <a:ext uri="{FF2B5EF4-FFF2-40B4-BE49-F238E27FC236}">
              <a16:creationId xmlns:a16="http://schemas.microsoft.com/office/drawing/2014/main" id="{00000000-0008-0000-0600-0000A4010000}"/>
            </a:ext>
          </a:extLst>
        </xdr:cNvPr>
        <xdr:cNvSpPr/>
      </xdr:nvSpPr>
      <xdr:spPr>
        <a:xfrm>
          <a:off x="8699500" y="13204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75</xdr:row>
      <xdr:rowOff>121285</xdr:rowOff>
    </xdr:from>
    <xdr:ext cx="526415" cy="25082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8482965" y="1298003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11,251</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77</xdr:row>
      <xdr:rowOff>79375</xdr:rowOff>
    </xdr:from>
    <xdr:to>
      <xdr:col>41</xdr:col>
      <xdr:colOff>50800</xdr:colOff>
      <xdr:row>77</xdr:row>
      <xdr:rowOff>92710</xdr:rowOff>
    </xdr:to>
    <xdr:cxnSp macro="">
      <xdr:nvCxnSpPr>
        <xdr:cNvPr id="422" name="直線コネクタ 421">
          <a:extLst>
            <a:ext uri="{FF2B5EF4-FFF2-40B4-BE49-F238E27FC236}">
              <a16:creationId xmlns:a16="http://schemas.microsoft.com/office/drawing/2014/main" id="{00000000-0008-0000-0600-0000A6010000}"/>
            </a:ext>
          </a:extLst>
        </xdr:cNvPr>
        <xdr:cNvCxnSpPr/>
      </xdr:nvCxnSpPr>
      <xdr:spPr>
        <a:xfrm>
          <a:off x="6972300" y="13281025"/>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135255</xdr:rowOff>
    </xdr:from>
    <xdr:to>
      <xdr:col>41</xdr:col>
      <xdr:colOff>101600</xdr:colOff>
      <xdr:row>77</xdr:row>
      <xdr:rowOff>65405</xdr:rowOff>
    </xdr:to>
    <xdr:sp macro="" textlink="">
      <xdr:nvSpPr>
        <xdr:cNvPr id="423" name="フローチャート: 判断 422">
          <a:extLst>
            <a:ext uri="{FF2B5EF4-FFF2-40B4-BE49-F238E27FC236}">
              <a16:creationId xmlns:a16="http://schemas.microsoft.com/office/drawing/2014/main" id="{00000000-0008-0000-0600-0000A7010000}"/>
            </a:ext>
          </a:extLst>
        </xdr:cNvPr>
        <xdr:cNvSpPr/>
      </xdr:nvSpPr>
      <xdr:spPr>
        <a:xfrm>
          <a:off x="7810500" y="13165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75</xdr:row>
      <xdr:rowOff>81915</xdr:rowOff>
    </xdr:from>
    <xdr:ext cx="526415" cy="259080"/>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7593965" y="1294066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12,970</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76</xdr:row>
      <xdr:rowOff>7620</xdr:rowOff>
    </xdr:from>
    <xdr:to>
      <xdr:col>36</xdr:col>
      <xdr:colOff>165100</xdr:colOff>
      <xdr:row>76</xdr:row>
      <xdr:rowOff>109220</xdr:rowOff>
    </xdr:to>
    <xdr:sp macro="" textlink="">
      <xdr:nvSpPr>
        <xdr:cNvPr id="425" name="フローチャート: 判断 424">
          <a:extLst>
            <a:ext uri="{FF2B5EF4-FFF2-40B4-BE49-F238E27FC236}">
              <a16:creationId xmlns:a16="http://schemas.microsoft.com/office/drawing/2014/main" id="{00000000-0008-0000-0600-0000A9010000}"/>
            </a:ext>
          </a:extLst>
        </xdr:cNvPr>
        <xdr:cNvSpPr/>
      </xdr:nvSpPr>
      <xdr:spPr>
        <a:xfrm>
          <a:off x="69215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74</xdr:row>
      <xdr:rowOff>125730</xdr:rowOff>
    </xdr:from>
    <xdr:ext cx="526415" cy="259080"/>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6704965" y="1281303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18,545</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80010</xdr:rowOff>
    </xdr:from>
    <xdr:ext cx="762000" cy="259080"/>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80010</xdr:rowOff>
    </xdr:from>
    <xdr:ext cx="762000" cy="259080"/>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81</xdr:row>
      <xdr:rowOff>80010</xdr:rowOff>
    </xdr:from>
    <xdr:ext cx="762000" cy="259080"/>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80010</xdr:rowOff>
    </xdr:from>
    <xdr:ext cx="762000" cy="259080"/>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80010</xdr:rowOff>
    </xdr:from>
    <xdr:ext cx="762000" cy="259080"/>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78</xdr:row>
      <xdr:rowOff>59055</xdr:rowOff>
    </xdr:from>
    <xdr:to>
      <xdr:col>55</xdr:col>
      <xdr:colOff>50800</xdr:colOff>
      <xdr:row>78</xdr:row>
      <xdr:rowOff>160655</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10426700" y="13432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145415</xdr:rowOff>
    </xdr:from>
    <xdr:ext cx="469900" cy="250825"/>
    <xdr:sp macro="" textlink="">
      <xdr:nvSpPr>
        <xdr:cNvPr id="433" name="普通建設事業費 （ うち新規整備　）該当値テキスト">
          <a:extLst>
            <a:ext uri="{FF2B5EF4-FFF2-40B4-BE49-F238E27FC236}">
              <a16:creationId xmlns:a16="http://schemas.microsoft.com/office/drawing/2014/main" id="{00000000-0008-0000-0600-0000B1010000}"/>
            </a:ext>
          </a:extLst>
        </xdr:cNvPr>
        <xdr:cNvSpPr txBox="1"/>
      </xdr:nvSpPr>
      <xdr:spPr>
        <a:xfrm>
          <a:off x="10528300" y="13347065"/>
          <a:ext cx="4699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1,302</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78</xdr:row>
      <xdr:rowOff>44450</xdr:rowOff>
    </xdr:from>
    <xdr:to>
      <xdr:col>50</xdr:col>
      <xdr:colOff>165100</xdr:colOff>
      <xdr:row>78</xdr:row>
      <xdr:rowOff>146050</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9588500" y="13417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78</xdr:row>
      <xdr:rowOff>137160</xdr:rowOff>
    </xdr:from>
    <xdr:ext cx="461645" cy="259080"/>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9404350" y="1351026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1,933</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77</xdr:row>
      <xdr:rowOff>45085</xdr:rowOff>
    </xdr:from>
    <xdr:to>
      <xdr:col>46</xdr:col>
      <xdr:colOff>38100</xdr:colOff>
      <xdr:row>77</xdr:row>
      <xdr:rowOff>146685</xdr:rowOff>
    </xdr:to>
    <xdr:sp macro="" textlink="">
      <xdr:nvSpPr>
        <xdr:cNvPr id="436" name="楕円 435">
          <a:extLst>
            <a:ext uri="{FF2B5EF4-FFF2-40B4-BE49-F238E27FC236}">
              <a16:creationId xmlns:a16="http://schemas.microsoft.com/office/drawing/2014/main" id="{00000000-0008-0000-0600-0000B4010000}"/>
            </a:ext>
          </a:extLst>
        </xdr:cNvPr>
        <xdr:cNvSpPr/>
      </xdr:nvSpPr>
      <xdr:spPr>
        <a:xfrm>
          <a:off x="8699500" y="13246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133350</xdr:colOff>
      <xdr:row>77</xdr:row>
      <xdr:rowOff>137795</xdr:rowOff>
    </xdr:from>
    <xdr:ext cx="461645" cy="259080"/>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8515350" y="13339445"/>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9,407</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77</xdr:row>
      <xdr:rowOff>41910</xdr:rowOff>
    </xdr:from>
    <xdr:to>
      <xdr:col>41</xdr:col>
      <xdr:colOff>101600</xdr:colOff>
      <xdr:row>77</xdr:row>
      <xdr:rowOff>143510</xdr:rowOff>
    </xdr:to>
    <xdr:sp macro="" textlink="">
      <xdr:nvSpPr>
        <xdr:cNvPr id="438" name="楕円 437">
          <a:extLst>
            <a:ext uri="{FF2B5EF4-FFF2-40B4-BE49-F238E27FC236}">
              <a16:creationId xmlns:a16="http://schemas.microsoft.com/office/drawing/2014/main" id="{00000000-0008-0000-0600-0000B6010000}"/>
            </a:ext>
          </a:extLst>
        </xdr:cNvPr>
        <xdr:cNvSpPr/>
      </xdr:nvSpPr>
      <xdr:spPr>
        <a:xfrm>
          <a:off x="7810500" y="13243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77</xdr:row>
      <xdr:rowOff>134620</xdr:rowOff>
    </xdr:from>
    <xdr:ext cx="461645" cy="25082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7626350" y="13336270"/>
          <a:ext cx="4616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9,549</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77</xdr:row>
      <xdr:rowOff>29210</xdr:rowOff>
    </xdr:from>
    <xdr:to>
      <xdr:col>36</xdr:col>
      <xdr:colOff>165100</xdr:colOff>
      <xdr:row>77</xdr:row>
      <xdr:rowOff>130175</xdr:rowOff>
    </xdr:to>
    <xdr:sp macro="" textlink="">
      <xdr:nvSpPr>
        <xdr:cNvPr id="440" name="楕円 439">
          <a:extLst>
            <a:ext uri="{FF2B5EF4-FFF2-40B4-BE49-F238E27FC236}">
              <a16:creationId xmlns:a16="http://schemas.microsoft.com/office/drawing/2014/main" id="{00000000-0008-0000-0600-0000B8010000}"/>
            </a:ext>
          </a:extLst>
        </xdr:cNvPr>
        <xdr:cNvSpPr/>
      </xdr:nvSpPr>
      <xdr:spPr>
        <a:xfrm>
          <a:off x="6921500" y="1323086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77</xdr:row>
      <xdr:rowOff>121285</xdr:rowOff>
    </xdr:from>
    <xdr:ext cx="526415" cy="25082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704965" y="1332293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10,151</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7" name="正方形/長方形 446">
          <a:extLst>
            <a:ext uri="{FF2B5EF4-FFF2-40B4-BE49-F238E27FC236}">
              <a16:creationId xmlns:a16="http://schemas.microsoft.com/office/drawing/2014/main" id="{00000000-0008-0000-0600-0000BF010000}"/>
            </a:ext>
          </a:extLst>
        </xdr:cNvPr>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8" name="正方形/長方形 447">
          <a:extLst>
            <a:ext uri="{FF2B5EF4-FFF2-40B4-BE49-F238E27FC236}">
              <a16:creationId xmlns:a16="http://schemas.microsoft.com/office/drawing/2014/main" id="{00000000-0008-0000-0600-0000C0010000}"/>
            </a:ext>
          </a:extLst>
        </xdr:cNvPr>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48,633</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9" name="正方形/長方形 448">
          <a:extLst>
            <a:ext uri="{FF2B5EF4-FFF2-40B4-BE49-F238E27FC236}">
              <a16:creationId xmlns:a16="http://schemas.microsoft.com/office/drawing/2014/main" id="{00000000-0008-0000-0600-0000C1010000}"/>
            </a:ext>
          </a:extLst>
        </xdr:cNvPr>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1630" cy="217170"/>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565900" y="14922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99060</xdr:rowOff>
    </xdr:from>
    <xdr:to>
      <xdr:col>59</xdr:col>
      <xdr:colOff>50800</xdr:colOff>
      <xdr:row>99</xdr:row>
      <xdr:rowOff>99060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98</xdr:row>
      <xdr:rowOff>128270</xdr:rowOff>
    </xdr:from>
    <xdr:ext cx="240665" cy="259080"/>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355080" y="1693037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114935</xdr:rowOff>
    </xdr:from>
    <xdr:to>
      <xdr:col>59</xdr:col>
      <xdr:colOff>50800</xdr:colOff>
      <xdr:row>97</xdr:row>
      <xdr:rowOff>114935</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96</xdr:row>
      <xdr:rowOff>144145</xdr:rowOff>
    </xdr:from>
    <xdr:ext cx="531495" cy="25082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72505" y="1660334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95</xdr:row>
      <xdr:rowOff>132080</xdr:rowOff>
    </xdr:from>
    <xdr:to>
      <xdr:col>59</xdr:col>
      <xdr:colOff>50800</xdr:colOff>
      <xdr:row>95</xdr:row>
      <xdr:rowOff>132080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94</xdr:row>
      <xdr:rowOff>160655</xdr:rowOff>
    </xdr:from>
    <xdr:ext cx="531495" cy="259080"/>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072505" y="16276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93</xdr:row>
      <xdr:rowOff>147955</xdr:rowOff>
    </xdr:from>
    <xdr:to>
      <xdr:col>59</xdr:col>
      <xdr:colOff>50800</xdr:colOff>
      <xdr:row>93</xdr:row>
      <xdr:rowOff>147955</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6604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93</xdr:row>
      <xdr:rowOff>6350</xdr:rowOff>
    </xdr:from>
    <xdr:ext cx="531495" cy="251460"/>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6072505" y="1595120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91</xdr:row>
      <xdr:rowOff>164465</xdr:rowOff>
    </xdr:from>
    <xdr:to>
      <xdr:col>59</xdr:col>
      <xdr:colOff>50800</xdr:colOff>
      <xdr:row>91</xdr:row>
      <xdr:rowOff>164465</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6604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91</xdr:row>
      <xdr:rowOff>22225</xdr:rowOff>
    </xdr:from>
    <xdr:ext cx="531495" cy="258445"/>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6072505" y="15624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8890</xdr:rowOff>
    </xdr:from>
    <xdr:to>
      <xdr:col>59</xdr:col>
      <xdr:colOff>50800</xdr:colOff>
      <xdr:row>90</xdr:row>
      <xdr:rowOff>8890</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6604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38100</xdr:rowOff>
    </xdr:from>
    <xdr:ext cx="587375" cy="259080"/>
    <xdr:sp macro="" textlink="">
      <xdr:nvSpPr>
        <xdr:cNvPr id="463" name="テキスト ボックス 462">
          <a:extLst>
            <a:ext uri="{FF2B5EF4-FFF2-40B4-BE49-F238E27FC236}">
              <a16:creationId xmlns:a16="http://schemas.microsoft.com/office/drawing/2014/main" id="{00000000-0008-0000-0600-0000CF010000}"/>
            </a:ext>
          </a:extLst>
        </xdr:cNvPr>
        <xdr:cNvSpPr txBox="1"/>
      </xdr:nvSpPr>
      <xdr:spPr>
        <a:xfrm>
          <a:off x="6008370" y="15297150"/>
          <a:ext cx="587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54610</xdr:rowOff>
    </xdr:from>
    <xdr:ext cx="587375" cy="25082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6008370" y="14970760"/>
          <a:ext cx="58737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6" name="普通建設事業費 （ うち更新整備　）グラフ枠">
          <a:extLst>
            <a:ext uri="{FF2B5EF4-FFF2-40B4-BE49-F238E27FC236}">
              <a16:creationId xmlns:a16="http://schemas.microsoft.com/office/drawing/2014/main" id="{00000000-0008-0000-0600-0000D2010000}"/>
            </a:ext>
          </a:extLst>
        </xdr:cNvPr>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151765</xdr:rowOff>
    </xdr:from>
    <xdr:to>
      <xdr:col>54</xdr:col>
      <xdr:colOff>189865</xdr:colOff>
      <xdr:row>98</xdr:row>
      <xdr:rowOff>112395</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flipV="1">
          <a:off x="10475595" y="15582265"/>
          <a:ext cx="1270" cy="13322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116205</xdr:rowOff>
    </xdr:from>
    <xdr:ext cx="469900" cy="259080"/>
    <xdr:sp macro="" textlink="">
      <xdr:nvSpPr>
        <xdr:cNvPr id="468" name="普通建設事業費 （ うち更新整備　）最小値テキスト">
          <a:extLst>
            <a:ext uri="{FF2B5EF4-FFF2-40B4-BE49-F238E27FC236}">
              <a16:creationId xmlns:a16="http://schemas.microsoft.com/office/drawing/2014/main" id="{00000000-0008-0000-0600-0000D4010000}"/>
            </a:ext>
          </a:extLst>
        </xdr:cNvPr>
        <xdr:cNvSpPr txBox="1"/>
      </xdr:nvSpPr>
      <xdr:spPr>
        <a:xfrm>
          <a:off x="10528300" y="1691830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9,656</a:t>
          </a:r>
          <a:endParaRPr kumimoji="1" lang="ja-JP" altLang="en-US" sz="1000" b="1">
            <a:latin typeface="ＭＳ Ｐゴシック"/>
            <a:ea typeface="ＭＳ Ｐゴシック"/>
          </a:endParaRPr>
        </a:p>
      </xdr:txBody>
    </xdr:sp>
    <xdr:clientData/>
  </xdr:oneCellAnchor>
  <xdr:twoCellAnchor>
    <xdr:from>
      <xdr:col>54</xdr:col>
      <xdr:colOff>101600</xdr:colOff>
      <xdr:row>98</xdr:row>
      <xdr:rowOff>112395</xdr:rowOff>
    </xdr:from>
    <xdr:to>
      <xdr:col>55</xdr:col>
      <xdr:colOff>88900</xdr:colOff>
      <xdr:row>98</xdr:row>
      <xdr:rowOff>112395</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a:off x="10388600" y="169144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98425</xdr:rowOff>
    </xdr:from>
    <xdr:ext cx="534670" cy="250825"/>
    <xdr:sp macro="" textlink="">
      <xdr:nvSpPr>
        <xdr:cNvPr id="470" name="普通建設事業費 （ うち更新整備　）最大値テキスト">
          <a:extLst>
            <a:ext uri="{FF2B5EF4-FFF2-40B4-BE49-F238E27FC236}">
              <a16:creationId xmlns:a16="http://schemas.microsoft.com/office/drawing/2014/main" id="{00000000-0008-0000-0600-0000D6010000}"/>
            </a:ext>
          </a:extLst>
        </xdr:cNvPr>
        <xdr:cNvSpPr txBox="1"/>
      </xdr:nvSpPr>
      <xdr:spPr>
        <a:xfrm>
          <a:off x="10528300" y="1535747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91,244</a:t>
          </a:r>
          <a:endParaRPr kumimoji="1" lang="ja-JP" altLang="en-US" sz="1000" b="1">
            <a:latin typeface="ＭＳ Ｐゴシック"/>
            <a:ea typeface="ＭＳ Ｐゴシック"/>
          </a:endParaRPr>
        </a:p>
      </xdr:txBody>
    </xdr:sp>
    <xdr:clientData/>
  </xdr:oneCellAnchor>
  <xdr:twoCellAnchor>
    <xdr:from>
      <xdr:col>54</xdr:col>
      <xdr:colOff>101600</xdr:colOff>
      <xdr:row>90</xdr:row>
      <xdr:rowOff>151765</xdr:rowOff>
    </xdr:from>
    <xdr:to>
      <xdr:col>55</xdr:col>
      <xdr:colOff>88900</xdr:colOff>
      <xdr:row>90</xdr:row>
      <xdr:rowOff>151765</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a:off x="10388600" y="155822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93</xdr:row>
      <xdr:rowOff>52070</xdr:rowOff>
    </xdr:from>
    <xdr:to>
      <xdr:col>55</xdr:col>
      <xdr:colOff>0</xdr:colOff>
      <xdr:row>96</xdr:row>
      <xdr:rowOff>26670</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flipV="1">
          <a:off x="9639300" y="15996920"/>
          <a:ext cx="838200" cy="4889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53975</xdr:rowOff>
    </xdr:from>
    <xdr:ext cx="534670" cy="250825"/>
    <xdr:sp macro="" textlink="">
      <xdr:nvSpPr>
        <xdr:cNvPr id="473" name="普通建設事業費 （ うち更新整備　）平均値テキスト">
          <a:extLst>
            <a:ext uri="{FF2B5EF4-FFF2-40B4-BE49-F238E27FC236}">
              <a16:creationId xmlns:a16="http://schemas.microsoft.com/office/drawing/2014/main" id="{00000000-0008-0000-0600-0000D9010000}"/>
            </a:ext>
          </a:extLst>
        </xdr:cNvPr>
        <xdr:cNvSpPr txBox="1"/>
      </xdr:nvSpPr>
      <xdr:spPr>
        <a:xfrm>
          <a:off x="10528300" y="16341725"/>
          <a:ext cx="534670"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40,310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95</xdr:row>
      <xdr:rowOff>75565</xdr:rowOff>
    </xdr:from>
    <xdr:to>
      <xdr:col>55</xdr:col>
      <xdr:colOff>50800</xdr:colOff>
      <xdr:row>96</xdr:row>
      <xdr:rowOff>6350</xdr:rowOff>
    </xdr:to>
    <xdr:sp macro="" textlink="">
      <xdr:nvSpPr>
        <xdr:cNvPr id="474" name="フローチャート: 判断 473">
          <a:extLst>
            <a:ext uri="{FF2B5EF4-FFF2-40B4-BE49-F238E27FC236}">
              <a16:creationId xmlns:a16="http://schemas.microsoft.com/office/drawing/2014/main" id="{00000000-0008-0000-0600-0000DA010000}"/>
            </a:ext>
          </a:extLst>
        </xdr:cNvPr>
        <xdr:cNvSpPr/>
      </xdr:nvSpPr>
      <xdr:spPr>
        <a:xfrm>
          <a:off x="10426700" y="1636331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26670</xdr:rowOff>
    </xdr:from>
    <xdr:to>
      <xdr:col>50</xdr:col>
      <xdr:colOff>114300</xdr:colOff>
      <xdr:row>98</xdr:row>
      <xdr:rowOff>8890</xdr:rowOff>
    </xdr:to>
    <xdr:cxnSp macro="">
      <xdr:nvCxnSpPr>
        <xdr:cNvPr id="475" name="直線コネクタ 474">
          <a:extLst>
            <a:ext uri="{FF2B5EF4-FFF2-40B4-BE49-F238E27FC236}">
              <a16:creationId xmlns:a16="http://schemas.microsoft.com/office/drawing/2014/main" id="{00000000-0008-0000-0600-0000DB010000}"/>
            </a:ext>
          </a:extLst>
        </xdr:cNvPr>
        <xdr:cNvCxnSpPr/>
      </xdr:nvCxnSpPr>
      <xdr:spPr>
        <a:xfrm flipV="1">
          <a:off x="8750300" y="16485870"/>
          <a:ext cx="889000" cy="3251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6350</xdr:rowOff>
    </xdr:from>
    <xdr:to>
      <xdr:col>50</xdr:col>
      <xdr:colOff>165100</xdr:colOff>
      <xdr:row>96</xdr:row>
      <xdr:rowOff>107315</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9588500" y="164655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96</xdr:row>
      <xdr:rowOff>98425</xdr:rowOff>
    </xdr:from>
    <xdr:ext cx="526415" cy="25082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9371965" y="1655762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34,082</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96</xdr:row>
      <xdr:rowOff>143510</xdr:rowOff>
    </xdr:from>
    <xdr:to>
      <xdr:col>45</xdr:col>
      <xdr:colOff>177800</xdr:colOff>
      <xdr:row>98</xdr:row>
      <xdr:rowOff>8890</xdr:rowOff>
    </xdr:to>
    <xdr:cxnSp macro="">
      <xdr:nvCxnSpPr>
        <xdr:cNvPr id="478" name="直線コネクタ 477">
          <a:extLst>
            <a:ext uri="{FF2B5EF4-FFF2-40B4-BE49-F238E27FC236}">
              <a16:creationId xmlns:a16="http://schemas.microsoft.com/office/drawing/2014/main" id="{00000000-0008-0000-0600-0000DE010000}"/>
            </a:ext>
          </a:extLst>
        </xdr:cNvPr>
        <xdr:cNvCxnSpPr/>
      </xdr:nvCxnSpPr>
      <xdr:spPr>
        <a:xfrm>
          <a:off x="7861300" y="16602710"/>
          <a:ext cx="889000" cy="2082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13335</xdr:rowOff>
    </xdr:from>
    <xdr:to>
      <xdr:col>46</xdr:col>
      <xdr:colOff>38100</xdr:colOff>
      <xdr:row>96</xdr:row>
      <xdr:rowOff>114935</xdr:rowOff>
    </xdr:to>
    <xdr:sp macro="" textlink="">
      <xdr:nvSpPr>
        <xdr:cNvPr id="479" name="フローチャート: 判断 478">
          <a:extLst>
            <a:ext uri="{FF2B5EF4-FFF2-40B4-BE49-F238E27FC236}">
              <a16:creationId xmlns:a16="http://schemas.microsoft.com/office/drawing/2014/main" id="{00000000-0008-0000-0600-0000DF010000}"/>
            </a:ext>
          </a:extLst>
        </xdr:cNvPr>
        <xdr:cNvSpPr/>
      </xdr:nvSpPr>
      <xdr:spPr>
        <a:xfrm>
          <a:off x="8699500" y="1647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94</xdr:row>
      <xdr:rowOff>132080</xdr:rowOff>
    </xdr:from>
    <xdr:ext cx="526415" cy="251460"/>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8482965" y="16248380"/>
          <a:ext cx="5264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33,642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96</xdr:row>
      <xdr:rowOff>143510</xdr:rowOff>
    </xdr:from>
    <xdr:to>
      <xdr:col>41</xdr:col>
      <xdr:colOff>50800</xdr:colOff>
      <xdr:row>97</xdr:row>
      <xdr:rowOff>48260</xdr:rowOff>
    </xdr:to>
    <xdr:cxnSp macro="">
      <xdr:nvCxnSpPr>
        <xdr:cNvPr id="481" name="直線コネクタ 480">
          <a:extLst>
            <a:ext uri="{FF2B5EF4-FFF2-40B4-BE49-F238E27FC236}">
              <a16:creationId xmlns:a16="http://schemas.microsoft.com/office/drawing/2014/main" id="{00000000-0008-0000-0600-0000E1010000}"/>
            </a:ext>
          </a:extLst>
        </xdr:cNvPr>
        <xdr:cNvCxnSpPr/>
      </xdr:nvCxnSpPr>
      <xdr:spPr>
        <a:xfrm flipV="1">
          <a:off x="6972300" y="16602710"/>
          <a:ext cx="88900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34925</xdr:rowOff>
    </xdr:from>
    <xdr:to>
      <xdr:col>41</xdr:col>
      <xdr:colOff>101600</xdr:colOff>
      <xdr:row>96</xdr:row>
      <xdr:rowOff>136525</xdr:rowOff>
    </xdr:to>
    <xdr:sp macro="" textlink="">
      <xdr:nvSpPr>
        <xdr:cNvPr id="482" name="フローチャート: 判断 481">
          <a:extLst>
            <a:ext uri="{FF2B5EF4-FFF2-40B4-BE49-F238E27FC236}">
              <a16:creationId xmlns:a16="http://schemas.microsoft.com/office/drawing/2014/main" id="{00000000-0008-0000-0600-0000E2010000}"/>
            </a:ext>
          </a:extLst>
        </xdr:cNvPr>
        <xdr:cNvSpPr/>
      </xdr:nvSpPr>
      <xdr:spPr>
        <a:xfrm>
          <a:off x="7810500" y="16494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94</xdr:row>
      <xdr:rowOff>153035</xdr:rowOff>
    </xdr:from>
    <xdr:ext cx="526415" cy="259080"/>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7593965" y="1626933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32,311</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95</xdr:row>
      <xdr:rowOff>135890</xdr:rowOff>
    </xdr:from>
    <xdr:to>
      <xdr:col>36</xdr:col>
      <xdr:colOff>165100</xdr:colOff>
      <xdr:row>96</xdr:row>
      <xdr:rowOff>66040</xdr:rowOff>
    </xdr:to>
    <xdr:sp macro="" textlink="">
      <xdr:nvSpPr>
        <xdr:cNvPr id="484" name="フローチャート: 判断 483">
          <a:extLst>
            <a:ext uri="{FF2B5EF4-FFF2-40B4-BE49-F238E27FC236}">
              <a16:creationId xmlns:a16="http://schemas.microsoft.com/office/drawing/2014/main" id="{00000000-0008-0000-0600-0000E4010000}"/>
            </a:ext>
          </a:extLst>
        </xdr:cNvPr>
        <xdr:cNvSpPr/>
      </xdr:nvSpPr>
      <xdr:spPr>
        <a:xfrm>
          <a:off x="6921500" y="1642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94</xdr:row>
      <xdr:rowOff>82550</xdr:rowOff>
    </xdr:from>
    <xdr:ext cx="526415" cy="259080"/>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6704965" y="1619885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36,614</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101</xdr:row>
      <xdr:rowOff>80010</xdr:rowOff>
    </xdr:from>
    <xdr:ext cx="762000" cy="259080"/>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62000" cy="259080"/>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93</xdr:row>
      <xdr:rowOff>635</xdr:rowOff>
    </xdr:from>
    <xdr:to>
      <xdr:col>55</xdr:col>
      <xdr:colOff>50800</xdr:colOff>
      <xdr:row>93</xdr:row>
      <xdr:rowOff>102235</xdr:rowOff>
    </xdr:to>
    <xdr:sp macro="" textlink="">
      <xdr:nvSpPr>
        <xdr:cNvPr id="491" name="楕円 490">
          <a:extLst>
            <a:ext uri="{FF2B5EF4-FFF2-40B4-BE49-F238E27FC236}">
              <a16:creationId xmlns:a16="http://schemas.microsoft.com/office/drawing/2014/main" id="{00000000-0008-0000-0600-0000EB010000}"/>
            </a:ext>
          </a:extLst>
        </xdr:cNvPr>
        <xdr:cNvSpPr/>
      </xdr:nvSpPr>
      <xdr:spPr>
        <a:xfrm>
          <a:off x="10426700" y="15945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92</xdr:row>
      <xdr:rowOff>23495</xdr:rowOff>
    </xdr:from>
    <xdr:ext cx="534670" cy="259080"/>
    <xdr:sp macro="" textlink="">
      <xdr:nvSpPr>
        <xdr:cNvPr id="492" name="普通建設事業費 （ うち更新整備　）該当値テキスト">
          <a:extLst>
            <a:ext uri="{FF2B5EF4-FFF2-40B4-BE49-F238E27FC236}">
              <a16:creationId xmlns:a16="http://schemas.microsoft.com/office/drawing/2014/main" id="{00000000-0008-0000-0600-0000EC010000}"/>
            </a:ext>
          </a:extLst>
        </xdr:cNvPr>
        <xdr:cNvSpPr txBox="1"/>
      </xdr:nvSpPr>
      <xdr:spPr>
        <a:xfrm>
          <a:off x="10528300" y="157968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65,918</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95</xdr:row>
      <xdr:rowOff>147320</xdr:rowOff>
    </xdr:from>
    <xdr:to>
      <xdr:col>50</xdr:col>
      <xdr:colOff>165100</xdr:colOff>
      <xdr:row>96</xdr:row>
      <xdr:rowOff>77470</xdr:rowOff>
    </xdr:to>
    <xdr:sp macro="" textlink="">
      <xdr:nvSpPr>
        <xdr:cNvPr id="493" name="楕円 492">
          <a:extLst>
            <a:ext uri="{FF2B5EF4-FFF2-40B4-BE49-F238E27FC236}">
              <a16:creationId xmlns:a16="http://schemas.microsoft.com/office/drawing/2014/main" id="{00000000-0008-0000-0600-0000ED010000}"/>
            </a:ext>
          </a:extLst>
        </xdr:cNvPr>
        <xdr:cNvSpPr/>
      </xdr:nvSpPr>
      <xdr:spPr>
        <a:xfrm>
          <a:off x="9588500" y="16435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94</xdr:row>
      <xdr:rowOff>93980</xdr:rowOff>
    </xdr:from>
    <xdr:ext cx="526415" cy="259080"/>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9371965" y="1621028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35,924</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97</xdr:row>
      <xdr:rowOff>129540</xdr:rowOff>
    </xdr:from>
    <xdr:to>
      <xdr:col>46</xdr:col>
      <xdr:colOff>38100</xdr:colOff>
      <xdr:row>98</xdr:row>
      <xdr:rowOff>59690</xdr:rowOff>
    </xdr:to>
    <xdr:sp macro="" textlink="">
      <xdr:nvSpPr>
        <xdr:cNvPr id="495" name="楕円 494">
          <a:extLst>
            <a:ext uri="{FF2B5EF4-FFF2-40B4-BE49-F238E27FC236}">
              <a16:creationId xmlns:a16="http://schemas.microsoft.com/office/drawing/2014/main" id="{00000000-0008-0000-0600-0000EF010000}"/>
            </a:ext>
          </a:extLst>
        </xdr:cNvPr>
        <xdr:cNvSpPr/>
      </xdr:nvSpPr>
      <xdr:spPr>
        <a:xfrm>
          <a:off x="8699500" y="16760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98</xdr:row>
      <xdr:rowOff>50800</xdr:rowOff>
    </xdr:from>
    <xdr:ext cx="526415" cy="259080"/>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8482965" y="1685290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16,025</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96</xdr:row>
      <xdr:rowOff>92075</xdr:rowOff>
    </xdr:from>
    <xdr:to>
      <xdr:col>41</xdr:col>
      <xdr:colOff>101600</xdr:colOff>
      <xdr:row>97</xdr:row>
      <xdr:rowOff>22225</xdr:rowOff>
    </xdr:to>
    <xdr:sp macro="" textlink="">
      <xdr:nvSpPr>
        <xdr:cNvPr id="497" name="楕円 496">
          <a:extLst>
            <a:ext uri="{FF2B5EF4-FFF2-40B4-BE49-F238E27FC236}">
              <a16:creationId xmlns:a16="http://schemas.microsoft.com/office/drawing/2014/main" id="{00000000-0008-0000-0600-0000F1010000}"/>
            </a:ext>
          </a:extLst>
        </xdr:cNvPr>
        <xdr:cNvSpPr/>
      </xdr:nvSpPr>
      <xdr:spPr>
        <a:xfrm>
          <a:off x="7810500" y="16551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97</xdr:row>
      <xdr:rowOff>13335</xdr:rowOff>
    </xdr:from>
    <xdr:ext cx="526415" cy="259080"/>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7593965" y="1664398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28,795</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96</xdr:row>
      <xdr:rowOff>168910</xdr:rowOff>
    </xdr:from>
    <xdr:to>
      <xdr:col>36</xdr:col>
      <xdr:colOff>165100</xdr:colOff>
      <xdr:row>97</xdr:row>
      <xdr:rowOff>99060</xdr:rowOff>
    </xdr:to>
    <xdr:sp macro="" textlink="">
      <xdr:nvSpPr>
        <xdr:cNvPr id="499" name="楕円 498">
          <a:extLst>
            <a:ext uri="{FF2B5EF4-FFF2-40B4-BE49-F238E27FC236}">
              <a16:creationId xmlns:a16="http://schemas.microsoft.com/office/drawing/2014/main" id="{00000000-0008-0000-0600-0000F3010000}"/>
            </a:ext>
          </a:extLst>
        </xdr:cNvPr>
        <xdr:cNvSpPr/>
      </xdr:nvSpPr>
      <xdr:spPr>
        <a:xfrm>
          <a:off x="6921500" y="16628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97</xdr:row>
      <xdr:rowOff>90170</xdr:rowOff>
    </xdr:from>
    <xdr:ext cx="526415" cy="259080"/>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6704965" y="1672082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24,119</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5" name="正方形/長方形 504">
          <a:extLst>
            <a:ext uri="{FF2B5EF4-FFF2-40B4-BE49-F238E27FC236}">
              <a16:creationId xmlns:a16="http://schemas.microsoft.com/office/drawing/2014/main" id="{00000000-0008-0000-0600-0000F9010000}"/>
            </a:ext>
          </a:extLst>
        </xdr:cNvPr>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6" name="正方形/長方形 505">
          <a:extLst>
            <a:ext uri="{FF2B5EF4-FFF2-40B4-BE49-F238E27FC236}">
              <a16:creationId xmlns:a16="http://schemas.microsoft.com/office/drawing/2014/main" id="{00000000-0008-0000-0600-0000FA010000}"/>
            </a:ext>
          </a:extLst>
        </xdr:cNvPr>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7" name="正方形/長方形 506">
          <a:extLst>
            <a:ext uri="{FF2B5EF4-FFF2-40B4-BE49-F238E27FC236}">
              <a16:creationId xmlns:a16="http://schemas.microsoft.com/office/drawing/2014/main" id="{00000000-0008-0000-0600-0000FB010000}"/>
            </a:ext>
          </a:extLst>
        </xdr:cNvPr>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13,409</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8" name="正方形/長方形 507">
          <a:extLst>
            <a:ext uri="{FF2B5EF4-FFF2-40B4-BE49-F238E27FC236}">
              <a16:creationId xmlns:a16="http://schemas.microsoft.com/office/drawing/2014/main" id="{00000000-0008-0000-0600-0000FC010000}"/>
            </a:ext>
          </a:extLst>
        </xdr:cNvPr>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1630" cy="217170"/>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2407900" y="4635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37</xdr:row>
      <xdr:rowOff>168910</xdr:rowOff>
    </xdr:from>
    <xdr:ext cx="240665" cy="25082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2197080" y="6512560"/>
          <a:ext cx="2406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35</xdr:row>
      <xdr:rowOff>54610</xdr:rowOff>
    </xdr:from>
    <xdr:ext cx="531495" cy="25082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914505" y="60553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2446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32</xdr:row>
      <xdr:rowOff>111760</xdr:rowOff>
    </xdr:from>
    <xdr:ext cx="531495" cy="250825"/>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1914505" y="55981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2446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29</xdr:row>
      <xdr:rowOff>168910</xdr:rowOff>
    </xdr:from>
    <xdr:ext cx="531495" cy="250825"/>
    <xdr:sp macro="" textlink="">
      <xdr:nvSpPr>
        <xdr:cNvPr id="518" name="テキスト ボックス 517">
          <a:extLst>
            <a:ext uri="{FF2B5EF4-FFF2-40B4-BE49-F238E27FC236}">
              <a16:creationId xmlns:a16="http://schemas.microsoft.com/office/drawing/2014/main" id="{00000000-0008-0000-0600-000006020000}"/>
            </a:ext>
          </a:extLst>
        </xdr:cNvPr>
        <xdr:cNvSpPr txBox="1"/>
      </xdr:nvSpPr>
      <xdr:spPr>
        <a:xfrm>
          <a:off x="11914505" y="51409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27</xdr:row>
      <xdr:rowOff>54610</xdr:rowOff>
    </xdr:from>
    <xdr:ext cx="531495" cy="25082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1914505" y="46837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1" name="災害復旧事業費グラフ枠">
          <a:extLst>
            <a:ext uri="{FF2B5EF4-FFF2-40B4-BE49-F238E27FC236}">
              <a16:creationId xmlns:a16="http://schemas.microsoft.com/office/drawing/2014/main" id="{00000000-0008-0000-0600-000009020000}"/>
            </a:ext>
          </a:extLst>
        </xdr:cNvPr>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31115</xdr:rowOff>
    </xdr:from>
    <xdr:to>
      <xdr:col>85</xdr:col>
      <xdr:colOff>126365</xdr:colOff>
      <xdr:row>38</xdr:row>
      <xdr:rowOff>139700</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flipV="1">
          <a:off x="16317595" y="5517515"/>
          <a:ext cx="1270" cy="11372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143510</xdr:rowOff>
    </xdr:from>
    <xdr:ext cx="249555" cy="251460"/>
    <xdr:sp macro="" textlink="">
      <xdr:nvSpPr>
        <xdr:cNvPr id="523" name="災害復旧事業費最小値テキスト">
          <a:extLst>
            <a:ext uri="{FF2B5EF4-FFF2-40B4-BE49-F238E27FC236}">
              <a16:creationId xmlns:a16="http://schemas.microsoft.com/office/drawing/2014/main" id="{00000000-0008-0000-0600-00000B020000}"/>
            </a:ext>
          </a:extLst>
        </xdr:cNvPr>
        <xdr:cNvSpPr txBox="1"/>
      </xdr:nvSpPr>
      <xdr:spPr>
        <a:xfrm>
          <a:off x="16370300" y="665861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6230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149225</xdr:rowOff>
    </xdr:from>
    <xdr:ext cx="534670" cy="259080"/>
    <xdr:sp macro="" textlink="">
      <xdr:nvSpPr>
        <xdr:cNvPr id="525" name="災害復旧事業費最大値テキスト">
          <a:extLst>
            <a:ext uri="{FF2B5EF4-FFF2-40B4-BE49-F238E27FC236}">
              <a16:creationId xmlns:a16="http://schemas.microsoft.com/office/drawing/2014/main" id="{00000000-0008-0000-0600-00000D020000}"/>
            </a:ext>
          </a:extLst>
        </xdr:cNvPr>
        <xdr:cNvSpPr txBox="1"/>
      </xdr:nvSpPr>
      <xdr:spPr>
        <a:xfrm>
          <a:off x="16370300" y="529272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24,880</a:t>
          </a:r>
          <a:endParaRPr kumimoji="1" lang="ja-JP" altLang="en-US" sz="1000" b="1">
            <a:latin typeface="ＭＳ Ｐゴシック"/>
            <a:ea typeface="ＭＳ Ｐゴシック"/>
          </a:endParaRPr>
        </a:p>
      </xdr:txBody>
    </xdr:sp>
    <xdr:clientData/>
  </xdr:oneCellAnchor>
  <xdr:twoCellAnchor>
    <xdr:from>
      <xdr:col>85</xdr:col>
      <xdr:colOff>38100</xdr:colOff>
      <xdr:row>32</xdr:row>
      <xdr:rowOff>31115</xdr:rowOff>
    </xdr:from>
    <xdr:to>
      <xdr:col>86</xdr:col>
      <xdr:colOff>25400</xdr:colOff>
      <xdr:row>32</xdr:row>
      <xdr:rowOff>31115</xdr:rowOff>
    </xdr:to>
    <xdr:cxnSp macro="">
      <xdr:nvCxnSpPr>
        <xdr:cNvPr id="526" name="直線コネクタ 525">
          <a:extLst>
            <a:ext uri="{FF2B5EF4-FFF2-40B4-BE49-F238E27FC236}">
              <a16:creationId xmlns:a16="http://schemas.microsoft.com/office/drawing/2014/main" id="{00000000-0008-0000-0600-00000E020000}"/>
            </a:ext>
          </a:extLst>
        </xdr:cNvPr>
        <xdr:cNvCxnSpPr/>
      </xdr:nvCxnSpPr>
      <xdr:spPr>
        <a:xfrm>
          <a:off x="16230600" y="55175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635</xdr:rowOff>
    </xdr:from>
    <xdr:to>
      <xdr:col>85</xdr:col>
      <xdr:colOff>127000</xdr:colOff>
      <xdr:row>38</xdr:row>
      <xdr:rowOff>3175</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5481300" y="6515735"/>
          <a:ext cx="8382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148590</xdr:rowOff>
    </xdr:from>
    <xdr:ext cx="469900" cy="259080"/>
    <xdr:sp macro="" textlink="">
      <xdr:nvSpPr>
        <xdr:cNvPr id="528" name="災害復旧事業費平均値テキスト">
          <a:extLst>
            <a:ext uri="{FF2B5EF4-FFF2-40B4-BE49-F238E27FC236}">
              <a16:creationId xmlns:a16="http://schemas.microsoft.com/office/drawing/2014/main" id="{00000000-0008-0000-0600-000010020000}"/>
            </a:ext>
          </a:extLst>
        </xdr:cNvPr>
        <xdr:cNvSpPr txBox="1"/>
      </xdr:nvSpPr>
      <xdr:spPr>
        <a:xfrm>
          <a:off x="16370300" y="649224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1,968</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37</xdr:row>
      <xdr:rowOff>170180</xdr:rowOff>
    </xdr:from>
    <xdr:to>
      <xdr:col>85</xdr:col>
      <xdr:colOff>177800</xdr:colOff>
      <xdr:row>38</xdr:row>
      <xdr:rowOff>100330</xdr:rowOff>
    </xdr:to>
    <xdr:sp macro="" textlink="">
      <xdr:nvSpPr>
        <xdr:cNvPr id="529" name="フローチャート: 判断 528">
          <a:extLst>
            <a:ext uri="{FF2B5EF4-FFF2-40B4-BE49-F238E27FC236}">
              <a16:creationId xmlns:a16="http://schemas.microsoft.com/office/drawing/2014/main" id="{00000000-0008-0000-0600-000011020000}"/>
            </a:ext>
          </a:extLst>
        </xdr:cNvPr>
        <xdr:cNvSpPr/>
      </xdr:nvSpPr>
      <xdr:spPr>
        <a:xfrm>
          <a:off x="16268700" y="6513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64135</xdr:rowOff>
    </xdr:from>
    <xdr:to>
      <xdr:col>81</xdr:col>
      <xdr:colOff>50800</xdr:colOff>
      <xdr:row>38</xdr:row>
      <xdr:rowOff>635</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a:off x="14592300" y="6407785"/>
          <a:ext cx="889000" cy="1079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144145</xdr:rowOff>
    </xdr:from>
    <xdr:to>
      <xdr:col>81</xdr:col>
      <xdr:colOff>101600</xdr:colOff>
      <xdr:row>38</xdr:row>
      <xdr:rowOff>74930</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5430500" y="64877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38</xdr:row>
      <xdr:rowOff>66040</xdr:rowOff>
    </xdr:from>
    <xdr:ext cx="461645" cy="25082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5246350" y="6581140"/>
          <a:ext cx="4616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2,535</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37</xdr:row>
      <xdr:rowOff>64135</xdr:rowOff>
    </xdr:from>
    <xdr:to>
      <xdr:col>76</xdr:col>
      <xdr:colOff>114300</xdr:colOff>
      <xdr:row>38</xdr:row>
      <xdr:rowOff>102235</xdr:rowOff>
    </xdr:to>
    <xdr:cxnSp macro="">
      <xdr:nvCxnSpPr>
        <xdr:cNvPr id="533" name="直線コネクタ 532">
          <a:extLst>
            <a:ext uri="{FF2B5EF4-FFF2-40B4-BE49-F238E27FC236}">
              <a16:creationId xmlns:a16="http://schemas.microsoft.com/office/drawing/2014/main" id="{00000000-0008-0000-0600-000015020000}"/>
            </a:ext>
          </a:extLst>
        </xdr:cNvPr>
        <xdr:cNvCxnSpPr/>
      </xdr:nvCxnSpPr>
      <xdr:spPr>
        <a:xfrm flipV="1">
          <a:off x="13703300" y="6407785"/>
          <a:ext cx="889000" cy="2095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146050</xdr:rowOff>
    </xdr:from>
    <xdr:to>
      <xdr:col>76</xdr:col>
      <xdr:colOff>165100</xdr:colOff>
      <xdr:row>38</xdr:row>
      <xdr:rowOff>76200</xdr:rowOff>
    </xdr:to>
    <xdr:sp macro="" textlink="">
      <xdr:nvSpPr>
        <xdr:cNvPr id="534" name="フローチャート: 判断 533">
          <a:extLst>
            <a:ext uri="{FF2B5EF4-FFF2-40B4-BE49-F238E27FC236}">
              <a16:creationId xmlns:a16="http://schemas.microsoft.com/office/drawing/2014/main" id="{00000000-0008-0000-0600-000016020000}"/>
            </a:ext>
          </a:extLst>
        </xdr:cNvPr>
        <xdr:cNvSpPr/>
      </xdr:nvSpPr>
      <xdr:spPr>
        <a:xfrm>
          <a:off x="14541500" y="648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38</xdr:row>
      <xdr:rowOff>67310</xdr:rowOff>
    </xdr:from>
    <xdr:ext cx="461645" cy="259080"/>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4357350" y="658241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2,494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38</xdr:row>
      <xdr:rowOff>102235</xdr:rowOff>
    </xdr:from>
    <xdr:to>
      <xdr:col>71</xdr:col>
      <xdr:colOff>177800</xdr:colOff>
      <xdr:row>38</xdr:row>
      <xdr:rowOff>107315</xdr:rowOff>
    </xdr:to>
    <xdr:cxnSp macro="">
      <xdr:nvCxnSpPr>
        <xdr:cNvPr id="536" name="直線コネクタ 535">
          <a:extLst>
            <a:ext uri="{FF2B5EF4-FFF2-40B4-BE49-F238E27FC236}">
              <a16:creationId xmlns:a16="http://schemas.microsoft.com/office/drawing/2014/main" id="{00000000-0008-0000-0600-000018020000}"/>
            </a:ext>
          </a:extLst>
        </xdr:cNvPr>
        <xdr:cNvCxnSpPr/>
      </xdr:nvCxnSpPr>
      <xdr:spPr>
        <a:xfrm flipV="1">
          <a:off x="12814300" y="6617335"/>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150495</xdr:rowOff>
    </xdr:from>
    <xdr:to>
      <xdr:col>72</xdr:col>
      <xdr:colOff>38100</xdr:colOff>
      <xdr:row>38</xdr:row>
      <xdr:rowOff>80645</xdr:rowOff>
    </xdr:to>
    <xdr:sp macro="" textlink="">
      <xdr:nvSpPr>
        <xdr:cNvPr id="537" name="フローチャート: 判断 536">
          <a:extLst>
            <a:ext uri="{FF2B5EF4-FFF2-40B4-BE49-F238E27FC236}">
              <a16:creationId xmlns:a16="http://schemas.microsoft.com/office/drawing/2014/main" id="{00000000-0008-0000-0600-000019020000}"/>
            </a:ext>
          </a:extLst>
        </xdr:cNvPr>
        <xdr:cNvSpPr/>
      </xdr:nvSpPr>
      <xdr:spPr>
        <a:xfrm>
          <a:off x="13652500" y="6494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36</xdr:row>
      <xdr:rowOff>97790</xdr:rowOff>
    </xdr:from>
    <xdr:ext cx="461645" cy="251460"/>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3468350" y="6269990"/>
          <a:ext cx="4616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2,396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37</xdr:row>
      <xdr:rowOff>63500</xdr:rowOff>
    </xdr:from>
    <xdr:to>
      <xdr:col>67</xdr:col>
      <xdr:colOff>101600</xdr:colOff>
      <xdr:row>37</xdr:row>
      <xdr:rowOff>165100</xdr:rowOff>
    </xdr:to>
    <xdr:sp macro="" textlink="">
      <xdr:nvSpPr>
        <xdr:cNvPr id="539" name="フローチャート: 判断 538">
          <a:extLst>
            <a:ext uri="{FF2B5EF4-FFF2-40B4-BE49-F238E27FC236}">
              <a16:creationId xmlns:a16="http://schemas.microsoft.com/office/drawing/2014/main" id="{00000000-0008-0000-0600-00001B020000}"/>
            </a:ext>
          </a:extLst>
        </xdr:cNvPr>
        <xdr:cNvSpPr/>
      </xdr:nvSpPr>
      <xdr:spPr>
        <a:xfrm>
          <a:off x="12763500" y="640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36</xdr:row>
      <xdr:rowOff>10160</xdr:rowOff>
    </xdr:from>
    <xdr:ext cx="461645" cy="259080"/>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2579350" y="618236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4,306</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80010</xdr:rowOff>
    </xdr:from>
    <xdr:ext cx="762000" cy="259080"/>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80010</xdr:rowOff>
    </xdr:from>
    <xdr:ext cx="762000" cy="259080"/>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80010</xdr:rowOff>
    </xdr:from>
    <xdr:ext cx="762000" cy="259080"/>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41</xdr:row>
      <xdr:rowOff>80010</xdr:rowOff>
    </xdr:from>
    <xdr:ext cx="762000" cy="259080"/>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80010</xdr:rowOff>
    </xdr:from>
    <xdr:ext cx="762000" cy="259080"/>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37</xdr:row>
      <xdr:rowOff>123825</xdr:rowOff>
    </xdr:from>
    <xdr:to>
      <xdr:col>85</xdr:col>
      <xdr:colOff>177800</xdr:colOff>
      <xdr:row>38</xdr:row>
      <xdr:rowOff>53975</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6268700" y="6467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146685</xdr:rowOff>
    </xdr:from>
    <xdr:ext cx="469900" cy="250825"/>
    <xdr:sp macro="" textlink="">
      <xdr:nvSpPr>
        <xdr:cNvPr id="547" name="災害復旧事業費該当値テキスト">
          <a:extLst>
            <a:ext uri="{FF2B5EF4-FFF2-40B4-BE49-F238E27FC236}">
              <a16:creationId xmlns:a16="http://schemas.microsoft.com/office/drawing/2014/main" id="{00000000-0008-0000-0600-000023020000}"/>
            </a:ext>
          </a:extLst>
        </xdr:cNvPr>
        <xdr:cNvSpPr txBox="1"/>
      </xdr:nvSpPr>
      <xdr:spPr>
        <a:xfrm>
          <a:off x="16370300" y="6318885"/>
          <a:ext cx="4699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2,990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37</xdr:row>
      <xdr:rowOff>121285</xdr:rowOff>
    </xdr:from>
    <xdr:to>
      <xdr:col>81</xdr:col>
      <xdr:colOff>101600</xdr:colOff>
      <xdr:row>38</xdr:row>
      <xdr:rowOff>52070</xdr:rowOff>
    </xdr:to>
    <xdr:sp macro="" textlink="">
      <xdr:nvSpPr>
        <xdr:cNvPr id="548" name="楕円 547">
          <a:extLst>
            <a:ext uri="{FF2B5EF4-FFF2-40B4-BE49-F238E27FC236}">
              <a16:creationId xmlns:a16="http://schemas.microsoft.com/office/drawing/2014/main" id="{00000000-0008-0000-0600-000024020000}"/>
            </a:ext>
          </a:extLst>
        </xdr:cNvPr>
        <xdr:cNvSpPr/>
      </xdr:nvSpPr>
      <xdr:spPr>
        <a:xfrm>
          <a:off x="15430500" y="64649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36</xdr:row>
      <xdr:rowOff>67945</xdr:rowOff>
    </xdr:from>
    <xdr:ext cx="461645" cy="2584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5246350" y="6240145"/>
          <a:ext cx="4616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3,043</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37</xdr:row>
      <xdr:rowOff>13335</xdr:rowOff>
    </xdr:from>
    <xdr:to>
      <xdr:col>76</xdr:col>
      <xdr:colOff>165100</xdr:colOff>
      <xdr:row>37</xdr:row>
      <xdr:rowOff>114935</xdr:rowOff>
    </xdr:to>
    <xdr:sp macro="" textlink="">
      <xdr:nvSpPr>
        <xdr:cNvPr id="550" name="楕円 549">
          <a:extLst>
            <a:ext uri="{FF2B5EF4-FFF2-40B4-BE49-F238E27FC236}">
              <a16:creationId xmlns:a16="http://schemas.microsoft.com/office/drawing/2014/main" id="{00000000-0008-0000-0600-000026020000}"/>
            </a:ext>
          </a:extLst>
        </xdr:cNvPr>
        <xdr:cNvSpPr/>
      </xdr:nvSpPr>
      <xdr:spPr>
        <a:xfrm>
          <a:off x="14541500" y="635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35</xdr:row>
      <xdr:rowOff>132080</xdr:rowOff>
    </xdr:from>
    <xdr:ext cx="461645" cy="251460"/>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4357350" y="6132830"/>
          <a:ext cx="4616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5,400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38</xdr:row>
      <xdr:rowOff>52070</xdr:rowOff>
    </xdr:from>
    <xdr:to>
      <xdr:col>72</xdr:col>
      <xdr:colOff>38100</xdr:colOff>
      <xdr:row>38</xdr:row>
      <xdr:rowOff>153035</xdr:rowOff>
    </xdr:to>
    <xdr:sp macro="" textlink="">
      <xdr:nvSpPr>
        <xdr:cNvPr id="552" name="楕円 551">
          <a:extLst>
            <a:ext uri="{FF2B5EF4-FFF2-40B4-BE49-F238E27FC236}">
              <a16:creationId xmlns:a16="http://schemas.microsoft.com/office/drawing/2014/main" id="{00000000-0008-0000-0600-000028020000}"/>
            </a:ext>
          </a:extLst>
        </xdr:cNvPr>
        <xdr:cNvSpPr/>
      </xdr:nvSpPr>
      <xdr:spPr>
        <a:xfrm>
          <a:off x="13652500" y="65671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179070</xdr:colOff>
      <xdr:row>38</xdr:row>
      <xdr:rowOff>144145</xdr:rowOff>
    </xdr:from>
    <xdr:ext cx="378460" cy="250825"/>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3514070" y="6659245"/>
          <a:ext cx="3784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819</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38</xdr:row>
      <xdr:rowOff>56515</xdr:rowOff>
    </xdr:from>
    <xdr:to>
      <xdr:col>67</xdr:col>
      <xdr:colOff>101600</xdr:colOff>
      <xdr:row>38</xdr:row>
      <xdr:rowOff>158115</xdr:rowOff>
    </xdr:to>
    <xdr:sp macro="" textlink="">
      <xdr:nvSpPr>
        <xdr:cNvPr id="554" name="楕円 553">
          <a:extLst>
            <a:ext uri="{FF2B5EF4-FFF2-40B4-BE49-F238E27FC236}">
              <a16:creationId xmlns:a16="http://schemas.microsoft.com/office/drawing/2014/main" id="{00000000-0008-0000-0600-00002A020000}"/>
            </a:ext>
          </a:extLst>
        </xdr:cNvPr>
        <xdr:cNvSpPr/>
      </xdr:nvSpPr>
      <xdr:spPr>
        <a:xfrm>
          <a:off x="12763500" y="6571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52070</xdr:colOff>
      <xdr:row>38</xdr:row>
      <xdr:rowOff>149225</xdr:rowOff>
    </xdr:from>
    <xdr:ext cx="378460" cy="259080"/>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625070" y="666432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714</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1" name="正方形/長方形 560">
          <a:extLst>
            <a:ext uri="{FF2B5EF4-FFF2-40B4-BE49-F238E27FC236}">
              <a16:creationId xmlns:a16="http://schemas.microsoft.com/office/drawing/2014/main" id="{00000000-0008-0000-0600-000031020000}"/>
            </a:ext>
          </a:extLst>
        </xdr:cNvPr>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2" name="正方形/長方形 561">
          <a:extLst>
            <a:ext uri="{FF2B5EF4-FFF2-40B4-BE49-F238E27FC236}">
              <a16:creationId xmlns:a16="http://schemas.microsoft.com/office/drawing/2014/main" id="{00000000-0008-0000-0600-000032020000}"/>
            </a:ext>
          </a:extLst>
        </xdr:cNvPr>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3" name="正方形/長方形 562">
          <a:extLst>
            <a:ext uri="{FF2B5EF4-FFF2-40B4-BE49-F238E27FC236}">
              <a16:creationId xmlns:a16="http://schemas.microsoft.com/office/drawing/2014/main" id="{00000000-0008-0000-0600-000033020000}"/>
            </a:ext>
          </a:extLst>
        </xdr:cNvPr>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1630" cy="217170"/>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2407900" y="8064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53</xdr:row>
      <xdr:rowOff>168910</xdr:rowOff>
    </xdr:from>
    <xdr:ext cx="240665" cy="250825"/>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2197080" y="9255760"/>
          <a:ext cx="2406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47</xdr:row>
      <xdr:rowOff>54610</xdr:rowOff>
    </xdr:from>
    <xdr:ext cx="240665" cy="25082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2197080" y="8112760"/>
          <a:ext cx="2406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0" name="失業対策事業費グラフ枠">
          <a:extLst>
            <a:ext uri="{FF2B5EF4-FFF2-40B4-BE49-F238E27FC236}">
              <a16:creationId xmlns:a16="http://schemas.microsoft.com/office/drawing/2014/main" id="{00000000-0008-0000-0600-00003A020000}"/>
            </a:ext>
          </a:extLst>
        </xdr:cNvPr>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126365</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6317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10160</xdr:rowOff>
    </xdr:from>
    <xdr:ext cx="249555" cy="259080"/>
    <xdr:sp macro="" textlink="">
      <xdr:nvSpPr>
        <xdr:cNvPr id="572" name="失業対策事業費最小値テキスト">
          <a:extLst>
            <a:ext uri="{FF2B5EF4-FFF2-40B4-BE49-F238E27FC236}">
              <a16:creationId xmlns:a16="http://schemas.microsoft.com/office/drawing/2014/main" id="{00000000-0008-0000-0600-00003C020000}"/>
            </a:ext>
          </a:extLst>
        </xdr:cNvPr>
        <xdr:cNvSpPr txBox="1"/>
      </xdr:nvSpPr>
      <xdr:spPr>
        <a:xfrm>
          <a:off x="16370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10160</xdr:rowOff>
    </xdr:from>
    <xdr:ext cx="249555" cy="259080"/>
    <xdr:sp macro="" textlink="">
      <xdr:nvSpPr>
        <xdr:cNvPr id="574" name="失業対策事業費最大値テキスト">
          <a:extLst>
            <a:ext uri="{FF2B5EF4-FFF2-40B4-BE49-F238E27FC236}">
              <a16:creationId xmlns:a16="http://schemas.microsoft.com/office/drawing/2014/main" id="{00000000-0008-0000-0600-00003E020000}"/>
            </a:ext>
          </a:extLst>
        </xdr:cNvPr>
        <xdr:cNvSpPr txBox="1"/>
      </xdr:nvSpPr>
      <xdr:spPr>
        <a:xfrm>
          <a:off x="16370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5" name="直線コネクタ 574">
          <a:extLst>
            <a:ext uri="{FF2B5EF4-FFF2-40B4-BE49-F238E27FC236}">
              <a16:creationId xmlns:a16="http://schemas.microsoft.com/office/drawing/2014/main" id="{00000000-0008-0000-0600-00003F020000}"/>
            </a:ext>
          </a:extLst>
        </xdr:cNvPr>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5481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67310</xdr:rowOff>
    </xdr:from>
    <xdr:ext cx="249555" cy="259080"/>
    <xdr:sp macro="" textlink="">
      <xdr:nvSpPr>
        <xdr:cNvPr id="577" name="失業対策事業費平均値テキスト">
          <a:extLst>
            <a:ext uri="{FF2B5EF4-FFF2-40B4-BE49-F238E27FC236}">
              <a16:creationId xmlns:a16="http://schemas.microsoft.com/office/drawing/2014/main" id="{00000000-0008-0000-0600-000041020000}"/>
            </a:ext>
          </a:extLst>
        </xdr:cNvPr>
        <xdr:cNvSpPr txBox="1"/>
      </xdr:nvSpPr>
      <xdr:spPr>
        <a:xfrm>
          <a:off x="16370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8" name="フローチャート: 判断 577">
          <a:extLst>
            <a:ext uri="{FF2B5EF4-FFF2-40B4-BE49-F238E27FC236}">
              <a16:creationId xmlns:a16="http://schemas.microsoft.com/office/drawing/2014/main" id="{00000000-0008-0000-0600-000042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9" name="直線コネクタ 578">
          <a:extLst>
            <a:ext uri="{FF2B5EF4-FFF2-40B4-BE49-F238E27FC236}">
              <a16:creationId xmlns:a16="http://schemas.microsoft.com/office/drawing/2014/main" id="{00000000-0008-0000-0600-000043020000}"/>
            </a:ext>
          </a:extLst>
        </xdr:cNvPr>
        <xdr:cNvCxnSpPr/>
      </xdr:nvCxnSpPr>
      <xdr:spPr>
        <a:xfrm>
          <a:off x="14592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80" name="フローチャート: 判断 579">
          <a:extLst>
            <a:ext uri="{FF2B5EF4-FFF2-40B4-BE49-F238E27FC236}">
              <a16:creationId xmlns:a16="http://schemas.microsoft.com/office/drawing/2014/main" id="{00000000-0008-0000-0600-000044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55</xdr:row>
      <xdr:rowOff>10160</xdr:rowOff>
    </xdr:from>
    <xdr:ext cx="241300" cy="259080"/>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5356840" y="94399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2" name="直線コネクタ 581">
          <a:extLst>
            <a:ext uri="{FF2B5EF4-FFF2-40B4-BE49-F238E27FC236}">
              <a16:creationId xmlns:a16="http://schemas.microsoft.com/office/drawing/2014/main" id="{00000000-0008-0000-0600-000046020000}"/>
            </a:ext>
          </a:extLst>
        </xdr:cNvPr>
        <xdr:cNvCxnSpPr/>
      </xdr:nvCxnSpPr>
      <xdr:spPr>
        <a:xfrm>
          <a:off x="13703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3" name="フローチャート: 判断 582">
          <a:extLst>
            <a:ext uri="{FF2B5EF4-FFF2-40B4-BE49-F238E27FC236}">
              <a16:creationId xmlns:a16="http://schemas.microsoft.com/office/drawing/2014/main" id="{00000000-0008-0000-0600-000047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180340</xdr:colOff>
      <xdr:row>55</xdr:row>
      <xdr:rowOff>10160</xdr:rowOff>
    </xdr:from>
    <xdr:ext cx="241300" cy="259080"/>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4467840" y="94399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5" name="直線コネクタ 584">
          <a:extLst>
            <a:ext uri="{FF2B5EF4-FFF2-40B4-BE49-F238E27FC236}">
              <a16:creationId xmlns:a16="http://schemas.microsoft.com/office/drawing/2014/main" id="{00000000-0008-0000-0600-000049020000}"/>
            </a:ext>
          </a:extLst>
        </xdr:cNvPr>
        <xdr:cNvCxnSpPr/>
      </xdr:nvCxnSpPr>
      <xdr:spPr>
        <a:xfrm>
          <a:off x="1281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6" name="フローチャート: 判断 585">
          <a:extLst>
            <a:ext uri="{FF2B5EF4-FFF2-40B4-BE49-F238E27FC236}">
              <a16:creationId xmlns:a16="http://schemas.microsoft.com/office/drawing/2014/main" id="{00000000-0008-0000-0600-00004A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55</xdr:row>
      <xdr:rowOff>10160</xdr:rowOff>
    </xdr:from>
    <xdr:ext cx="241300" cy="259080"/>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3578840" y="94399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8" name="フローチャート: 判断 587">
          <a:extLst>
            <a:ext uri="{FF2B5EF4-FFF2-40B4-BE49-F238E27FC236}">
              <a16:creationId xmlns:a16="http://schemas.microsoft.com/office/drawing/2014/main" id="{00000000-0008-0000-0600-00004C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55</xdr:row>
      <xdr:rowOff>10160</xdr:rowOff>
    </xdr:from>
    <xdr:ext cx="241300" cy="259080"/>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2689840" y="94399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80010</xdr:rowOff>
    </xdr:from>
    <xdr:ext cx="762000" cy="259080"/>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80010</xdr:rowOff>
    </xdr:from>
    <xdr:ext cx="762000" cy="259080"/>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80010</xdr:rowOff>
    </xdr:from>
    <xdr:ext cx="762000" cy="259080"/>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61</xdr:row>
      <xdr:rowOff>80010</xdr:rowOff>
    </xdr:from>
    <xdr:ext cx="762000" cy="259080"/>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80010</xdr:rowOff>
    </xdr:from>
    <xdr:ext cx="762000" cy="259080"/>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124460</xdr:rowOff>
    </xdr:from>
    <xdr:ext cx="249555" cy="259080"/>
    <xdr:sp macro="" textlink="">
      <xdr:nvSpPr>
        <xdr:cNvPr id="596" name="失業対策事業費該当値テキスト">
          <a:extLst>
            <a:ext uri="{FF2B5EF4-FFF2-40B4-BE49-F238E27FC236}">
              <a16:creationId xmlns:a16="http://schemas.microsoft.com/office/drawing/2014/main" id="{00000000-0008-0000-0600-000054020000}"/>
            </a:ext>
          </a:extLst>
        </xdr:cNvPr>
        <xdr:cNvSpPr txBox="1"/>
      </xdr:nvSpPr>
      <xdr:spPr>
        <a:xfrm>
          <a:off x="16370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53</xdr:row>
      <xdr:rowOff>35560</xdr:rowOff>
    </xdr:from>
    <xdr:ext cx="241300" cy="259080"/>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5356840" y="91224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9" name="楕円 598">
          <a:extLst>
            <a:ext uri="{FF2B5EF4-FFF2-40B4-BE49-F238E27FC236}">
              <a16:creationId xmlns:a16="http://schemas.microsoft.com/office/drawing/2014/main" id="{00000000-0008-0000-0600-000057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180340</xdr:colOff>
      <xdr:row>53</xdr:row>
      <xdr:rowOff>35560</xdr:rowOff>
    </xdr:from>
    <xdr:ext cx="241300" cy="259080"/>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4467840" y="91224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1" name="楕円 600">
          <a:extLst>
            <a:ext uri="{FF2B5EF4-FFF2-40B4-BE49-F238E27FC236}">
              <a16:creationId xmlns:a16="http://schemas.microsoft.com/office/drawing/2014/main" id="{00000000-0008-0000-0600-000059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53</xdr:row>
      <xdr:rowOff>35560</xdr:rowOff>
    </xdr:from>
    <xdr:ext cx="241300" cy="259080"/>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3578840" y="91224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3" name="楕円 602">
          <a:extLst>
            <a:ext uri="{FF2B5EF4-FFF2-40B4-BE49-F238E27FC236}">
              <a16:creationId xmlns:a16="http://schemas.microsoft.com/office/drawing/2014/main" id="{00000000-0008-0000-0600-00005B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53</xdr:row>
      <xdr:rowOff>35560</xdr:rowOff>
    </xdr:from>
    <xdr:ext cx="241300" cy="259080"/>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2689840" y="91224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51,194</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1630" cy="217170"/>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2407900" y="11493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99060</xdr:rowOff>
    </xdr:from>
    <xdr:to>
      <xdr:col>89</xdr:col>
      <xdr:colOff>177800</xdr:colOff>
      <xdr:row>79</xdr:row>
      <xdr:rowOff>99060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78</xdr:row>
      <xdr:rowOff>128270</xdr:rowOff>
    </xdr:from>
    <xdr:ext cx="240665" cy="259080"/>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2197080" y="1350137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77</xdr:row>
      <xdr:rowOff>114935</xdr:rowOff>
    </xdr:from>
    <xdr:to>
      <xdr:col>89</xdr:col>
      <xdr:colOff>177800</xdr:colOff>
      <xdr:row>77</xdr:row>
      <xdr:rowOff>114935</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76</xdr:row>
      <xdr:rowOff>144145</xdr:rowOff>
    </xdr:from>
    <xdr:ext cx="531495" cy="25082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914505" y="1317434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75</xdr:row>
      <xdr:rowOff>132080</xdr:rowOff>
    </xdr:from>
    <xdr:to>
      <xdr:col>89</xdr:col>
      <xdr:colOff>177800</xdr:colOff>
      <xdr:row>75</xdr:row>
      <xdr:rowOff>132080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74</xdr:row>
      <xdr:rowOff>160655</xdr:rowOff>
    </xdr:from>
    <xdr:ext cx="531495" cy="259080"/>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914505" y="12847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73</xdr:row>
      <xdr:rowOff>147955</xdr:rowOff>
    </xdr:from>
    <xdr:to>
      <xdr:col>89</xdr:col>
      <xdr:colOff>177800</xdr:colOff>
      <xdr:row>73</xdr:row>
      <xdr:rowOff>147955</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73</xdr:row>
      <xdr:rowOff>6350</xdr:rowOff>
    </xdr:from>
    <xdr:ext cx="531495" cy="251460"/>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914505" y="1252220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71</xdr:row>
      <xdr:rowOff>164465</xdr:rowOff>
    </xdr:from>
    <xdr:to>
      <xdr:col>89</xdr:col>
      <xdr:colOff>177800</xdr:colOff>
      <xdr:row>71</xdr:row>
      <xdr:rowOff>164465</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2446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71</xdr:row>
      <xdr:rowOff>22225</xdr:rowOff>
    </xdr:from>
    <xdr:ext cx="531495" cy="2584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1914505" y="12195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8890</xdr:rowOff>
    </xdr:from>
    <xdr:to>
      <xdr:col>89</xdr:col>
      <xdr:colOff>177800</xdr:colOff>
      <xdr:row>70</xdr:row>
      <xdr:rowOff>8890</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2446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69</xdr:row>
      <xdr:rowOff>38100</xdr:rowOff>
    </xdr:from>
    <xdr:ext cx="587375" cy="259080"/>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1850370" y="11868150"/>
          <a:ext cx="587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67</xdr:row>
      <xdr:rowOff>54610</xdr:rowOff>
    </xdr:from>
    <xdr:ext cx="587375" cy="25082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1850370" y="11541760"/>
          <a:ext cx="58737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公債費グラフ枠">
          <a:extLst>
            <a:ext uri="{FF2B5EF4-FFF2-40B4-BE49-F238E27FC236}">
              <a16:creationId xmlns:a16="http://schemas.microsoft.com/office/drawing/2014/main" id="{00000000-0008-0000-0600-000075020000}"/>
            </a:ext>
          </a:extLst>
        </xdr:cNvPr>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31750</xdr:rowOff>
    </xdr:from>
    <xdr:to>
      <xdr:col>85</xdr:col>
      <xdr:colOff>126365</xdr:colOff>
      <xdr:row>78</xdr:row>
      <xdr:rowOff>79375</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flipV="1">
          <a:off x="16317595" y="12033250"/>
          <a:ext cx="1270" cy="14192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83185</xdr:rowOff>
    </xdr:from>
    <xdr:ext cx="534670" cy="259080"/>
    <xdr:sp macro="" textlink="">
      <xdr:nvSpPr>
        <xdr:cNvPr id="631" name="公債費最小値テキスト">
          <a:extLst>
            <a:ext uri="{FF2B5EF4-FFF2-40B4-BE49-F238E27FC236}">
              <a16:creationId xmlns:a16="http://schemas.microsoft.com/office/drawing/2014/main" id="{00000000-0008-0000-0600-000077020000}"/>
            </a:ext>
          </a:extLst>
        </xdr:cNvPr>
        <xdr:cNvSpPr txBox="1"/>
      </xdr:nvSpPr>
      <xdr:spPr>
        <a:xfrm>
          <a:off x="16370300" y="134562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11,708</a:t>
          </a:r>
          <a:endParaRPr kumimoji="1" lang="ja-JP" altLang="en-US" sz="1000" b="1">
            <a:latin typeface="ＭＳ Ｐゴシック"/>
            <a:ea typeface="ＭＳ Ｐゴシック"/>
          </a:endParaRPr>
        </a:p>
      </xdr:txBody>
    </xdr:sp>
    <xdr:clientData/>
  </xdr:oneCellAnchor>
  <xdr:twoCellAnchor>
    <xdr:from>
      <xdr:col>85</xdr:col>
      <xdr:colOff>38100</xdr:colOff>
      <xdr:row>78</xdr:row>
      <xdr:rowOff>79375</xdr:rowOff>
    </xdr:from>
    <xdr:to>
      <xdr:col>86</xdr:col>
      <xdr:colOff>25400</xdr:colOff>
      <xdr:row>78</xdr:row>
      <xdr:rowOff>79375</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6230600" y="134524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149860</xdr:rowOff>
    </xdr:from>
    <xdr:ext cx="534670" cy="259080"/>
    <xdr:sp macro="" textlink="">
      <xdr:nvSpPr>
        <xdr:cNvPr id="633" name="公債費最大値テキスト">
          <a:extLst>
            <a:ext uri="{FF2B5EF4-FFF2-40B4-BE49-F238E27FC236}">
              <a16:creationId xmlns:a16="http://schemas.microsoft.com/office/drawing/2014/main" id="{00000000-0008-0000-0600-000079020000}"/>
            </a:ext>
          </a:extLst>
        </xdr:cNvPr>
        <xdr:cNvSpPr txBox="1"/>
      </xdr:nvSpPr>
      <xdr:spPr>
        <a:xfrm>
          <a:off x="16370300" y="118084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98,621</a:t>
          </a:r>
          <a:endParaRPr kumimoji="1" lang="ja-JP" altLang="en-US" sz="1000" b="1">
            <a:latin typeface="ＭＳ Ｐゴシック"/>
            <a:ea typeface="ＭＳ Ｐゴシック"/>
          </a:endParaRPr>
        </a:p>
      </xdr:txBody>
    </xdr:sp>
    <xdr:clientData/>
  </xdr:oneCellAnchor>
  <xdr:twoCellAnchor>
    <xdr:from>
      <xdr:col>85</xdr:col>
      <xdr:colOff>38100</xdr:colOff>
      <xdr:row>70</xdr:row>
      <xdr:rowOff>31750</xdr:rowOff>
    </xdr:from>
    <xdr:to>
      <xdr:col>86</xdr:col>
      <xdr:colOff>25400</xdr:colOff>
      <xdr:row>70</xdr:row>
      <xdr:rowOff>31750</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a:off x="16230600" y="120332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73</xdr:row>
      <xdr:rowOff>168910</xdr:rowOff>
    </xdr:from>
    <xdr:to>
      <xdr:col>85</xdr:col>
      <xdr:colOff>127000</xdr:colOff>
      <xdr:row>74</xdr:row>
      <xdr:rowOff>20955</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a:off x="15481300" y="12684760"/>
          <a:ext cx="83820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26035</xdr:rowOff>
    </xdr:from>
    <xdr:ext cx="534670" cy="259080"/>
    <xdr:sp macro="" textlink="">
      <xdr:nvSpPr>
        <xdr:cNvPr id="636" name="公債費平均値テキスト">
          <a:extLst>
            <a:ext uri="{FF2B5EF4-FFF2-40B4-BE49-F238E27FC236}">
              <a16:creationId xmlns:a16="http://schemas.microsoft.com/office/drawing/2014/main" id="{00000000-0008-0000-0600-00007C020000}"/>
            </a:ext>
          </a:extLst>
        </xdr:cNvPr>
        <xdr:cNvSpPr txBox="1"/>
      </xdr:nvSpPr>
      <xdr:spPr>
        <a:xfrm>
          <a:off x="16370300" y="1288478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42,040</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75</xdr:row>
      <xdr:rowOff>47625</xdr:rowOff>
    </xdr:from>
    <xdr:to>
      <xdr:col>85</xdr:col>
      <xdr:colOff>177800</xdr:colOff>
      <xdr:row>75</xdr:row>
      <xdr:rowOff>149225</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6268700" y="12906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73</xdr:row>
      <xdr:rowOff>133350</xdr:rowOff>
    </xdr:from>
    <xdr:to>
      <xdr:col>81</xdr:col>
      <xdr:colOff>50800</xdr:colOff>
      <xdr:row>73</xdr:row>
      <xdr:rowOff>168910</xdr:rowOff>
    </xdr:to>
    <xdr:cxnSp macro="">
      <xdr:nvCxnSpPr>
        <xdr:cNvPr id="638" name="直線コネクタ 637">
          <a:extLst>
            <a:ext uri="{FF2B5EF4-FFF2-40B4-BE49-F238E27FC236}">
              <a16:creationId xmlns:a16="http://schemas.microsoft.com/office/drawing/2014/main" id="{00000000-0008-0000-0600-00007E020000}"/>
            </a:ext>
          </a:extLst>
        </xdr:cNvPr>
        <xdr:cNvCxnSpPr/>
      </xdr:nvCxnSpPr>
      <xdr:spPr>
        <a:xfrm>
          <a:off x="14592300" y="12649200"/>
          <a:ext cx="889000" cy="35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6350</xdr:rowOff>
    </xdr:from>
    <xdr:to>
      <xdr:col>81</xdr:col>
      <xdr:colOff>101600</xdr:colOff>
      <xdr:row>75</xdr:row>
      <xdr:rowOff>107315</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5430500" y="128651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75</xdr:row>
      <xdr:rowOff>98425</xdr:rowOff>
    </xdr:from>
    <xdr:ext cx="526415" cy="25082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5213965" y="1295717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44,608</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73</xdr:row>
      <xdr:rowOff>133350</xdr:rowOff>
    </xdr:from>
    <xdr:to>
      <xdr:col>76</xdr:col>
      <xdr:colOff>114300</xdr:colOff>
      <xdr:row>73</xdr:row>
      <xdr:rowOff>143510</xdr:rowOff>
    </xdr:to>
    <xdr:cxnSp macro="">
      <xdr:nvCxnSpPr>
        <xdr:cNvPr id="641" name="直線コネクタ 640">
          <a:extLst>
            <a:ext uri="{FF2B5EF4-FFF2-40B4-BE49-F238E27FC236}">
              <a16:creationId xmlns:a16="http://schemas.microsoft.com/office/drawing/2014/main" id="{00000000-0008-0000-0600-000081020000}"/>
            </a:ext>
          </a:extLst>
        </xdr:cNvPr>
        <xdr:cNvCxnSpPr/>
      </xdr:nvCxnSpPr>
      <xdr:spPr>
        <a:xfrm flipV="1">
          <a:off x="13703300" y="12649200"/>
          <a:ext cx="8890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29210</xdr:rowOff>
    </xdr:from>
    <xdr:to>
      <xdr:col>76</xdr:col>
      <xdr:colOff>165100</xdr:colOff>
      <xdr:row>75</xdr:row>
      <xdr:rowOff>130175</xdr:rowOff>
    </xdr:to>
    <xdr:sp macro="" textlink="">
      <xdr:nvSpPr>
        <xdr:cNvPr id="642" name="フローチャート: 判断 641">
          <a:extLst>
            <a:ext uri="{FF2B5EF4-FFF2-40B4-BE49-F238E27FC236}">
              <a16:creationId xmlns:a16="http://schemas.microsoft.com/office/drawing/2014/main" id="{00000000-0008-0000-0600-000082020000}"/>
            </a:ext>
          </a:extLst>
        </xdr:cNvPr>
        <xdr:cNvSpPr/>
      </xdr:nvSpPr>
      <xdr:spPr>
        <a:xfrm>
          <a:off x="14541500" y="128879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75</xdr:row>
      <xdr:rowOff>121285</xdr:rowOff>
    </xdr:from>
    <xdr:ext cx="526415" cy="25082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4324965" y="1298003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43,205</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73</xdr:row>
      <xdr:rowOff>143510</xdr:rowOff>
    </xdr:from>
    <xdr:to>
      <xdr:col>71</xdr:col>
      <xdr:colOff>177800</xdr:colOff>
      <xdr:row>74</xdr:row>
      <xdr:rowOff>635</xdr:rowOff>
    </xdr:to>
    <xdr:cxnSp macro="">
      <xdr:nvCxnSpPr>
        <xdr:cNvPr id="644" name="直線コネクタ 643">
          <a:extLst>
            <a:ext uri="{FF2B5EF4-FFF2-40B4-BE49-F238E27FC236}">
              <a16:creationId xmlns:a16="http://schemas.microsoft.com/office/drawing/2014/main" id="{00000000-0008-0000-0600-000084020000}"/>
            </a:ext>
          </a:extLst>
        </xdr:cNvPr>
        <xdr:cNvCxnSpPr/>
      </xdr:nvCxnSpPr>
      <xdr:spPr>
        <a:xfrm flipV="1">
          <a:off x="12814300" y="12659360"/>
          <a:ext cx="8890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24130</xdr:rowOff>
    </xdr:from>
    <xdr:to>
      <xdr:col>72</xdr:col>
      <xdr:colOff>38100</xdr:colOff>
      <xdr:row>75</xdr:row>
      <xdr:rowOff>125730</xdr:rowOff>
    </xdr:to>
    <xdr:sp macro="" textlink="">
      <xdr:nvSpPr>
        <xdr:cNvPr id="645" name="フローチャート: 判断 644">
          <a:extLst>
            <a:ext uri="{FF2B5EF4-FFF2-40B4-BE49-F238E27FC236}">
              <a16:creationId xmlns:a16="http://schemas.microsoft.com/office/drawing/2014/main" id="{00000000-0008-0000-0600-000085020000}"/>
            </a:ext>
          </a:extLst>
        </xdr:cNvPr>
        <xdr:cNvSpPr/>
      </xdr:nvSpPr>
      <xdr:spPr>
        <a:xfrm>
          <a:off x="13652500" y="1288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75</xdr:row>
      <xdr:rowOff>116840</xdr:rowOff>
    </xdr:from>
    <xdr:ext cx="526415" cy="259080"/>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3435965" y="1297559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43,482</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75</xdr:row>
      <xdr:rowOff>86360</xdr:rowOff>
    </xdr:from>
    <xdr:to>
      <xdr:col>67</xdr:col>
      <xdr:colOff>101600</xdr:colOff>
      <xdr:row>76</xdr:row>
      <xdr:rowOff>15875</xdr:rowOff>
    </xdr:to>
    <xdr:sp macro="" textlink="">
      <xdr:nvSpPr>
        <xdr:cNvPr id="647" name="フローチャート: 判断 646">
          <a:extLst>
            <a:ext uri="{FF2B5EF4-FFF2-40B4-BE49-F238E27FC236}">
              <a16:creationId xmlns:a16="http://schemas.microsoft.com/office/drawing/2014/main" id="{00000000-0008-0000-0600-000087020000}"/>
            </a:ext>
          </a:extLst>
        </xdr:cNvPr>
        <xdr:cNvSpPr/>
      </xdr:nvSpPr>
      <xdr:spPr>
        <a:xfrm>
          <a:off x="12763500" y="129451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76</xdr:row>
      <xdr:rowOff>6985</xdr:rowOff>
    </xdr:from>
    <xdr:ext cx="526415" cy="25082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2546965" y="1303718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39,705</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80010</xdr:rowOff>
    </xdr:from>
    <xdr:ext cx="762000" cy="259080"/>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80010</xdr:rowOff>
    </xdr:from>
    <xdr:ext cx="762000" cy="259080"/>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80010</xdr:rowOff>
    </xdr:from>
    <xdr:ext cx="762000" cy="259080"/>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81</xdr:row>
      <xdr:rowOff>80010</xdr:rowOff>
    </xdr:from>
    <xdr:ext cx="762000" cy="259080"/>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80010</xdr:rowOff>
    </xdr:from>
    <xdr:ext cx="762000" cy="259080"/>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73</xdr:row>
      <xdr:rowOff>141605</xdr:rowOff>
    </xdr:from>
    <xdr:to>
      <xdr:col>85</xdr:col>
      <xdr:colOff>177800</xdr:colOff>
      <xdr:row>74</xdr:row>
      <xdr:rowOff>71755</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6268700" y="12657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72</xdr:row>
      <xdr:rowOff>164465</xdr:rowOff>
    </xdr:from>
    <xdr:ext cx="534670" cy="259080"/>
    <xdr:sp macro="" textlink="">
      <xdr:nvSpPr>
        <xdr:cNvPr id="655" name="公債費該当値テキスト">
          <a:extLst>
            <a:ext uri="{FF2B5EF4-FFF2-40B4-BE49-F238E27FC236}">
              <a16:creationId xmlns:a16="http://schemas.microsoft.com/office/drawing/2014/main" id="{00000000-0008-0000-0600-00008F020000}"/>
            </a:ext>
          </a:extLst>
        </xdr:cNvPr>
        <xdr:cNvSpPr txBox="1"/>
      </xdr:nvSpPr>
      <xdr:spPr>
        <a:xfrm>
          <a:off x="16370300" y="1250886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57,256</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73</xdr:row>
      <xdr:rowOff>118110</xdr:rowOff>
    </xdr:from>
    <xdr:to>
      <xdr:col>81</xdr:col>
      <xdr:colOff>101600</xdr:colOff>
      <xdr:row>74</xdr:row>
      <xdr:rowOff>48260</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5430500" y="12633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72</xdr:row>
      <xdr:rowOff>64770</xdr:rowOff>
    </xdr:from>
    <xdr:ext cx="526415" cy="25082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5213965" y="12409170"/>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58,704</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73</xdr:row>
      <xdr:rowOff>82550</xdr:rowOff>
    </xdr:from>
    <xdr:to>
      <xdr:col>76</xdr:col>
      <xdr:colOff>165100</xdr:colOff>
      <xdr:row>74</xdr:row>
      <xdr:rowOff>12700</xdr:rowOff>
    </xdr:to>
    <xdr:sp macro="" textlink="">
      <xdr:nvSpPr>
        <xdr:cNvPr id="658" name="楕円 657">
          <a:extLst>
            <a:ext uri="{FF2B5EF4-FFF2-40B4-BE49-F238E27FC236}">
              <a16:creationId xmlns:a16="http://schemas.microsoft.com/office/drawing/2014/main" id="{00000000-0008-0000-0600-000092020000}"/>
            </a:ext>
          </a:extLst>
        </xdr:cNvPr>
        <xdr:cNvSpPr/>
      </xdr:nvSpPr>
      <xdr:spPr>
        <a:xfrm>
          <a:off x="14541500" y="1259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72</xdr:row>
      <xdr:rowOff>29210</xdr:rowOff>
    </xdr:from>
    <xdr:ext cx="526415" cy="251460"/>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4324965" y="12373610"/>
          <a:ext cx="5264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60,887</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73</xdr:row>
      <xdr:rowOff>92075</xdr:rowOff>
    </xdr:from>
    <xdr:to>
      <xdr:col>72</xdr:col>
      <xdr:colOff>38100</xdr:colOff>
      <xdr:row>74</xdr:row>
      <xdr:rowOff>22225</xdr:rowOff>
    </xdr:to>
    <xdr:sp macro="" textlink="">
      <xdr:nvSpPr>
        <xdr:cNvPr id="660" name="楕円 659">
          <a:extLst>
            <a:ext uri="{FF2B5EF4-FFF2-40B4-BE49-F238E27FC236}">
              <a16:creationId xmlns:a16="http://schemas.microsoft.com/office/drawing/2014/main" id="{00000000-0008-0000-0600-000094020000}"/>
            </a:ext>
          </a:extLst>
        </xdr:cNvPr>
        <xdr:cNvSpPr/>
      </xdr:nvSpPr>
      <xdr:spPr>
        <a:xfrm>
          <a:off x="13652500" y="12607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72</xdr:row>
      <xdr:rowOff>38735</xdr:rowOff>
    </xdr:from>
    <xdr:ext cx="526415" cy="259080"/>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3435965" y="1238313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60,306</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73</xdr:row>
      <xdr:rowOff>121285</xdr:rowOff>
    </xdr:from>
    <xdr:to>
      <xdr:col>67</xdr:col>
      <xdr:colOff>101600</xdr:colOff>
      <xdr:row>74</xdr:row>
      <xdr:rowOff>52070</xdr:rowOff>
    </xdr:to>
    <xdr:sp macro="" textlink="">
      <xdr:nvSpPr>
        <xdr:cNvPr id="662" name="楕円 661">
          <a:extLst>
            <a:ext uri="{FF2B5EF4-FFF2-40B4-BE49-F238E27FC236}">
              <a16:creationId xmlns:a16="http://schemas.microsoft.com/office/drawing/2014/main" id="{00000000-0008-0000-0600-000096020000}"/>
            </a:ext>
          </a:extLst>
        </xdr:cNvPr>
        <xdr:cNvSpPr/>
      </xdr:nvSpPr>
      <xdr:spPr>
        <a:xfrm>
          <a:off x="12763500" y="126371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72</xdr:row>
      <xdr:rowOff>67945</xdr:rowOff>
    </xdr:from>
    <xdr:ext cx="526415" cy="2584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2546965" y="12412345"/>
          <a:ext cx="5264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58,526</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58,166</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a:extLst>
            <a:ext uri="{FF2B5EF4-FFF2-40B4-BE49-F238E27FC236}">
              <a16:creationId xmlns:a16="http://schemas.microsoft.com/office/drawing/2014/main" id="{00000000-0008-0000-0600-00009F020000}"/>
            </a:ext>
          </a:extLst>
        </xdr:cNvPr>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1630" cy="217170"/>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2407900" y="14922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98</xdr:row>
      <xdr:rowOff>73660</xdr:rowOff>
    </xdr:from>
    <xdr:ext cx="240665" cy="259080"/>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2197080" y="1687576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96</xdr:row>
      <xdr:rowOff>35560</xdr:rowOff>
    </xdr:from>
    <xdr:ext cx="531495" cy="259080"/>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914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93</xdr:row>
      <xdr:rowOff>168910</xdr:rowOff>
    </xdr:from>
    <xdr:ext cx="531495" cy="25082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914505" y="161137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2446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91</xdr:row>
      <xdr:rowOff>130810</xdr:rowOff>
    </xdr:from>
    <xdr:ext cx="531495" cy="259080"/>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1914505" y="1573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2446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92710</xdr:rowOff>
    </xdr:from>
    <xdr:ext cx="587375" cy="259080"/>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1850370" y="15351760"/>
          <a:ext cx="587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54610</xdr:rowOff>
    </xdr:from>
    <xdr:ext cx="587375" cy="25082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1850370" y="14970760"/>
          <a:ext cx="58737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6" name="積立金グラフ枠">
          <a:extLst>
            <a:ext uri="{FF2B5EF4-FFF2-40B4-BE49-F238E27FC236}">
              <a16:creationId xmlns:a16="http://schemas.microsoft.com/office/drawing/2014/main" id="{00000000-0008-0000-0600-0000AE020000}"/>
            </a:ext>
          </a:extLst>
        </xdr:cNvPr>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78740</xdr:rowOff>
    </xdr:from>
    <xdr:to>
      <xdr:col>85</xdr:col>
      <xdr:colOff>126365</xdr:colOff>
      <xdr:row>99</xdr:row>
      <xdr:rowOff>38100</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flipV="1">
          <a:off x="16317595" y="15680690"/>
          <a:ext cx="1270" cy="13309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41910</xdr:rowOff>
    </xdr:from>
    <xdr:ext cx="378460" cy="250825"/>
    <xdr:sp macro="" textlink="">
      <xdr:nvSpPr>
        <xdr:cNvPr id="688" name="積立金最小値テキスト">
          <a:extLst>
            <a:ext uri="{FF2B5EF4-FFF2-40B4-BE49-F238E27FC236}">
              <a16:creationId xmlns:a16="http://schemas.microsoft.com/office/drawing/2014/main" id="{00000000-0008-0000-0600-0000B0020000}"/>
            </a:ext>
          </a:extLst>
        </xdr:cNvPr>
        <xdr:cNvSpPr txBox="1"/>
      </xdr:nvSpPr>
      <xdr:spPr>
        <a:xfrm>
          <a:off x="16370300" y="17015460"/>
          <a:ext cx="3784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497</a:t>
          </a:r>
          <a:endParaRPr kumimoji="1" lang="ja-JP" altLang="en-US" sz="1000" b="1">
            <a:latin typeface="ＭＳ Ｐゴシック"/>
            <a:ea typeface="ＭＳ Ｐゴシック"/>
          </a:endParaRPr>
        </a:p>
      </xdr:txBody>
    </xdr:sp>
    <xdr:clientData/>
  </xdr:oneCellAnchor>
  <xdr:twoCellAnchor>
    <xdr:from>
      <xdr:col>85</xdr:col>
      <xdr:colOff>38100</xdr:colOff>
      <xdr:row>99</xdr:row>
      <xdr:rowOff>38100</xdr:rowOff>
    </xdr:from>
    <xdr:to>
      <xdr:col>86</xdr:col>
      <xdr:colOff>25400</xdr:colOff>
      <xdr:row>99</xdr:row>
      <xdr:rowOff>38100</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6230600" y="170116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25400</xdr:rowOff>
    </xdr:from>
    <xdr:ext cx="598805" cy="259080"/>
    <xdr:sp macro="" textlink="">
      <xdr:nvSpPr>
        <xdr:cNvPr id="690" name="積立金最大値テキスト">
          <a:extLst>
            <a:ext uri="{FF2B5EF4-FFF2-40B4-BE49-F238E27FC236}">
              <a16:creationId xmlns:a16="http://schemas.microsoft.com/office/drawing/2014/main" id="{00000000-0008-0000-0600-0000B2020000}"/>
            </a:ext>
          </a:extLst>
        </xdr:cNvPr>
        <xdr:cNvSpPr txBox="1"/>
      </xdr:nvSpPr>
      <xdr:spPr>
        <a:xfrm>
          <a:off x="16370300" y="1545590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105,310</a:t>
          </a:r>
          <a:endParaRPr kumimoji="1" lang="ja-JP" altLang="en-US" sz="1000" b="1">
            <a:latin typeface="ＭＳ Ｐゴシック"/>
            <a:ea typeface="ＭＳ Ｐゴシック"/>
          </a:endParaRPr>
        </a:p>
      </xdr:txBody>
    </xdr:sp>
    <xdr:clientData/>
  </xdr:oneCellAnchor>
  <xdr:twoCellAnchor>
    <xdr:from>
      <xdr:col>85</xdr:col>
      <xdr:colOff>38100</xdr:colOff>
      <xdr:row>91</xdr:row>
      <xdr:rowOff>78740</xdr:rowOff>
    </xdr:from>
    <xdr:to>
      <xdr:col>86</xdr:col>
      <xdr:colOff>25400</xdr:colOff>
      <xdr:row>91</xdr:row>
      <xdr:rowOff>78740</xdr:rowOff>
    </xdr:to>
    <xdr:cxnSp macro="">
      <xdr:nvCxnSpPr>
        <xdr:cNvPr id="691" name="直線コネクタ 690">
          <a:extLst>
            <a:ext uri="{FF2B5EF4-FFF2-40B4-BE49-F238E27FC236}">
              <a16:creationId xmlns:a16="http://schemas.microsoft.com/office/drawing/2014/main" id="{00000000-0008-0000-0600-0000B3020000}"/>
            </a:ext>
          </a:extLst>
        </xdr:cNvPr>
        <xdr:cNvCxnSpPr/>
      </xdr:nvCxnSpPr>
      <xdr:spPr>
        <a:xfrm>
          <a:off x="16230600" y="156806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158115</xdr:rowOff>
    </xdr:from>
    <xdr:to>
      <xdr:col>85</xdr:col>
      <xdr:colOff>127000</xdr:colOff>
      <xdr:row>98</xdr:row>
      <xdr:rowOff>89535</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flipV="1">
          <a:off x="15481300" y="16788765"/>
          <a:ext cx="838200" cy="1028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55245</xdr:rowOff>
    </xdr:from>
    <xdr:ext cx="534670" cy="250825"/>
    <xdr:sp macro="" textlink="">
      <xdr:nvSpPr>
        <xdr:cNvPr id="693" name="積立金平均値テキスト">
          <a:extLst>
            <a:ext uri="{FF2B5EF4-FFF2-40B4-BE49-F238E27FC236}">
              <a16:creationId xmlns:a16="http://schemas.microsoft.com/office/drawing/2014/main" id="{00000000-0008-0000-0600-0000B5020000}"/>
            </a:ext>
          </a:extLst>
        </xdr:cNvPr>
        <xdr:cNvSpPr txBox="1"/>
      </xdr:nvSpPr>
      <xdr:spPr>
        <a:xfrm>
          <a:off x="16370300" y="16514445"/>
          <a:ext cx="534670"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23,972</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97</xdr:row>
      <xdr:rowOff>32385</xdr:rowOff>
    </xdr:from>
    <xdr:to>
      <xdr:col>85</xdr:col>
      <xdr:colOff>177800</xdr:colOff>
      <xdr:row>97</xdr:row>
      <xdr:rowOff>133985</xdr:rowOff>
    </xdr:to>
    <xdr:sp macro="" textlink="">
      <xdr:nvSpPr>
        <xdr:cNvPr id="694" name="フローチャート: 判断 693">
          <a:extLst>
            <a:ext uri="{FF2B5EF4-FFF2-40B4-BE49-F238E27FC236}">
              <a16:creationId xmlns:a16="http://schemas.microsoft.com/office/drawing/2014/main" id="{00000000-0008-0000-0600-0000B6020000}"/>
            </a:ext>
          </a:extLst>
        </xdr:cNvPr>
        <xdr:cNvSpPr/>
      </xdr:nvSpPr>
      <xdr:spPr>
        <a:xfrm>
          <a:off x="16268700" y="16663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160020</xdr:rowOff>
    </xdr:from>
    <xdr:to>
      <xdr:col>81</xdr:col>
      <xdr:colOff>50800</xdr:colOff>
      <xdr:row>98</xdr:row>
      <xdr:rowOff>89535</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a:off x="14592300" y="16790670"/>
          <a:ext cx="889000" cy="1009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29845</xdr:rowOff>
    </xdr:from>
    <xdr:to>
      <xdr:col>81</xdr:col>
      <xdr:colOff>101600</xdr:colOff>
      <xdr:row>97</xdr:row>
      <xdr:rowOff>132080</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5430500" y="166604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95</xdr:row>
      <xdr:rowOff>147955</xdr:rowOff>
    </xdr:from>
    <xdr:ext cx="526415" cy="2584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5213965" y="16435705"/>
          <a:ext cx="5264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24,152</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97</xdr:row>
      <xdr:rowOff>9525</xdr:rowOff>
    </xdr:from>
    <xdr:to>
      <xdr:col>76</xdr:col>
      <xdr:colOff>114300</xdr:colOff>
      <xdr:row>97</xdr:row>
      <xdr:rowOff>160020</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a:off x="13703300" y="16640175"/>
          <a:ext cx="889000" cy="150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12700</xdr:rowOff>
    </xdr:from>
    <xdr:to>
      <xdr:col>76</xdr:col>
      <xdr:colOff>165100</xdr:colOff>
      <xdr:row>97</xdr:row>
      <xdr:rowOff>114300</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4541500" y="1664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95</xdr:row>
      <xdr:rowOff>130810</xdr:rowOff>
    </xdr:from>
    <xdr:ext cx="526415" cy="259080"/>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4324965" y="1641856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25,492</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97</xdr:row>
      <xdr:rowOff>9525</xdr:rowOff>
    </xdr:from>
    <xdr:to>
      <xdr:col>71</xdr:col>
      <xdr:colOff>177800</xdr:colOff>
      <xdr:row>98</xdr:row>
      <xdr:rowOff>64135</xdr:rowOff>
    </xdr:to>
    <xdr:cxnSp macro="">
      <xdr:nvCxnSpPr>
        <xdr:cNvPr id="701" name="直線コネクタ 700">
          <a:extLst>
            <a:ext uri="{FF2B5EF4-FFF2-40B4-BE49-F238E27FC236}">
              <a16:creationId xmlns:a16="http://schemas.microsoft.com/office/drawing/2014/main" id="{00000000-0008-0000-0600-0000BD020000}"/>
            </a:ext>
          </a:extLst>
        </xdr:cNvPr>
        <xdr:cNvCxnSpPr/>
      </xdr:nvCxnSpPr>
      <xdr:spPr>
        <a:xfrm flipV="1">
          <a:off x="12814300" y="16640175"/>
          <a:ext cx="889000" cy="2260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1270</xdr:rowOff>
    </xdr:from>
    <xdr:to>
      <xdr:col>72</xdr:col>
      <xdr:colOff>38100</xdr:colOff>
      <xdr:row>97</xdr:row>
      <xdr:rowOff>102870</xdr:rowOff>
    </xdr:to>
    <xdr:sp macro="" textlink="">
      <xdr:nvSpPr>
        <xdr:cNvPr id="702" name="フローチャート: 判断 701">
          <a:extLst>
            <a:ext uri="{FF2B5EF4-FFF2-40B4-BE49-F238E27FC236}">
              <a16:creationId xmlns:a16="http://schemas.microsoft.com/office/drawing/2014/main" id="{00000000-0008-0000-0600-0000BE020000}"/>
            </a:ext>
          </a:extLst>
        </xdr:cNvPr>
        <xdr:cNvSpPr/>
      </xdr:nvSpPr>
      <xdr:spPr>
        <a:xfrm>
          <a:off x="13652500" y="1663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97</xdr:row>
      <xdr:rowOff>93980</xdr:rowOff>
    </xdr:from>
    <xdr:ext cx="526415" cy="259080"/>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435965" y="1672463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26,405</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97</xdr:row>
      <xdr:rowOff>123190</xdr:rowOff>
    </xdr:from>
    <xdr:to>
      <xdr:col>67</xdr:col>
      <xdr:colOff>101600</xdr:colOff>
      <xdr:row>98</xdr:row>
      <xdr:rowOff>53340</xdr:rowOff>
    </xdr:to>
    <xdr:sp macro="" textlink="">
      <xdr:nvSpPr>
        <xdr:cNvPr id="704" name="フローチャート: 判断 703">
          <a:extLst>
            <a:ext uri="{FF2B5EF4-FFF2-40B4-BE49-F238E27FC236}">
              <a16:creationId xmlns:a16="http://schemas.microsoft.com/office/drawing/2014/main" id="{00000000-0008-0000-0600-0000C0020000}"/>
            </a:ext>
          </a:extLst>
        </xdr:cNvPr>
        <xdr:cNvSpPr/>
      </xdr:nvSpPr>
      <xdr:spPr>
        <a:xfrm>
          <a:off x="12763500" y="16753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96</xdr:row>
      <xdr:rowOff>69850</xdr:rowOff>
    </xdr:from>
    <xdr:ext cx="526415" cy="259080"/>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546965" y="1652905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16,783</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62000" cy="259080"/>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101</xdr:row>
      <xdr:rowOff>80010</xdr:rowOff>
    </xdr:from>
    <xdr:ext cx="762000" cy="259080"/>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62000" cy="259080"/>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97</xdr:row>
      <xdr:rowOff>107315</xdr:rowOff>
    </xdr:from>
    <xdr:to>
      <xdr:col>85</xdr:col>
      <xdr:colOff>177800</xdr:colOff>
      <xdr:row>98</xdr:row>
      <xdr:rowOff>37465</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6268700" y="16737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86360</xdr:rowOff>
    </xdr:from>
    <xdr:ext cx="534670" cy="251460"/>
    <xdr:sp macro="" textlink="">
      <xdr:nvSpPr>
        <xdr:cNvPr id="712" name="積立金該当値テキスト">
          <a:extLst>
            <a:ext uri="{FF2B5EF4-FFF2-40B4-BE49-F238E27FC236}">
              <a16:creationId xmlns:a16="http://schemas.microsoft.com/office/drawing/2014/main" id="{00000000-0008-0000-0600-0000C8020000}"/>
            </a:ext>
          </a:extLst>
        </xdr:cNvPr>
        <xdr:cNvSpPr txBox="1"/>
      </xdr:nvSpPr>
      <xdr:spPr>
        <a:xfrm>
          <a:off x="16370300" y="1671701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18,030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98</xdr:row>
      <xdr:rowOff>38735</xdr:rowOff>
    </xdr:from>
    <xdr:to>
      <xdr:col>81</xdr:col>
      <xdr:colOff>101600</xdr:colOff>
      <xdr:row>98</xdr:row>
      <xdr:rowOff>140335</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5430500" y="16840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98</xdr:row>
      <xdr:rowOff>132080</xdr:rowOff>
    </xdr:from>
    <xdr:ext cx="461645" cy="251460"/>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5246350" y="16934180"/>
          <a:ext cx="4616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9,939</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97</xdr:row>
      <xdr:rowOff>109220</xdr:rowOff>
    </xdr:from>
    <xdr:to>
      <xdr:col>76</xdr:col>
      <xdr:colOff>165100</xdr:colOff>
      <xdr:row>98</xdr:row>
      <xdr:rowOff>39370</xdr:rowOff>
    </xdr:to>
    <xdr:sp macro="" textlink="">
      <xdr:nvSpPr>
        <xdr:cNvPr id="715" name="楕円 714">
          <a:extLst>
            <a:ext uri="{FF2B5EF4-FFF2-40B4-BE49-F238E27FC236}">
              <a16:creationId xmlns:a16="http://schemas.microsoft.com/office/drawing/2014/main" id="{00000000-0008-0000-0600-0000CB020000}"/>
            </a:ext>
          </a:extLst>
        </xdr:cNvPr>
        <xdr:cNvSpPr/>
      </xdr:nvSpPr>
      <xdr:spPr>
        <a:xfrm>
          <a:off x="14541500" y="16739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98</xdr:row>
      <xdr:rowOff>30480</xdr:rowOff>
    </xdr:from>
    <xdr:ext cx="526415" cy="25082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4324965" y="16832580"/>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17,889</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96</xdr:row>
      <xdr:rowOff>130175</xdr:rowOff>
    </xdr:from>
    <xdr:to>
      <xdr:col>72</xdr:col>
      <xdr:colOff>38100</xdr:colOff>
      <xdr:row>97</xdr:row>
      <xdr:rowOff>60325</xdr:rowOff>
    </xdr:to>
    <xdr:sp macro="" textlink="">
      <xdr:nvSpPr>
        <xdr:cNvPr id="717" name="楕円 716">
          <a:extLst>
            <a:ext uri="{FF2B5EF4-FFF2-40B4-BE49-F238E27FC236}">
              <a16:creationId xmlns:a16="http://schemas.microsoft.com/office/drawing/2014/main" id="{00000000-0008-0000-0600-0000CD020000}"/>
            </a:ext>
          </a:extLst>
        </xdr:cNvPr>
        <xdr:cNvSpPr/>
      </xdr:nvSpPr>
      <xdr:spPr>
        <a:xfrm>
          <a:off x="13652500" y="16589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95</xdr:row>
      <xdr:rowOff>76835</xdr:rowOff>
    </xdr:from>
    <xdr:ext cx="526415" cy="25082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3435965" y="1636458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29,729</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98</xdr:row>
      <xdr:rowOff>13335</xdr:rowOff>
    </xdr:from>
    <xdr:to>
      <xdr:col>67</xdr:col>
      <xdr:colOff>101600</xdr:colOff>
      <xdr:row>98</xdr:row>
      <xdr:rowOff>114935</xdr:rowOff>
    </xdr:to>
    <xdr:sp macro="" textlink="">
      <xdr:nvSpPr>
        <xdr:cNvPr id="719" name="楕円 718">
          <a:extLst>
            <a:ext uri="{FF2B5EF4-FFF2-40B4-BE49-F238E27FC236}">
              <a16:creationId xmlns:a16="http://schemas.microsoft.com/office/drawing/2014/main" id="{00000000-0008-0000-0600-0000CF020000}"/>
            </a:ext>
          </a:extLst>
        </xdr:cNvPr>
        <xdr:cNvSpPr/>
      </xdr:nvSpPr>
      <xdr:spPr>
        <a:xfrm>
          <a:off x="12763500" y="16815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98</xdr:row>
      <xdr:rowOff>106045</xdr:rowOff>
    </xdr:from>
    <xdr:ext cx="526415" cy="259080"/>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2546965" y="1690814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11,943</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43/79</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6" name="正方形/長方形 725">
          <a:extLst>
            <a:ext uri="{FF2B5EF4-FFF2-40B4-BE49-F238E27FC236}">
              <a16:creationId xmlns:a16="http://schemas.microsoft.com/office/drawing/2014/main" id="{00000000-0008-0000-0600-0000D6020000}"/>
            </a:ext>
          </a:extLst>
        </xdr:cNvPr>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7" name="正方形/長方形 726">
          <a:extLst>
            <a:ext uri="{FF2B5EF4-FFF2-40B4-BE49-F238E27FC236}">
              <a16:creationId xmlns:a16="http://schemas.microsoft.com/office/drawing/2014/main" id="{00000000-0008-0000-0600-0000D7020000}"/>
            </a:ext>
          </a:extLst>
        </xdr:cNvPr>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2,355</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8" name="正方形/長方形 727">
          <a:extLst>
            <a:ext uri="{FF2B5EF4-FFF2-40B4-BE49-F238E27FC236}">
              <a16:creationId xmlns:a16="http://schemas.microsoft.com/office/drawing/2014/main" id="{00000000-0008-0000-0600-0000D8020000}"/>
            </a:ext>
          </a:extLst>
        </xdr:cNvPr>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1630" cy="217170"/>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8249900" y="4635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37</xdr:row>
      <xdr:rowOff>168910</xdr:rowOff>
    </xdr:from>
    <xdr:ext cx="240665" cy="25082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8039080" y="6512560"/>
          <a:ext cx="2406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35</xdr:row>
      <xdr:rowOff>54610</xdr:rowOff>
    </xdr:from>
    <xdr:ext cx="531495" cy="25082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756505" y="60553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288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32</xdr:row>
      <xdr:rowOff>111760</xdr:rowOff>
    </xdr:from>
    <xdr:ext cx="531495" cy="25082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7756505" y="55981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18288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29</xdr:row>
      <xdr:rowOff>168910</xdr:rowOff>
    </xdr:from>
    <xdr:ext cx="531495" cy="25082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7756505" y="51409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27</xdr:row>
      <xdr:rowOff>54610</xdr:rowOff>
    </xdr:from>
    <xdr:ext cx="531495" cy="25082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17756505" y="46837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1" name="投資及び出資金グラフ枠">
          <a:extLst>
            <a:ext uri="{FF2B5EF4-FFF2-40B4-BE49-F238E27FC236}">
              <a16:creationId xmlns:a16="http://schemas.microsoft.com/office/drawing/2014/main" id="{00000000-0008-0000-0600-0000E5020000}"/>
            </a:ext>
          </a:extLst>
        </xdr:cNvPr>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99060</xdr:rowOff>
    </xdr:from>
    <xdr:to>
      <xdr:col>116</xdr:col>
      <xdr:colOff>62865</xdr:colOff>
      <xdr:row>38</xdr:row>
      <xdr:rowOff>139700</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flipV="1">
          <a:off x="22159595" y="5585460"/>
          <a:ext cx="1270" cy="10693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143510</xdr:rowOff>
    </xdr:from>
    <xdr:ext cx="249555" cy="251460"/>
    <xdr:sp macro="" textlink="">
      <xdr:nvSpPr>
        <xdr:cNvPr id="743" name="投資及び出資金最小値テキスト">
          <a:extLst>
            <a:ext uri="{FF2B5EF4-FFF2-40B4-BE49-F238E27FC236}">
              <a16:creationId xmlns:a16="http://schemas.microsoft.com/office/drawing/2014/main" id="{00000000-0008-0000-0600-0000E7020000}"/>
            </a:ext>
          </a:extLst>
        </xdr:cNvPr>
        <xdr:cNvSpPr txBox="1"/>
      </xdr:nvSpPr>
      <xdr:spPr>
        <a:xfrm>
          <a:off x="22212300" y="665861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22072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31</xdr:row>
      <xdr:rowOff>45720</xdr:rowOff>
    </xdr:from>
    <xdr:ext cx="534670" cy="259080"/>
    <xdr:sp macro="" textlink="">
      <xdr:nvSpPr>
        <xdr:cNvPr id="745" name="投資及び出資金最大値テキスト">
          <a:extLst>
            <a:ext uri="{FF2B5EF4-FFF2-40B4-BE49-F238E27FC236}">
              <a16:creationId xmlns:a16="http://schemas.microsoft.com/office/drawing/2014/main" id="{00000000-0008-0000-0600-0000E9020000}"/>
            </a:ext>
          </a:extLst>
        </xdr:cNvPr>
        <xdr:cNvSpPr txBox="1"/>
      </xdr:nvSpPr>
      <xdr:spPr>
        <a:xfrm>
          <a:off x="22212300" y="53606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23,387</a:t>
          </a:r>
          <a:endParaRPr kumimoji="1" lang="ja-JP" altLang="en-US" sz="1000" b="1">
            <a:latin typeface="ＭＳ Ｐゴシック"/>
            <a:ea typeface="ＭＳ Ｐゴシック"/>
          </a:endParaRPr>
        </a:p>
      </xdr:txBody>
    </xdr:sp>
    <xdr:clientData/>
  </xdr:oneCellAnchor>
  <xdr:twoCellAnchor>
    <xdr:from>
      <xdr:col>115</xdr:col>
      <xdr:colOff>165100</xdr:colOff>
      <xdr:row>32</xdr:row>
      <xdr:rowOff>99060</xdr:rowOff>
    </xdr:from>
    <xdr:to>
      <xdr:col>116</xdr:col>
      <xdr:colOff>152400</xdr:colOff>
      <xdr:row>32</xdr:row>
      <xdr:rowOff>99060</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a:off x="22072600" y="55854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55245</xdr:rowOff>
    </xdr:from>
    <xdr:to>
      <xdr:col>116</xdr:col>
      <xdr:colOff>63500</xdr:colOff>
      <xdr:row>38</xdr:row>
      <xdr:rowOff>57150</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flipV="1">
          <a:off x="21323300" y="6570345"/>
          <a:ext cx="8382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129540</xdr:rowOff>
    </xdr:from>
    <xdr:ext cx="469900" cy="259080"/>
    <xdr:sp macro="" textlink="">
      <xdr:nvSpPr>
        <xdr:cNvPr id="748" name="投資及び出資金平均値テキスト">
          <a:extLst>
            <a:ext uri="{FF2B5EF4-FFF2-40B4-BE49-F238E27FC236}">
              <a16:creationId xmlns:a16="http://schemas.microsoft.com/office/drawing/2014/main" id="{00000000-0008-0000-0600-0000EC020000}"/>
            </a:ext>
          </a:extLst>
        </xdr:cNvPr>
        <xdr:cNvSpPr txBox="1"/>
      </xdr:nvSpPr>
      <xdr:spPr>
        <a:xfrm>
          <a:off x="22212300" y="630174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3,366</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37</xdr:row>
      <xdr:rowOff>106680</xdr:rowOff>
    </xdr:from>
    <xdr:to>
      <xdr:col>116</xdr:col>
      <xdr:colOff>114300</xdr:colOff>
      <xdr:row>38</xdr:row>
      <xdr:rowOff>36830</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22110700" y="6450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53975</xdr:rowOff>
    </xdr:from>
    <xdr:to>
      <xdr:col>111</xdr:col>
      <xdr:colOff>177800</xdr:colOff>
      <xdr:row>38</xdr:row>
      <xdr:rowOff>57150</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a:off x="20434300" y="656907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99060</xdr:rowOff>
    </xdr:from>
    <xdr:to>
      <xdr:col>112</xdr:col>
      <xdr:colOff>38100</xdr:colOff>
      <xdr:row>38</xdr:row>
      <xdr:rowOff>29210</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21272500" y="6442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36</xdr:row>
      <xdr:rowOff>45720</xdr:rowOff>
    </xdr:from>
    <xdr:ext cx="461645" cy="259080"/>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088350" y="621792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3,532</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38</xdr:row>
      <xdr:rowOff>52070</xdr:rowOff>
    </xdr:from>
    <xdr:to>
      <xdr:col>107</xdr:col>
      <xdr:colOff>50800</xdr:colOff>
      <xdr:row>38</xdr:row>
      <xdr:rowOff>53975</xdr:rowOff>
    </xdr:to>
    <xdr:cxnSp macro="">
      <xdr:nvCxnSpPr>
        <xdr:cNvPr id="753" name="直線コネクタ 752">
          <a:extLst>
            <a:ext uri="{FF2B5EF4-FFF2-40B4-BE49-F238E27FC236}">
              <a16:creationId xmlns:a16="http://schemas.microsoft.com/office/drawing/2014/main" id="{00000000-0008-0000-0600-0000F1020000}"/>
            </a:ext>
          </a:extLst>
        </xdr:cNvPr>
        <xdr:cNvCxnSpPr/>
      </xdr:nvCxnSpPr>
      <xdr:spPr>
        <a:xfrm>
          <a:off x="19545300" y="6567170"/>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100965</xdr:rowOff>
    </xdr:from>
    <xdr:to>
      <xdr:col>107</xdr:col>
      <xdr:colOff>101600</xdr:colOff>
      <xdr:row>38</xdr:row>
      <xdr:rowOff>31115</xdr:rowOff>
    </xdr:to>
    <xdr:sp macro="" textlink="">
      <xdr:nvSpPr>
        <xdr:cNvPr id="754" name="フローチャート: 判断 753">
          <a:extLst>
            <a:ext uri="{FF2B5EF4-FFF2-40B4-BE49-F238E27FC236}">
              <a16:creationId xmlns:a16="http://schemas.microsoft.com/office/drawing/2014/main" id="{00000000-0008-0000-0600-0000F2020000}"/>
            </a:ext>
          </a:extLst>
        </xdr:cNvPr>
        <xdr:cNvSpPr/>
      </xdr:nvSpPr>
      <xdr:spPr>
        <a:xfrm>
          <a:off x="20383500" y="6444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36</xdr:row>
      <xdr:rowOff>47625</xdr:rowOff>
    </xdr:from>
    <xdr:ext cx="461645" cy="259080"/>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0199350" y="6219825"/>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3,488</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38</xdr:row>
      <xdr:rowOff>49530</xdr:rowOff>
    </xdr:from>
    <xdr:to>
      <xdr:col>102</xdr:col>
      <xdr:colOff>114300</xdr:colOff>
      <xdr:row>38</xdr:row>
      <xdr:rowOff>52070</xdr:rowOff>
    </xdr:to>
    <xdr:cxnSp macro="">
      <xdr:nvCxnSpPr>
        <xdr:cNvPr id="756" name="直線コネクタ 755">
          <a:extLst>
            <a:ext uri="{FF2B5EF4-FFF2-40B4-BE49-F238E27FC236}">
              <a16:creationId xmlns:a16="http://schemas.microsoft.com/office/drawing/2014/main" id="{00000000-0008-0000-0600-0000F4020000}"/>
            </a:ext>
          </a:extLst>
        </xdr:cNvPr>
        <xdr:cNvCxnSpPr/>
      </xdr:nvCxnSpPr>
      <xdr:spPr>
        <a:xfrm>
          <a:off x="18656300" y="656463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97790</xdr:rowOff>
    </xdr:from>
    <xdr:to>
      <xdr:col>102</xdr:col>
      <xdr:colOff>165100</xdr:colOff>
      <xdr:row>38</xdr:row>
      <xdr:rowOff>27305</xdr:rowOff>
    </xdr:to>
    <xdr:sp macro="" textlink="">
      <xdr:nvSpPr>
        <xdr:cNvPr id="757" name="フローチャート: 判断 756">
          <a:extLst>
            <a:ext uri="{FF2B5EF4-FFF2-40B4-BE49-F238E27FC236}">
              <a16:creationId xmlns:a16="http://schemas.microsoft.com/office/drawing/2014/main" id="{00000000-0008-0000-0600-0000F5020000}"/>
            </a:ext>
          </a:extLst>
        </xdr:cNvPr>
        <xdr:cNvSpPr/>
      </xdr:nvSpPr>
      <xdr:spPr>
        <a:xfrm>
          <a:off x="19494500" y="644144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36</xdr:row>
      <xdr:rowOff>43815</xdr:rowOff>
    </xdr:from>
    <xdr:ext cx="461645" cy="25082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310350" y="6216015"/>
          <a:ext cx="4616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3,568</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37</xdr:row>
      <xdr:rowOff>92710</xdr:rowOff>
    </xdr:from>
    <xdr:to>
      <xdr:col>98</xdr:col>
      <xdr:colOff>38100</xdr:colOff>
      <xdr:row>38</xdr:row>
      <xdr:rowOff>22860</xdr:rowOff>
    </xdr:to>
    <xdr:sp macro="" textlink="">
      <xdr:nvSpPr>
        <xdr:cNvPr id="759" name="フローチャート: 判断 758">
          <a:extLst>
            <a:ext uri="{FF2B5EF4-FFF2-40B4-BE49-F238E27FC236}">
              <a16:creationId xmlns:a16="http://schemas.microsoft.com/office/drawing/2014/main" id="{00000000-0008-0000-0600-0000F7020000}"/>
            </a:ext>
          </a:extLst>
        </xdr:cNvPr>
        <xdr:cNvSpPr/>
      </xdr:nvSpPr>
      <xdr:spPr>
        <a:xfrm>
          <a:off x="18605500" y="6436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36</xdr:row>
      <xdr:rowOff>39370</xdr:rowOff>
    </xdr:from>
    <xdr:ext cx="461645" cy="259080"/>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421350" y="621157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3,670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80010</xdr:rowOff>
    </xdr:from>
    <xdr:ext cx="762000" cy="259080"/>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41</xdr:row>
      <xdr:rowOff>80010</xdr:rowOff>
    </xdr:from>
    <xdr:ext cx="762000" cy="259080"/>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80010</xdr:rowOff>
    </xdr:from>
    <xdr:ext cx="762000" cy="259080"/>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80010</xdr:rowOff>
    </xdr:from>
    <xdr:ext cx="762000" cy="259080"/>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41</xdr:row>
      <xdr:rowOff>80010</xdr:rowOff>
    </xdr:from>
    <xdr:ext cx="762000" cy="259080"/>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38</xdr:row>
      <xdr:rowOff>4445</xdr:rowOff>
    </xdr:from>
    <xdr:to>
      <xdr:col>116</xdr:col>
      <xdr:colOff>114300</xdr:colOff>
      <xdr:row>38</xdr:row>
      <xdr:rowOff>106045</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22110700" y="6519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90805</xdr:rowOff>
    </xdr:from>
    <xdr:ext cx="469900" cy="258445"/>
    <xdr:sp macro="" textlink="">
      <xdr:nvSpPr>
        <xdr:cNvPr id="767" name="投資及び出資金該当値テキスト">
          <a:extLst>
            <a:ext uri="{FF2B5EF4-FFF2-40B4-BE49-F238E27FC236}">
              <a16:creationId xmlns:a16="http://schemas.microsoft.com/office/drawing/2014/main" id="{00000000-0008-0000-0600-0000FF020000}"/>
            </a:ext>
          </a:extLst>
        </xdr:cNvPr>
        <xdr:cNvSpPr txBox="1"/>
      </xdr:nvSpPr>
      <xdr:spPr>
        <a:xfrm>
          <a:off x="22212300" y="643445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1,853</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38</xdr:row>
      <xdr:rowOff>6350</xdr:rowOff>
    </xdr:from>
    <xdr:to>
      <xdr:col>112</xdr:col>
      <xdr:colOff>38100</xdr:colOff>
      <xdr:row>38</xdr:row>
      <xdr:rowOff>107950</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21272500" y="6521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38</xdr:row>
      <xdr:rowOff>99060</xdr:rowOff>
    </xdr:from>
    <xdr:ext cx="461645" cy="25082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21088350" y="6614160"/>
          <a:ext cx="4616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1,803</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38</xdr:row>
      <xdr:rowOff>3175</xdr:rowOff>
    </xdr:from>
    <xdr:to>
      <xdr:col>107</xdr:col>
      <xdr:colOff>101600</xdr:colOff>
      <xdr:row>38</xdr:row>
      <xdr:rowOff>104775</xdr:rowOff>
    </xdr:to>
    <xdr:sp macro="" textlink="">
      <xdr:nvSpPr>
        <xdr:cNvPr id="770" name="楕円 769">
          <a:extLst>
            <a:ext uri="{FF2B5EF4-FFF2-40B4-BE49-F238E27FC236}">
              <a16:creationId xmlns:a16="http://schemas.microsoft.com/office/drawing/2014/main" id="{00000000-0008-0000-0600-000002030000}"/>
            </a:ext>
          </a:extLst>
        </xdr:cNvPr>
        <xdr:cNvSpPr/>
      </xdr:nvSpPr>
      <xdr:spPr>
        <a:xfrm>
          <a:off x="20383500" y="6518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38</xdr:row>
      <xdr:rowOff>95885</xdr:rowOff>
    </xdr:from>
    <xdr:ext cx="461645" cy="259080"/>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20199350" y="6610985"/>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1,879</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38</xdr:row>
      <xdr:rowOff>635</xdr:rowOff>
    </xdr:from>
    <xdr:to>
      <xdr:col>102</xdr:col>
      <xdr:colOff>165100</xdr:colOff>
      <xdr:row>38</xdr:row>
      <xdr:rowOff>102235</xdr:rowOff>
    </xdr:to>
    <xdr:sp macro="" textlink="">
      <xdr:nvSpPr>
        <xdr:cNvPr id="772" name="楕円 771">
          <a:extLst>
            <a:ext uri="{FF2B5EF4-FFF2-40B4-BE49-F238E27FC236}">
              <a16:creationId xmlns:a16="http://schemas.microsoft.com/office/drawing/2014/main" id="{00000000-0008-0000-0600-000004030000}"/>
            </a:ext>
          </a:extLst>
        </xdr:cNvPr>
        <xdr:cNvSpPr/>
      </xdr:nvSpPr>
      <xdr:spPr>
        <a:xfrm>
          <a:off x="19494500" y="6515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38</xdr:row>
      <xdr:rowOff>93345</xdr:rowOff>
    </xdr:from>
    <xdr:ext cx="461645" cy="259080"/>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9310350" y="6608445"/>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1,926</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37</xdr:row>
      <xdr:rowOff>170180</xdr:rowOff>
    </xdr:from>
    <xdr:to>
      <xdr:col>98</xdr:col>
      <xdr:colOff>38100</xdr:colOff>
      <xdr:row>38</xdr:row>
      <xdr:rowOff>100330</xdr:rowOff>
    </xdr:to>
    <xdr:sp macro="" textlink="">
      <xdr:nvSpPr>
        <xdr:cNvPr id="774" name="楕円 773">
          <a:extLst>
            <a:ext uri="{FF2B5EF4-FFF2-40B4-BE49-F238E27FC236}">
              <a16:creationId xmlns:a16="http://schemas.microsoft.com/office/drawing/2014/main" id="{00000000-0008-0000-0600-000006030000}"/>
            </a:ext>
          </a:extLst>
        </xdr:cNvPr>
        <xdr:cNvSpPr/>
      </xdr:nvSpPr>
      <xdr:spPr>
        <a:xfrm>
          <a:off x="18605500" y="6513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38</xdr:row>
      <xdr:rowOff>91440</xdr:rowOff>
    </xdr:from>
    <xdr:ext cx="461645" cy="259080"/>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8421350" y="660654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1,967</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15/79</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6,097</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1630" cy="217170"/>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8249900" y="8064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57</xdr:row>
      <xdr:rowOff>168910</xdr:rowOff>
    </xdr:from>
    <xdr:ext cx="240665" cy="25082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8039080" y="9941560"/>
          <a:ext cx="2406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55</xdr:row>
      <xdr:rowOff>54610</xdr:rowOff>
    </xdr:from>
    <xdr:ext cx="531495" cy="25082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505" y="94843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52</xdr:row>
      <xdr:rowOff>111760</xdr:rowOff>
    </xdr:from>
    <xdr:ext cx="531495" cy="25082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7756505" y="90271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288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49</xdr:row>
      <xdr:rowOff>168910</xdr:rowOff>
    </xdr:from>
    <xdr:ext cx="531495" cy="25082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7756505" y="85699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47</xdr:row>
      <xdr:rowOff>54610</xdr:rowOff>
    </xdr:from>
    <xdr:ext cx="531495" cy="25082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7756505" y="81127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6" name="貸付金グラフ枠">
          <a:extLst>
            <a:ext uri="{FF2B5EF4-FFF2-40B4-BE49-F238E27FC236}">
              <a16:creationId xmlns:a16="http://schemas.microsoft.com/office/drawing/2014/main" id="{00000000-0008-0000-0600-00001C030000}"/>
            </a:ext>
          </a:extLst>
        </xdr:cNvPr>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114935</xdr:rowOff>
    </xdr:from>
    <xdr:to>
      <xdr:col>116</xdr:col>
      <xdr:colOff>62865</xdr:colOff>
      <xdr:row>58</xdr:row>
      <xdr:rowOff>139700</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flipV="1">
          <a:off x="22159595" y="8858885"/>
          <a:ext cx="1270" cy="12249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143510</xdr:rowOff>
    </xdr:from>
    <xdr:ext cx="249555" cy="251460"/>
    <xdr:sp macro="" textlink="">
      <xdr:nvSpPr>
        <xdr:cNvPr id="798" name="貸付金最小値テキスト">
          <a:extLst>
            <a:ext uri="{FF2B5EF4-FFF2-40B4-BE49-F238E27FC236}">
              <a16:creationId xmlns:a16="http://schemas.microsoft.com/office/drawing/2014/main" id="{00000000-0008-0000-0600-00001E030000}"/>
            </a:ext>
          </a:extLst>
        </xdr:cNvPr>
        <xdr:cNvSpPr txBox="1"/>
      </xdr:nvSpPr>
      <xdr:spPr>
        <a:xfrm>
          <a:off x="22212300" y="1008761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22072600" y="10083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61595</xdr:rowOff>
    </xdr:from>
    <xdr:ext cx="534670" cy="259080"/>
    <xdr:sp macro="" textlink="">
      <xdr:nvSpPr>
        <xdr:cNvPr id="800" name="貸付金最大値テキスト">
          <a:extLst>
            <a:ext uri="{FF2B5EF4-FFF2-40B4-BE49-F238E27FC236}">
              <a16:creationId xmlns:a16="http://schemas.microsoft.com/office/drawing/2014/main" id="{00000000-0008-0000-0600-000020030000}"/>
            </a:ext>
          </a:extLst>
        </xdr:cNvPr>
        <xdr:cNvSpPr txBox="1"/>
      </xdr:nvSpPr>
      <xdr:spPr>
        <a:xfrm>
          <a:off x="22212300" y="86340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26,792</a:t>
          </a:r>
          <a:endParaRPr kumimoji="1" lang="ja-JP" altLang="en-US" sz="1000" b="1">
            <a:latin typeface="ＭＳ Ｐゴシック"/>
            <a:ea typeface="ＭＳ Ｐゴシック"/>
          </a:endParaRPr>
        </a:p>
      </xdr:txBody>
    </xdr:sp>
    <xdr:clientData/>
  </xdr:oneCellAnchor>
  <xdr:twoCellAnchor>
    <xdr:from>
      <xdr:col>115</xdr:col>
      <xdr:colOff>165100</xdr:colOff>
      <xdr:row>51</xdr:row>
      <xdr:rowOff>114935</xdr:rowOff>
    </xdr:from>
    <xdr:to>
      <xdr:col>116</xdr:col>
      <xdr:colOff>152400</xdr:colOff>
      <xdr:row>51</xdr:row>
      <xdr:rowOff>114935</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22072600" y="88588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5080</xdr:rowOff>
    </xdr:from>
    <xdr:to>
      <xdr:col>116</xdr:col>
      <xdr:colOff>63500</xdr:colOff>
      <xdr:row>57</xdr:row>
      <xdr:rowOff>9525</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flipV="1">
          <a:off x="21323300" y="9777730"/>
          <a:ext cx="8382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55245</xdr:rowOff>
    </xdr:from>
    <xdr:ext cx="469900" cy="250825"/>
    <xdr:sp macro="" textlink="">
      <xdr:nvSpPr>
        <xdr:cNvPr id="803" name="貸付金平均値テキスト">
          <a:extLst>
            <a:ext uri="{FF2B5EF4-FFF2-40B4-BE49-F238E27FC236}">
              <a16:creationId xmlns:a16="http://schemas.microsoft.com/office/drawing/2014/main" id="{00000000-0008-0000-0600-000023030000}"/>
            </a:ext>
          </a:extLst>
        </xdr:cNvPr>
        <xdr:cNvSpPr txBox="1"/>
      </xdr:nvSpPr>
      <xdr:spPr>
        <a:xfrm>
          <a:off x="22212300" y="9827895"/>
          <a:ext cx="469900"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4,009</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57</xdr:row>
      <xdr:rowOff>76835</xdr:rowOff>
    </xdr:from>
    <xdr:to>
      <xdr:col>116</xdr:col>
      <xdr:colOff>114300</xdr:colOff>
      <xdr:row>58</xdr:row>
      <xdr:rowOff>6985</xdr:rowOff>
    </xdr:to>
    <xdr:sp macro="" textlink="">
      <xdr:nvSpPr>
        <xdr:cNvPr id="804" name="フローチャート: 判断 803">
          <a:extLst>
            <a:ext uri="{FF2B5EF4-FFF2-40B4-BE49-F238E27FC236}">
              <a16:creationId xmlns:a16="http://schemas.microsoft.com/office/drawing/2014/main" id="{00000000-0008-0000-0600-000024030000}"/>
            </a:ext>
          </a:extLst>
        </xdr:cNvPr>
        <xdr:cNvSpPr/>
      </xdr:nvSpPr>
      <xdr:spPr>
        <a:xfrm>
          <a:off x="22110700" y="9849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5080</xdr:rowOff>
    </xdr:from>
    <xdr:to>
      <xdr:col>111</xdr:col>
      <xdr:colOff>177800</xdr:colOff>
      <xdr:row>57</xdr:row>
      <xdr:rowOff>9525</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a:off x="20434300" y="9777730"/>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55245</xdr:rowOff>
    </xdr:from>
    <xdr:to>
      <xdr:col>112</xdr:col>
      <xdr:colOff>38100</xdr:colOff>
      <xdr:row>57</xdr:row>
      <xdr:rowOff>156845</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1272500" y="9827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57</xdr:row>
      <xdr:rowOff>147955</xdr:rowOff>
    </xdr:from>
    <xdr:ext cx="461645" cy="2584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1088350" y="9920605"/>
          <a:ext cx="4616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4,492</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57</xdr:row>
      <xdr:rowOff>5080</xdr:rowOff>
    </xdr:from>
    <xdr:to>
      <xdr:col>107</xdr:col>
      <xdr:colOff>50800</xdr:colOff>
      <xdr:row>57</xdr:row>
      <xdr:rowOff>8255</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flipV="1">
          <a:off x="19545300" y="977773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57785</xdr:rowOff>
    </xdr:from>
    <xdr:to>
      <xdr:col>107</xdr:col>
      <xdr:colOff>101600</xdr:colOff>
      <xdr:row>57</xdr:row>
      <xdr:rowOff>159385</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20383500" y="9830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57</xdr:row>
      <xdr:rowOff>150495</xdr:rowOff>
    </xdr:from>
    <xdr:ext cx="461645" cy="259080"/>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0199350" y="9923145"/>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4,434</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56</xdr:row>
      <xdr:rowOff>119380</xdr:rowOff>
    </xdr:from>
    <xdr:to>
      <xdr:col>102</xdr:col>
      <xdr:colOff>114300</xdr:colOff>
      <xdr:row>57</xdr:row>
      <xdr:rowOff>8255</xdr:rowOff>
    </xdr:to>
    <xdr:cxnSp macro="">
      <xdr:nvCxnSpPr>
        <xdr:cNvPr id="811" name="直線コネクタ 810">
          <a:extLst>
            <a:ext uri="{FF2B5EF4-FFF2-40B4-BE49-F238E27FC236}">
              <a16:creationId xmlns:a16="http://schemas.microsoft.com/office/drawing/2014/main" id="{00000000-0008-0000-0600-00002B030000}"/>
            </a:ext>
          </a:extLst>
        </xdr:cNvPr>
        <xdr:cNvCxnSpPr/>
      </xdr:nvCxnSpPr>
      <xdr:spPr>
        <a:xfrm>
          <a:off x="18656300" y="9720580"/>
          <a:ext cx="889000" cy="603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53975</xdr:rowOff>
    </xdr:from>
    <xdr:to>
      <xdr:col>102</xdr:col>
      <xdr:colOff>165100</xdr:colOff>
      <xdr:row>57</xdr:row>
      <xdr:rowOff>155575</xdr:rowOff>
    </xdr:to>
    <xdr:sp macro="" textlink="">
      <xdr:nvSpPr>
        <xdr:cNvPr id="812" name="フローチャート: 判断 811">
          <a:extLst>
            <a:ext uri="{FF2B5EF4-FFF2-40B4-BE49-F238E27FC236}">
              <a16:creationId xmlns:a16="http://schemas.microsoft.com/office/drawing/2014/main" id="{00000000-0008-0000-0600-00002C030000}"/>
            </a:ext>
          </a:extLst>
        </xdr:cNvPr>
        <xdr:cNvSpPr/>
      </xdr:nvSpPr>
      <xdr:spPr>
        <a:xfrm>
          <a:off x="19494500" y="9826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57</xdr:row>
      <xdr:rowOff>146685</xdr:rowOff>
    </xdr:from>
    <xdr:ext cx="461645" cy="25082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310350" y="9919335"/>
          <a:ext cx="4616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4,508</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57</xdr:row>
      <xdr:rowOff>27305</xdr:rowOff>
    </xdr:from>
    <xdr:to>
      <xdr:col>98</xdr:col>
      <xdr:colOff>38100</xdr:colOff>
      <xdr:row>57</xdr:row>
      <xdr:rowOff>128905</xdr:rowOff>
    </xdr:to>
    <xdr:sp macro="" textlink="">
      <xdr:nvSpPr>
        <xdr:cNvPr id="814" name="フローチャート: 判断 813">
          <a:extLst>
            <a:ext uri="{FF2B5EF4-FFF2-40B4-BE49-F238E27FC236}">
              <a16:creationId xmlns:a16="http://schemas.microsoft.com/office/drawing/2014/main" id="{00000000-0008-0000-0600-00002E030000}"/>
            </a:ext>
          </a:extLst>
        </xdr:cNvPr>
        <xdr:cNvSpPr/>
      </xdr:nvSpPr>
      <xdr:spPr>
        <a:xfrm>
          <a:off x="18605500" y="9799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57</xdr:row>
      <xdr:rowOff>120650</xdr:rowOff>
    </xdr:from>
    <xdr:ext cx="461645" cy="251460"/>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8421350" y="9893300"/>
          <a:ext cx="4616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5,096</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80010</xdr:rowOff>
    </xdr:from>
    <xdr:ext cx="762000" cy="259080"/>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61</xdr:row>
      <xdr:rowOff>80010</xdr:rowOff>
    </xdr:from>
    <xdr:ext cx="762000" cy="259080"/>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80010</xdr:rowOff>
    </xdr:from>
    <xdr:ext cx="762000" cy="259080"/>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80010</xdr:rowOff>
    </xdr:from>
    <xdr:ext cx="762000" cy="259080"/>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61</xdr:row>
      <xdr:rowOff>80010</xdr:rowOff>
    </xdr:from>
    <xdr:ext cx="762000" cy="259080"/>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56</xdr:row>
      <xdr:rowOff>125730</xdr:rowOff>
    </xdr:from>
    <xdr:to>
      <xdr:col>116</xdr:col>
      <xdr:colOff>114300</xdr:colOff>
      <xdr:row>57</xdr:row>
      <xdr:rowOff>55880</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22110700" y="9726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55</xdr:row>
      <xdr:rowOff>148590</xdr:rowOff>
    </xdr:from>
    <xdr:ext cx="469900" cy="259080"/>
    <xdr:sp macro="" textlink="">
      <xdr:nvSpPr>
        <xdr:cNvPr id="822" name="貸付金該当値テキスト">
          <a:extLst>
            <a:ext uri="{FF2B5EF4-FFF2-40B4-BE49-F238E27FC236}">
              <a16:creationId xmlns:a16="http://schemas.microsoft.com/office/drawing/2014/main" id="{00000000-0008-0000-0600-000036030000}"/>
            </a:ext>
          </a:extLst>
        </xdr:cNvPr>
        <xdr:cNvSpPr txBox="1"/>
      </xdr:nvSpPr>
      <xdr:spPr>
        <a:xfrm>
          <a:off x="22212300" y="957834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6,699</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56</xdr:row>
      <xdr:rowOff>130175</xdr:rowOff>
    </xdr:from>
    <xdr:to>
      <xdr:col>112</xdr:col>
      <xdr:colOff>38100</xdr:colOff>
      <xdr:row>57</xdr:row>
      <xdr:rowOff>60325</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21272500" y="9731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55</xdr:row>
      <xdr:rowOff>76835</xdr:rowOff>
    </xdr:from>
    <xdr:ext cx="461645" cy="25082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21088350" y="9506585"/>
          <a:ext cx="4616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6,603</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56</xdr:row>
      <xdr:rowOff>125730</xdr:rowOff>
    </xdr:from>
    <xdr:to>
      <xdr:col>107</xdr:col>
      <xdr:colOff>101600</xdr:colOff>
      <xdr:row>57</xdr:row>
      <xdr:rowOff>55880</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20383500" y="9726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55</xdr:row>
      <xdr:rowOff>72390</xdr:rowOff>
    </xdr:from>
    <xdr:ext cx="461645" cy="259080"/>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20199350" y="950214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6,693</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56</xdr:row>
      <xdr:rowOff>128905</xdr:rowOff>
    </xdr:from>
    <xdr:to>
      <xdr:col>102</xdr:col>
      <xdr:colOff>165100</xdr:colOff>
      <xdr:row>57</xdr:row>
      <xdr:rowOff>59055</xdr:rowOff>
    </xdr:to>
    <xdr:sp macro="" textlink="">
      <xdr:nvSpPr>
        <xdr:cNvPr id="827" name="楕円 826">
          <a:extLst>
            <a:ext uri="{FF2B5EF4-FFF2-40B4-BE49-F238E27FC236}">
              <a16:creationId xmlns:a16="http://schemas.microsoft.com/office/drawing/2014/main" id="{00000000-0008-0000-0600-00003B030000}"/>
            </a:ext>
          </a:extLst>
        </xdr:cNvPr>
        <xdr:cNvSpPr/>
      </xdr:nvSpPr>
      <xdr:spPr>
        <a:xfrm>
          <a:off x="19494500" y="9730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55</xdr:row>
      <xdr:rowOff>75565</xdr:rowOff>
    </xdr:from>
    <xdr:ext cx="461645" cy="25082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9310350" y="9505315"/>
          <a:ext cx="4616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6,630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56</xdr:row>
      <xdr:rowOff>68580</xdr:rowOff>
    </xdr:from>
    <xdr:to>
      <xdr:col>98</xdr:col>
      <xdr:colOff>38100</xdr:colOff>
      <xdr:row>56</xdr:row>
      <xdr:rowOff>170180</xdr:rowOff>
    </xdr:to>
    <xdr:sp macro="" textlink="">
      <xdr:nvSpPr>
        <xdr:cNvPr id="829" name="楕円 828">
          <a:extLst>
            <a:ext uri="{FF2B5EF4-FFF2-40B4-BE49-F238E27FC236}">
              <a16:creationId xmlns:a16="http://schemas.microsoft.com/office/drawing/2014/main" id="{00000000-0008-0000-0600-00003D030000}"/>
            </a:ext>
          </a:extLst>
        </xdr:cNvPr>
        <xdr:cNvSpPr/>
      </xdr:nvSpPr>
      <xdr:spPr>
        <a:xfrm>
          <a:off x="18605500" y="96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55</xdr:row>
      <xdr:rowOff>15240</xdr:rowOff>
    </xdr:from>
    <xdr:ext cx="461645" cy="259080"/>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8421350" y="944499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7,942</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841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841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16/79</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94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94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20574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20574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49,181</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18288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1630" cy="217170"/>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8249900" y="11493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80</xdr:row>
      <xdr:rowOff>111760</xdr:rowOff>
    </xdr:from>
    <xdr:ext cx="240665" cy="25082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8039080" y="13827760"/>
          <a:ext cx="2406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77</xdr:row>
      <xdr:rowOff>168910</xdr:rowOff>
    </xdr:from>
    <xdr:ext cx="531495" cy="25082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505" y="133705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75</xdr:row>
      <xdr:rowOff>54610</xdr:rowOff>
    </xdr:from>
    <xdr:ext cx="531495" cy="25082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756505" y="129133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72</xdr:row>
      <xdr:rowOff>111760</xdr:rowOff>
    </xdr:from>
    <xdr:ext cx="531495" cy="25082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756505" y="124561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69</xdr:row>
      <xdr:rowOff>168910</xdr:rowOff>
    </xdr:from>
    <xdr:ext cx="531495" cy="25082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756505" y="119989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67</xdr:row>
      <xdr:rowOff>54610</xdr:rowOff>
    </xdr:from>
    <xdr:ext cx="587375" cy="25082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692370" y="11541760"/>
          <a:ext cx="58737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2" name="繰出金グラフ枠">
          <a:extLst>
            <a:ext uri="{FF2B5EF4-FFF2-40B4-BE49-F238E27FC236}">
              <a16:creationId xmlns:a16="http://schemas.microsoft.com/office/drawing/2014/main" id="{00000000-0008-0000-0600-000054030000}"/>
            </a:ext>
          </a:extLst>
        </xdr:cNvPr>
        <xdr:cNvSpPr/>
      </xdr:nvSpPr>
      <xdr:spPr>
        <a:xfrm>
          <a:off x="18288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4445</xdr:rowOff>
    </xdr:from>
    <xdr:to>
      <xdr:col>116</xdr:col>
      <xdr:colOff>62865</xdr:colOff>
      <xdr:row>79</xdr:row>
      <xdr:rowOff>15875</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22159595" y="12177395"/>
          <a:ext cx="1270" cy="13830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19685</xdr:rowOff>
    </xdr:from>
    <xdr:ext cx="534670" cy="250825"/>
    <xdr:sp macro="" textlink="">
      <xdr:nvSpPr>
        <xdr:cNvPr id="854" name="繰出金最小値テキスト">
          <a:extLst>
            <a:ext uri="{FF2B5EF4-FFF2-40B4-BE49-F238E27FC236}">
              <a16:creationId xmlns:a16="http://schemas.microsoft.com/office/drawing/2014/main" id="{00000000-0008-0000-0600-000056030000}"/>
            </a:ext>
          </a:extLst>
        </xdr:cNvPr>
        <xdr:cNvSpPr txBox="1"/>
      </xdr:nvSpPr>
      <xdr:spPr>
        <a:xfrm>
          <a:off x="22212300" y="1356423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17,909</a:t>
          </a:r>
          <a:endParaRPr kumimoji="1" lang="ja-JP" altLang="en-US" sz="1000" b="1">
            <a:latin typeface="ＭＳ Ｐゴシック"/>
            <a:ea typeface="ＭＳ Ｐゴシック"/>
          </a:endParaRPr>
        </a:p>
      </xdr:txBody>
    </xdr:sp>
    <xdr:clientData/>
  </xdr:oneCellAnchor>
  <xdr:twoCellAnchor>
    <xdr:from>
      <xdr:col>115</xdr:col>
      <xdr:colOff>165100</xdr:colOff>
      <xdr:row>79</xdr:row>
      <xdr:rowOff>15875</xdr:rowOff>
    </xdr:from>
    <xdr:to>
      <xdr:col>116</xdr:col>
      <xdr:colOff>152400</xdr:colOff>
      <xdr:row>79</xdr:row>
      <xdr:rowOff>15875</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a:off x="22072600" y="135604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122555</xdr:rowOff>
    </xdr:from>
    <xdr:ext cx="534670" cy="250825"/>
    <xdr:sp macro="" textlink="">
      <xdr:nvSpPr>
        <xdr:cNvPr id="856" name="繰出金最大値テキスト">
          <a:extLst>
            <a:ext uri="{FF2B5EF4-FFF2-40B4-BE49-F238E27FC236}">
              <a16:creationId xmlns:a16="http://schemas.microsoft.com/office/drawing/2014/main" id="{00000000-0008-0000-0600-000058030000}"/>
            </a:ext>
          </a:extLst>
        </xdr:cNvPr>
        <xdr:cNvSpPr txBox="1"/>
      </xdr:nvSpPr>
      <xdr:spPr>
        <a:xfrm>
          <a:off x="22212300" y="1195260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78,425</a:t>
          </a:r>
          <a:endParaRPr kumimoji="1" lang="ja-JP" altLang="en-US" sz="1000" b="1">
            <a:latin typeface="ＭＳ Ｐゴシック"/>
            <a:ea typeface="ＭＳ Ｐゴシック"/>
          </a:endParaRPr>
        </a:p>
      </xdr:txBody>
    </xdr:sp>
    <xdr:clientData/>
  </xdr:oneCellAnchor>
  <xdr:twoCellAnchor>
    <xdr:from>
      <xdr:col>115</xdr:col>
      <xdr:colOff>165100</xdr:colOff>
      <xdr:row>71</xdr:row>
      <xdr:rowOff>4445</xdr:rowOff>
    </xdr:from>
    <xdr:to>
      <xdr:col>116</xdr:col>
      <xdr:colOff>152400</xdr:colOff>
      <xdr:row>71</xdr:row>
      <xdr:rowOff>4445</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22072600" y="121773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53975</xdr:rowOff>
    </xdr:from>
    <xdr:to>
      <xdr:col>116</xdr:col>
      <xdr:colOff>63500</xdr:colOff>
      <xdr:row>75</xdr:row>
      <xdr:rowOff>64770</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21323300" y="12912725"/>
          <a:ext cx="8382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144780</xdr:rowOff>
    </xdr:from>
    <xdr:ext cx="534670" cy="250825"/>
    <xdr:sp macro="" textlink="">
      <xdr:nvSpPr>
        <xdr:cNvPr id="859" name="繰出金平均値テキスト">
          <a:extLst>
            <a:ext uri="{FF2B5EF4-FFF2-40B4-BE49-F238E27FC236}">
              <a16:creationId xmlns:a16="http://schemas.microsoft.com/office/drawing/2014/main" id="{00000000-0008-0000-0600-00005B030000}"/>
            </a:ext>
          </a:extLst>
        </xdr:cNvPr>
        <xdr:cNvSpPr txBox="1"/>
      </xdr:nvSpPr>
      <xdr:spPr>
        <a:xfrm>
          <a:off x="22212300" y="13003530"/>
          <a:ext cx="534670"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39,108</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75</xdr:row>
      <xdr:rowOff>166370</xdr:rowOff>
    </xdr:from>
    <xdr:to>
      <xdr:col>116</xdr:col>
      <xdr:colOff>114300</xdr:colOff>
      <xdr:row>76</xdr:row>
      <xdr:rowOff>96520</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22110700" y="1302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64770</xdr:rowOff>
    </xdr:from>
    <xdr:to>
      <xdr:col>111</xdr:col>
      <xdr:colOff>177800</xdr:colOff>
      <xdr:row>75</xdr:row>
      <xdr:rowOff>124460</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flipV="1">
          <a:off x="20434300" y="12923520"/>
          <a:ext cx="889000" cy="596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19685</xdr:rowOff>
    </xdr:from>
    <xdr:to>
      <xdr:col>112</xdr:col>
      <xdr:colOff>38100</xdr:colOff>
      <xdr:row>76</xdr:row>
      <xdr:rowOff>121285</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1272500" y="13049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76</xdr:row>
      <xdr:rowOff>112395</xdr:rowOff>
    </xdr:from>
    <xdr:ext cx="526415" cy="25082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1055965" y="1314259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38,040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75</xdr:row>
      <xdr:rowOff>124460</xdr:rowOff>
    </xdr:from>
    <xdr:to>
      <xdr:col>107</xdr:col>
      <xdr:colOff>50800</xdr:colOff>
      <xdr:row>75</xdr:row>
      <xdr:rowOff>128270</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flipV="1">
          <a:off x="19545300" y="1298321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50800</xdr:rowOff>
    </xdr:from>
    <xdr:to>
      <xdr:col>107</xdr:col>
      <xdr:colOff>101600</xdr:colOff>
      <xdr:row>76</xdr:row>
      <xdr:rowOff>152400</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20383500" y="1308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76</xdr:row>
      <xdr:rowOff>143510</xdr:rowOff>
    </xdr:from>
    <xdr:ext cx="526415" cy="251460"/>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0166965" y="13173710"/>
          <a:ext cx="5264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36,654</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75</xdr:row>
      <xdr:rowOff>128270</xdr:rowOff>
    </xdr:from>
    <xdr:to>
      <xdr:col>102</xdr:col>
      <xdr:colOff>114300</xdr:colOff>
      <xdr:row>76</xdr:row>
      <xdr:rowOff>12065</xdr:rowOff>
    </xdr:to>
    <xdr:cxnSp macro="">
      <xdr:nvCxnSpPr>
        <xdr:cNvPr id="867" name="直線コネクタ 866">
          <a:extLst>
            <a:ext uri="{FF2B5EF4-FFF2-40B4-BE49-F238E27FC236}">
              <a16:creationId xmlns:a16="http://schemas.microsoft.com/office/drawing/2014/main" id="{00000000-0008-0000-0600-000063030000}"/>
            </a:ext>
          </a:extLst>
        </xdr:cNvPr>
        <xdr:cNvCxnSpPr/>
      </xdr:nvCxnSpPr>
      <xdr:spPr>
        <a:xfrm flipV="1">
          <a:off x="18656300" y="12987020"/>
          <a:ext cx="88900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62230</xdr:rowOff>
    </xdr:from>
    <xdr:to>
      <xdr:col>102</xdr:col>
      <xdr:colOff>165100</xdr:colOff>
      <xdr:row>76</xdr:row>
      <xdr:rowOff>163830</xdr:rowOff>
    </xdr:to>
    <xdr:sp macro="" textlink="">
      <xdr:nvSpPr>
        <xdr:cNvPr id="868" name="フローチャート: 判断 867">
          <a:extLst>
            <a:ext uri="{FF2B5EF4-FFF2-40B4-BE49-F238E27FC236}">
              <a16:creationId xmlns:a16="http://schemas.microsoft.com/office/drawing/2014/main" id="{00000000-0008-0000-0600-000064030000}"/>
            </a:ext>
          </a:extLst>
        </xdr:cNvPr>
        <xdr:cNvSpPr/>
      </xdr:nvSpPr>
      <xdr:spPr>
        <a:xfrm>
          <a:off x="19494500" y="13092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76</xdr:row>
      <xdr:rowOff>154940</xdr:rowOff>
    </xdr:from>
    <xdr:ext cx="526415" cy="251460"/>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19277965" y="13185140"/>
          <a:ext cx="5264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36,155</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76</xdr:row>
      <xdr:rowOff>93345</xdr:rowOff>
    </xdr:from>
    <xdr:to>
      <xdr:col>98</xdr:col>
      <xdr:colOff>38100</xdr:colOff>
      <xdr:row>77</xdr:row>
      <xdr:rowOff>23495</xdr:rowOff>
    </xdr:to>
    <xdr:sp macro="" textlink="">
      <xdr:nvSpPr>
        <xdr:cNvPr id="870" name="フローチャート: 判断 869">
          <a:extLst>
            <a:ext uri="{FF2B5EF4-FFF2-40B4-BE49-F238E27FC236}">
              <a16:creationId xmlns:a16="http://schemas.microsoft.com/office/drawing/2014/main" id="{00000000-0008-0000-0600-000066030000}"/>
            </a:ext>
          </a:extLst>
        </xdr:cNvPr>
        <xdr:cNvSpPr/>
      </xdr:nvSpPr>
      <xdr:spPr>
        <a:xfrm>
          <a:off x="18605500" y="13123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77</xdr:row>
      <xdr:rowOff>14605</xdr:rowOff>
    </xdr:from>
    <xdr:ext cx="526415" cy="259080"/>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8388965" y="1321625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34,799</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81</xdr:row>
      <xdr:rowOff>80010</xdr:rowOff>
    </xdr:from>
    <xdr:ext cx="762000" cy="259080"/>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1971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81</xdr:row>
      <xdr:rowOff>80010</xdr:rowOff>
    </xdr:from>
    <xdr:ext cx="762000" cy="259080"/>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2113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81</xdr:row>
      <xdr:rowOff>80010</xdr:rowOff>
    </xdr:from>
    <xdr:ext cx="762000" cy="259080"/>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024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81</xdr:row>
      <xdr:rowOff>80010</xdr:rowOff>
    </xdr:from>
    <xdr:ext cx="762000" cy="259080"/>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9354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81</xdr:row>
      <xdr:rowOff>80010</xdr:rowOff>
    </xdr:from>
    <xdr:ext cx="762000" cy="259080"/>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8465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75</xdr:row>
      <xdr:rowOff>3175</xdr:rowOff>
    </xdr:from>
    <xdr:to>
      <xdr:col>116</xdr:col>
      <xdr:colOff>114300</xdr:colOff>
      <xdr:row>75</xdr:row>
      <xdr:rowOff>104775</xdr:rowOff>
    </xdr:to>
    <xdr:sp macro="" textlink="">
      <xdr:nvSpPr>
        <xdr:cNvPr id="877" name="楕円 876">
          <a:extLst>
            <a:ext uri="{FF2B5EF4-FFF2-40B4-BE49-F238E27FC236}">
              <a16:creationId xmlns:a16="http://schemas.microsoft.com/office/drawing/2014/main" id="{00000000-0008-0000-0600-00006D030000}"/>
            </a:ext>
          </a:extLst>
        </xdr:cNvPr>
        <xdr:cNvSpPr/>
      </xdr:nvSpPr>
      <xdr:spPr>
        <a:xfrm>
          <a:off x="22110700" y="1286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26035</xdr:rowOff>
    </xdr:from>
    <xdr:ext cx="534670" cy="259080"/>
    <xdr:sp macro="" textlink="">
      <xdr:nvSpPr>
        <xdr:cNvPr id="878" name="繰出金該当値テキスト">
          <a:extLst>
            <a:ext uri="{FF2B5EF4-FFF2-40B4-BE49-F238E27FC236}">
              <a16:creationId xmlns:a16="http://schemas.microsoft.com/office/drawing/2014/main" id="{00000000-0008-0000-0600-00006E030000}"/>
            </a:ext>
          </a:extLst>
        </xdr:cNvPr>
        <xdr:cNvSpPr txBox="1"/>
      </xdr:nvSpPr>
      <xdr:spPr>
        <a:xfrm>
          <a:off x="22212300" y="1271333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46,245</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75</xdr:row>
      <xdr:rowOff>13970</xdr:rowOff>
    </xdr:from>
    <xdr:to>
      <xdr:col>112</xdr:col>
      <xdr:colOff>38100</xdr:colOff>
      <xdr:row>75</xdr:row>
      <xdr:rowOff>115570</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21272500" y="1287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73</xdr:row>
      <xdr:rowOff>132080</xdr:rowOff>
    </xdr:from>
    <xdr:ext cx="526415" cy="251460"/>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21055965" y="12647930"/>
          <a:ext cx="5264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45,783</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75</xdr:row>
      <xdr:rowOff>73660</xdr:rowOff>
    </xdr:from>
    <xdr:to>
      <xdr:col>107</xdr:col>
      <xdr:colOff>101600</xdr:colOff>
      <xdr:row>76</xdr:row>
      <xdr:rowOff>3810</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20383500" y="12932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74</xdr:row>
      <xdr:rowOff>20320</xdr:rowOff>
    </xdr:from>
    <xdr:ext cx="526415" cy="25082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20166965" y="12707620"/>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43,159</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75</xdr:row>
      <xdr:rowOff>77470</xdr:rowOff>
    </xdr:from>
    <xdr:to>
      <xdr:col>102</xdr:col>
      <xdr:colOff>165100</xdr:colOff>
      <xdr:row>76</xdr:row>
      <xdr:rowOff>7620</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19494500" y="1293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74</xdr:row>
      <xdr:rowOff>24130</xdr:rowOff>
    </xdr:from>
    <xdr:ext cx="526415" cy="259080"/>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9277965" y="1271143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43,004</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75</xdr:row>
      <xdr:rowOff>132715</xdr:rowOff>
    </xdr:from>
    <xdr:to>
      <xdr:col>98</xdr:col>
      <xdr:colOff>38100</xdr:colOff>
      <xdr:row>76</xdr:row>
      <xdr:rowOff>63500</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18605500" y="1299146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74</xdr:row>
      <xdr:rowOff>79375</xdr:rowOff>
    </xdr:from>
    <xdr:ext cx="526415" cy="2584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388965" y="12766675"/>
          <a:ext cx="5264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40,584</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841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41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94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94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20574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20574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18288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1630" cy="217170"/>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249900" y="14922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18288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93</xdr:row>
      <xdr:rowOff>168910</xdr:rowOff>
    </xdr:from>
    <xdr:ext cx="240665" cy="250825"/>
    <xdr:sp macro="" textlink="">
      <xdr:nvSpPr>
        <xdr:cNvPr id="898" name="テキスト ボックス 897">
          <a:extLst>
            <a:ext uri="{FF2B5EF4-FFF2-40B4-BE49-F238E27FC236}">
              <a16:creationId xmlns:a16="http://schemas.microsoft.com/office/drawing/2014/main" id="{00000000-0008-0000-0600-000082030000}"/>
            </a:ext>
          </a:extLst>
        </xdr:cNvPr>
        <xdr:cNvSpPr txBox="1"/>
      </xdr:nvSpPr>
      <xdr:spPr>
        <a:xfrm>
          <a:off x="18039080" y="16113760"/>
          <a:ext cx="2406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288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87</xdr:row>
      <xdr:rowOff>54610</xdr:rowOff>
    </xdr:from>
    <xdr:ext cx="240665" cy="25082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18039080" y="14970760"/>
          <a:ext cx="2406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1" name="前年度繰上充用金グラフ枠">
          <a:extLst>
            <a:ext uri="{FF2B5EF4-FFF2-40B4-BE49-F238E27FC236}">
              <a16:creationId xmlns:a16="http://schemas.microsoft.com/office/drawing/2014/main" id="{00000000-0008-0000-0600-000085030000}"/>
            </a:ext>
          </a:extLst>
        </xdr:cNvPr>
        <xdr:cNvSpPr/>
      </xdr:nvSpPr>
      <xdr:spPr>
        <a:xfrm>
          <a:off x="18288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62865</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22159595" y="16256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10160</xdr:rowOff>
    </xdr:from>
    <xdr:ext cx="249555" cy="259080"/>
    <xdr:sp macro="" textlink="">
      <xdr:nvSpPr>
        <xdr:cNvPr id="903" name="前年度繰上充用金最小値テキスト">
          <a:extLst>
            <a:ext uri="{FF2B5EF4-FFF2-40B4-BE49-F238E27FC236}">
              <a16:creationId xmlns:a16="http://schemas.microsoft.com/office/drawing/2014/main" id="{00000000-0008-0000-0600-000087030000}"/>
            </a:ext>
          </a:extLst>
        </xdr:cNvPr>
        <xdr:cNvSpPr txBox="1"/>
      </xdr:nvSpPr>
      <xdr:spPr>
        <a:xfrm>
          <a:off x="22212300" y="16297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10160</xdr:rowOff>
    </xdr:from>
    <xdr:ext cx="249555" cy="259080"/>
    <xdr:sp macro="" textlink="">
      <xdr:nvSpPr>
        <xdr:cNvPr id="905" name="前年度繰上充用金最大値テキスト">
          <a:extLst>
            <a:ext uri="{FF2B5EF4-FFF2-40B4-BE49-F238E27FC236}">
              <a16:creationId xmlns:a16="http://schemas.microsoft.com/office/drawing/2014/main" id="{00000000-0008-0000-0600-000089030000}"/>
            </a:ext>
          </a:extLst>
        </xdr:cNvPr>
        <xdr:cNvSpPr txBox="1"/>
      </xdr:nvSpPr>
      <xdr:spPr>
        <a:xfrm>
          <a:off x="222123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1323300" y="16256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67310</xdr:rowOff>
    </xdr:from>
    <xdr:ext cx="249555" cy="259080"/>
    <xdr:sp macro="" textlink="">
      <xdr:nvSpPr>
        <xdr:cNvPr id="908" name="前年度繰上充用金平均値テキスト">
          <a:extLst>
            <a:ext uri="{FF2B5EF4-FFF2-40B4-BE49-F238E27FC236}">
              <a16:creationId xmlns:a16="http://schemas.microsoft.com/office/drawing/2014/main" id="{00000000-0008-0000-0600-00008C030000}"/>
            </a:ext>
          </a:extLst>
        </xdr:cNvPr>
        <xdr:cNvSpPr txBox="1"/>
      </xdr:nvSpPr>
      <xdr:spPr>
        <a:xfrm>
          <a:off x="22212300" y="16183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9" name="フローチャート: 判断 908">
          <a:extLst>
            <a:ext uri="{FF2B5EF4-FFF2-40B4-BE49-F238E27FC236}">
              <a16:creationId xmlns:a16="http://schemas.microsoft.com/office/drawing/2014/main" id="{00000000-0008-0000-0600-00008D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20434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95</xdr:row>
      <xdr:rowOff>10160</xdr:rowOff>
    </xdr:from>
    <xdr:ext cx="241300" cy="259080"/>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1198840" y="162979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19545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95</xdr:row>
      <xdr:rowOff>10160</xdr:rowOff>
    </xdr:from>
    <xdr:ext cx="241300" cy="259080"/>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0309840" y="162979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6" name="直線コネクタ 915">
          <a:extLst>
            <a:ext uri="{FF2B5EF4-FFF2-40B4-BE49-F238E27FC236}">
              <a16:creationId xmlns:a16="http://schemas.microsoft.com/office/drawing/2014/main" id="{00000000-0008-0000-0600-000094030000}"/>
            </a:ext>
          </a:extLst>
        </xdr:cNvPr>
        <xdr:cNvCxnSpPr/>
      </xdr:nvCxnSpPr>
      <xdr:spPr>
        <a:xfrm>
          <a:off x="18656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7" name="フローチャート: 判断 916">
          <a:extLst>
            <a:ext uri="{FF2B5EF4-FFF2-40B4-BE49-F238E27FC236}">
              <a16:creationId xmlns:a16="http://schemas.microsoft.com/office/drawing/2014/main" id="{00000000-0008-0000-0600-000095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95</xdr:row>
      <xdr:rowOff>10160</xdr:rowOff>
    </xdr:from>
    <xdr:ext cx="241300" cy="259080"/>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19420840" y="162979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9" name="フローチャート: 判断 918">
          <a:extLst>
            <a:ext uri="{FF2B5EF4-FFF2-40B4-BE49-F238E27FC236}">
              <a16:creationId xmlns:a16="http://schemas.microsoft.com/office/drawing/2014/main" id="{00000000-0008-0000-0600-000097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95</xdr:row>
      <xdr:rowOff>10160</xdr:rowOff>
    </xdr:from>
    <xdr:ext cx="241300" cy="259080"/>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8531840" y="162979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101</xdr:row>
      <xdr:rowOff>80010</xdr:rowOff>
    </xdr:from>
    <xdr:ext cx="762000" cy="259080"/>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1971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101</xdr:row>
      <xdr:rowOff>80010</xdr:rowOff>
    </xdr:from>
    <xdr:ext cx="762000" cy="259080"/>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2113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101</xdr:row>
      <xdr:rowOff>80010</xdr:rowOff>
    </xdr:from>
    <xdr:ext cx="762000" cy="259080"/>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024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101</xdr:row>
      <xdr:rowOff>80010</xdr:rowOff>
    </xdr:from>
    <xdr:ext cx="762000" cy="259080"/>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9354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101</xdr:row>
      <xdr:rowOff>80010</xdr:rowOff>
    </xdr:from>
    <xdr:ext cx="762000" cy="259080"/>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8465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6" name="楕円 925">
          <a:extLst>
            <a:ext uri="{FF2B5EF4-FFF2-40B4-BE49-F238E27FC236}">
              <a16:creationId xmlns:a16="http://schemas.microsoft.com/office/drawing/2014/main" id="{00000000-0008-0000-0600-00009E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124460</xdr:rowOff>
    </xdr:from>
    <xdr:ext cx="249555" cy="259080"/>
    <xdr:sp macro="" textlink="">
      <xdr:nvSpPr>
        <xdr:cNvPr id="927" name="前年度繰上充用金該当値テキスト">
          <a:extLst>
            <a:ext uri="{FF2B5EF4-FFF2-40B4-BE49-F238E27FC236}">
              <a16:creationId xmlns:a16="http://schemas.microsoft.com/office/drawing/2014/main" id="{00000000-0008-0000-0600-00009F030000}"/>
            </a:ext>
          </a:extLst>
        </xdr:cNvPr>
        <xdr:cNvSpPr txBox="1"/>
      </xdr:nvSpPr>
      <xdr:spPr>
        <a:xfrm>
          <a:off x="22212300" y="16069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93</xdr:row>
      <xdr:rowOff>35560</xdr:rowOff>
    </xdr:from>
    <xdr:ext cx="241300" cy="259080"/>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21198840" y="159804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93</xdr:row>
      <xdr:rowOff>35560</xdr:rowOff>
    </xdr:from>
    <xdr:ext cx="241300" cy="259080"/>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20309840" y="159804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93</xdr:row>
      <xdr:rowOff>35560</xdr:rowOff>
    </xdr:from>
    <xdr:ext cx="241300" cy="259080"/>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19420840" y="159804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93</xdr:row>
      <xdr:rowOff>35560</xdr:rowOff>
    </xdr:from>
    <xdr:ext cx="241300" cy="259080"/>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18531840" y="159804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6" name="正方形/長方形 935">
          <a:extLst>
            <a:ext uri="{FF2B5EF4-FFF2-40B4-BE49-F238E27FC236}">
              <a16:creationId xmlns:a16="http://schemas.microsoft.com/office/drawing/2014/main" id="{00000000-0008-0000-0600-0000A8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7" name="正方形/長方形 936">
          <a:extLst>
            <a:ext uri="{FF2B5EF4-FFF2-40B4-BE49-F238E27FC236}">
              <a16:creationId xmlns:a16="http://schemas.microsoft.com/office/drawing/2014/main" id="{00000000-0008-0000-0600-0000A9030000}"/>
            </a:ext>
          </a:extLst>
        </xdr:cNvPr>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8" name="テキスト ボックス 937">
          <a:extLst>
            <a:ext uri="{FF2B5EF4-FFF2-40B4-BE49-F238E27FC236}">
              <a16:creationId xmlns:a16="http://schemas.microsoft.com/office/drawing/2014/main" id="{00000000-0008-0000-0600-0000AA030000}"/>
            </a:ext>
          </a:extLst>
        </xdr:cNvPr>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人件費については、類似団体より高い水準で推移する中、人事院勧告準拠に伴う職員給料等の改定や定年延長制導入後の定年に伴う退職手当の増等により、</a:t>
          </a:r>
          <a:r>
            <a:rPr kumimoji="1" lang="ja-JP" altLang="en-US" sz="1300">
              <a:solidFill>
                <a:schemeClr val="tx1"/>
              </a:solidFill>
              <a:latin typeface="ＭＳ Ｐゴシック"/>
              <a:ea typeface="ＭＳ Ｐゴシック"/>
            </a:rPr>
            <a:t>前年度と比較し6,234円の増となり、</a:t>
          </a:r>
          <a:r>
            <a:rPr kumimoji="1" lang="ja-JP" altLang="en-US" sz="1300" b="0">
              <a:latin typeface="ＭＳ Ｐゴシック"/>
              <a:ea typeface="ＭＳ Ｐゴシック"/>
            </a:rPr>
            <a:t>扶助費についても</a:t>
          </a:r>
          <a:r>
            <a:rPr kumimoji="1" lang="ja-JP" altLang="en-US" sz="1300">
              <a:latin typeface="ＭＳ Ｐゴシック"/>
              <a:ea typeface="ＭＳ Ｐゴシック"/>
            </a:rPr>
            <a:t>、類似団体より高い水準で推移するとともに、制度改正による児童手当の増額や訓練等給付などの障害福祉サービス費</a:t>
          </a:r>
          <a:r>
            <a:rPr kumimoji="1" lang="ja-JP" altLang="en-US" sz="1300">
              <a:solidFill>
                <a:schemeClr val="tx1"/>
              </a:solidFill>
              <a:latin typeface="ＭＳ Ｐゴシック"/>
              <a:ea typeface="ＭＳ Ｐゴシック"/>
            </a:rPr>
            <a:t>が増額したこと等により、</a:t>
          </a:r>
          <a:r>
            <a:rPr kumimoji="1" lang="ja-JP" altLang="en-US" sz="1300">
              <a:latin typeface="ＭＳ Ｐゴシック"/>
              <a:ea typeface="ＭＳ Ｐゴシック"/>
            </a:rPr>
            <a:t>前年度と比較して3,545円の増となった。物件費についても、公共施設老朽化対策事業の増のほか、庁内ネットワーク運用経費等の増により、</a:t>
          </a:r>
          <a:r>
            <a:rPr kumimoji="1" lang="ja-JP" altLang="en-US" sz="1300">
              <a:solidFill>
                <a:schemeClr val="tx1"/>
              </a:solidFill>
              <a:latin typeface="ＭＳ Ｐゴシック"/>
              <a:ea typeface="ＭＳ Ｐゴシック"/>
            </a:rPr>
            <a:t>前年度と比較し10,135円の増となった。</a:t>
          </a:r>
          <a:r>
            <a:rPr kumimoji="1" lang="ja-JP" altLang="en-US" sz="1300">
              <a:latin typeface="ＭＳ Ｐゴシック"/>
              <a:ea typeface="ＭＳ Ｐゴシック"/>
            </a:rPr>
            <a:t>普通建設事業費（うち更新整備）については、これまで類似団体と同水準程度で推移していたが、お倉ヶ浜総合公園野球場の改修や公営住宅の長寿命化事業、国民スポーツ大会競技施設や公民館などの公共施設の大規模改修等により前年度比29,994円の増となった。</a:t>
          </a:r>
        </a:p>
        <a:p>
          <a:r>
            <a:rPr kumimoji="1" lang="ja-JP" altLang="en-US" sz="1300">
              <a:latin typeface="ＭＳ Ｐゴシック"/>
              <a:ea typeface="ＭＳ Ｐゴシック"/>
            </a:rPr>
            <a:t>　</a:t>
          </a:r>
          <a:r>
            <a:rPr kumimoji="1" lang="ja-JP" altLang="en-US" sz="1300" b="0">
              <a:latin typeface="ＭＳ Ｐゴシック"/>
              <a:ea typeface="ＭＳ Ｐゴシック"/>
            </a:rPr>
            <a:t>一方で、補助費等については、企業誘致関連の奨励金が対象企業の減に伴い減少したことなどにより、</a:t>
          </a:r>
          <a:r>
            <a:rPr kumimoji="1" lang="ja-JP" altLang="en-US" sz="1300">
              <a:solidFill>
                <a:schemeClr val="tx1"/>
              </a:solidFill>
              <a:latin typeface="ＭＳ Ｐゴシック"/>
              <a:ea typeface="ＭＳ Ｐゴシック"/>
            </a:rPr>
            <a:t>前年度と比較して4,868円の減となった。維持補修費についても、全体的な公共施設老朽化対策として実施した維持補修経費の反動減により、前年度比471円の減となった。</a:t>
          </a:r>
          <a:endParaRPr kumimoji="1" lang="ja-JP" altLang="en-US" sz="1300">
            <a:latin typeface="ＭＳ Ｐゴシック"/>
            <a:ea typeface="ＭＳ Ｐゴシック"/>
          </a:endParaRPr>
        </a:p>
        <a:p>
          <a:r>
            <a:rPr kumimoji="1" lang="ja-JP" altLang="en-US" sz="1300">
              <a:latin typeface="ＭＳ Ｐゴシック"/>
              <a:ea typeface="ＭＳ Ｐゴシック"/>
            </a:rPr>
            <a:t>　人件費・扶助費・公債費の義務的経費については、行財政改革大綱に基づく取組による抑制を図るとともに、類似団体との比較・分析を行いながら、適正な水準の検討と必要な見直しに取り組み、その他の経費についても、引き続き、適正な事業費等の確保と削減等に努める。</a:t>
          </a:r>
        </a:p>
        <a:p>
          <a:endParaRPr kumimoji="1" lang="ja-JP" altLang="en-US" sz="1300">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宮崎県日向市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57,847
57,294
336.89
36,049,150
35,179,054
647,862
16,759,272
27,871,518</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10.5
30.9</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350" cy="259080"/>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470" cy="25082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4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63500</xdr:rowOff>
    </xdr:from>
    <xdr:ext cx="8231505" cy="251460"/>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5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3,482</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1630" cy="217170"/>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40</xdr:row>
      <xdr:rowOff>111760</xdr:rowOff>
    </xdr:from>
    <xdr:ext cx="459105" cy="25082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640" y="6969760"/>
          <a:ext cx="4591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37</xdr:row>
      <xdr:rowOff>168910</xdr:rowOff>
    </xdr:from>
    <xdr:ext cx="459105" cy="25082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640" y="6512560"/>
          <a:ext cx="4591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35</xdr:row>
      <xdr:rowOff>54610</xdr:rowOff>
    </xdr:from>
    <xdr:ext cx="459105" cy="25082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640" y="6055360"/>
          <a:ext cx="4591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32</xdr:row>
      <xdr:rowOff>111760</xdr:rowOff>
    </xdr:from>
    <xdr:ext cx="459105" cy="25082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640" y="5598160"/>
          <a:ext cx="4591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29</xdr:row>
      <xdr:rowOff>168910</xdr:rowOff>
    </xdr:from>
    <xdr:ext cx="459105" cy="25082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640" y="5140960"/>
          <a:ext cx="4591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27</xdr:row>
      <xdr:rowOff>54610</xdr:rowOff>
    </xdr:from>
    <xdr:ext cx="459105" cy="25082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640" y="4683760"/>
          <a:ext cx="4591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a:extLst>
            <a:ext uri="{FF2B5EF4-FFF2-40B4-BE49-F238E27FC236}">
              <a16:creationId xmlns:a16="http://schemas.microsoft.com/office/drawing/2014/main" id="{00000000-0008-0000-0700-000035000000}"/>
            </a:ext>
          </a:extLst>
        </xdr:cNvPr>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37465</xdr:rowOff>
    </xdr:from>
    <xdr:to>
      <xdr:col>24</xdr:col>
      <xdr:colOff>62865</xdr:colOff>
      <xdr:row>38</xdr:row>
      <xdr:rowOff>15875</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flipV="1">
          <a:off x="4633595" y="5352415"/>
          <a:ext cx="1270" cy="11785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19685</xdr:rowOff>
    </xdr:from>
    <xdr:ext cx="469900" cy="250825"/>
    <xdr:sp macro="" textlink="">
      <xdr:nvSpPr>
        <xdr:cNvPr id="55" name="議会費最小値テキスト">
          <a:extLst>
            <a:ext uri="{FF2B5EF4-FFF2-40B4-BE49-F238E27FC236}">
              <a16:creationId xmlns:a16="http://schemas.microsoft.com/office/drawing/2014/main" id="{00000000-0008-0000-0700-000037000000}"/>
            </a:ext>
          </a:extLst>
        </xdr:cNvPr>
        <xdr:cNvSpPr txBox="1"/>
      </xdr:nvSpPr>
      <xdr:spPr>
        <a:xfrm>
          <a:off x="4686300" y="6534785"/>
          <a:ext cx="4699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2,271</a:t>
          </a:r>
          <a:endParaRPr kumimoji="1" lang="ja-JP" altLang="en-US" sz="1000" b="1">
            <a:latin typeface="ＭＳ Ｐゴシック"/>
            <a:ea typeface="ＭＳ Ｐゴシック"/>
          </a:endParaRPr>
        </a:p>
      </xdr:txBody>
    </xdr:sp>
    <xdr:clientData/>
  </xdr:oneCellAnchor>
  <xdr:twoCellAnchor>
    <xdr:from>
      <xdr:col>23</xdr:col>
      <xdr:colOff>165100</xdr:colOff>
      <xdr:row>38</xdr:row>
      <xdr:rowOff>15875</xdr:rowOff>
    </xdr:from>
    <xdr:to>
      <xdr:col>24</xdr:col>
      <xdr:colOff>152400</xdr:colOff>
      <xdr:row>38</xdr:row>
      <xdr:rowOff>15875</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4546600" y="65309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155575</xdr:rowOff>
    </xdr:from>
    <xdr:ext cx="469900" cy="250825"/>
    <xdr:sp macro="" textlink="">
      <xdr:nvSpPr>
        <xdr:cNvPr id="57" name="議会費最大値テキスト">
          <a:extLst>
            <a:ext uri="{FF2B5EF4-FFF2-40B4-BE49-F238E27FC236}">
              <a16:creationId xmlns:a16="http://schemas.microsoft.com/office/drawing/2014/main" id="{00000000-0008-0000-0700-000039000000}"/>
            </a:ext>
          </a:extLst>
        </xdr:cNvPr>
        <xdr:cNvSpPr txBox="1"/>
      </xdr:nvSpPr>
      <xdr:spPr>
        <a:xfrm>
          <a:off x="4686300" y="5127625"/>
          <a:ext cx="4699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4,849</a:t>
          </a:r>
          <a:endParaRPr kumimoji="1" lang="ja-JP" altLang="en-US" sz="1000" b="1">
            <a:latin typeface="ＭＳ Ｐゴシック"/>
          </a:endParaRPr>
        </a:p>
      </xdr:txBody>
    </xdr:sp>
    <xdr:clientData/>
  </xdr:oneCellAnchor>
  <xdr:twoCellAnchor>
    <xdr:from>
      <xdr:col>23</xdr:col>
      <xdr:colOff>165100</xdr:colOff>
      <xdr:row>31</xdr:row>
      <xdr:rowOff>37465</xdr:rowOff>
    </xdr:from>
    <xdr:to>
      <xdr:col>24</xdr:col>
      <xdr:colOff>152400</xdr:colOff>
      <xdr:row>31</xdr:row>
      <xdr:rowOff>37465</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53524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76200</xdr:rowOff>
    </xdr:from>
    <xdr:to>
      <xdr:col>24</xdr:col>
      <xdr:colOff>63500</xdr:colOff>
      <xdr:row>34</xdr:row>
      <xdr:rowOff>142240</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3797300" y="5905500"/>
          <a:ext cx="838200" cy="660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146685</xdr:rowOff>
    </xdr:from>
    <xdr:ext cx="469900" cy="250825"/>
    <xdr:sp macro="" textlink="">
      <xdr:nvSpPr>
        <xdr:cNvPr id="60" name="議会費平均値テキスト">
          <a:extLst>
            <a:ext uri="{FF2B5EF4-FFF2-40B4-BE49-F238E27FC236}">
              <a16:creationId xmlns:a16="http://schemas.microsoft.com/office/drawing/2014/main" id="{00000000-0008-0000-0700-00003C000000}"/>
            </a:ext>
          </a:extLst>
        </xdr:cNvPr>
        <xdr:cNvSpPr txBox="1"/>
      </xdr:nvSpPr>
      <xdr:spPr>
        <a:xfrm>
          <a:off x="4686300" y="5975985"/>
          <a:ext cx="469900"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3,326</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34</xdr:row>
      <xdr:rowOff>168275</xdr:rowOff>
    </xdr:from>
    <xdr:to>
      <xdr:col>24</xdr:col>
      <xdr:colOff>114300</xdr:colOff>
      <xdr:row>35</xdr:row>
      <xdr:rowOff>98425</xdr:rowOff>
    </xdr:to>
    <xdr:sp macro="" textlink="">
      <xdr:nvSpPr>
        <xdr:cNvPr id="61" name="フローチャート: 判断 60">
          <a:extLst>
            <a:ext uri="{FF2B5EF4-FFF2-40B4-BE49-F238E27FC236}">
              <a16:creationId xmlns:a16="http://schemas.microsoft.com/office/drawing/2014/main" id="{00000000-0008-0000-0700-00003D000000}"/>
            </a:ext>
          </a:extLst>
        </xdr:cNvPr>
        <xdr:cNvSpPr/>
      </xdr:nvSpPr>
      <xdr:spPr>
        <a:xfrm>
          <a:off x="4584700" y="5997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142240</xdr:rowOff>
    </xdr:from>
    <xdr:to>
      <xdr:col>19</xdr:col>
      <xdr:colOff>177800</xdr:colOff>
      <xdr:row>34</xdr:row>
      <xdr:rowOff>161925</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flipV="1">
          <a:off x="2908300" y="5971540"/>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47625</xdr:rowOff>
    </xdr:from>
    <xdr:to>
      <xdr:col>20</xdr:col>
      <xdr:colOff>38100</xdr:colOff>
      <xdr:row>35</xdr:row>
      <xdr:rowOff>149225</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3746500" y="6048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35</xdr:row>
      <xdr:rowOff>140335</xdr:rowOff>
    </xdr:from>
    <xdr:ext cx="461645" cy="259080"/>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a:off x="3562350" y="6141085"/>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3,215</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34</xdr:row>
      <xdr:rowOff>161925</xdr:rowOff>
    </xdr:from>
    <xdr:to>
      <xdr:col>15</xdr:col>
      <xdr:colOff>50800</xdr:colOff>
      <xdr:row>35</xdr:row>
      <xdr:rowOff>31115</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flipV="1">
          <a:off x="2019300" y="5991225"/>
          <a:ext cx="88900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58420</xdr:rowOff>
    </xdr:from>
    <xdr:to>
      <xdr:col>15</xdr:col>
      <xdr:colOff>101600</xdr:colOff>
      <xdr:row>35</xdr:row>
      <xdr:rowOff>160020</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2857500" y="6059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35</xdr:row>
      <xdr:rowOff>151765</xdr:rowOff>
    </xdr:from>
    <xdr:ext cx="461645" cy="259080"/>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2673350" y="6152515"/>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3,191</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35</xdr:row>
      <xdr:rowOff>20320</xdr:rowOff>
    </xdr:from>
    <xdr:to>
      <xdr:col>10</xdr:col>
      <xdr:colOff>114300</xdr:colOff>
      <xdr:row>35</xdr:row>
      <xdr:rowOff>31115</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a:off x="1130300" y="6021070"/>
          <a:ext cx="889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67945</xdr:rowOff>
    </xdr:from>
    <xdr:to>
      <xdr:col>10</xdr:col>
      <xdr:colOff>165100</xdr:colOff>
      <xdr:row>35</xdr:row>
      <xdr:rowOff>169545</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1968500" y="6068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35</xdr:row>
      <xdr:rowOff>160655</xdr:rowOff>
    </xdr:from>
    <xdr:ext cx="461645" cy="259080"/>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1784350" y="6161405"/>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3,171</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35</xdr:row>
      <xdr:rowOff>75565</xdr:rowOff>
    </xdr:from>
    <xdr:to>
      <xdr:col>6</xdr:col>
      <xdr:colOff>38100</xdr:colOff>
      <xdr:row>36</xdr:row>
      <xdr:rowOff>6350</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079500" y="607631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35</xdr:row>
      <xdr:rowOff>168275</xdr:rowOff>
    </xdr:from>
    <xdr:ext cx="461645" cy="25082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895350" y="6169025"/>
          <a:ext cx="4616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3,154</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80010</xdr:rowOff>
    </xdr:from>
    <xdr:ext cx="762000" cy="259080"/>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41</xdr:row>
      <xdr:rowOff>80010</xdr:rowOff>
    </xdr:from>
    <xdr:ext cx="762000" cy="259080"/>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80010</xdr:rowOff>
    </xdr:from>
    <xdr:ext cx="762000" cy="259080"/>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80010</xdr:rowOff>
    </xdr:from>
    <xdr:ext cx="762000" cy="259080"/>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41</xdr:row>
      <xdr:rowOff>80010</xdr:rowOff>
    </xdr:from>
    <xdr:ext cx="762000" cy="259080"/>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34</xdr:row>
      <xdr:rowOff>25400</xdr:rowOff>
    </xdr:from>
    <xdr:to>
      <xdr:col>24</xdr:col>
      <xdr:colOff>114300</xdr:colOff>
      <xdr:row>34</xdr:row>
      <xdr:rowOff>127000</xdr:rowOff>
    </xdr:to>
    <xdr:sp macro="" textlink="">
      <xdr:nvSpPr>
        <xdr:cNvPr id="78" name="楕円 77">
          <a:extLst>
            <a:ext uri="{FF2B5EF4-FFF2-40B4-BE49-F238E27FC236}">
              <a16:creationId xmlns:a16="http://schemas.microsoft.com/office/drawing/2014/main" id="{00000000-0008-0000-0700-00004E000000}"/>
            </a:ext>
          </a:extLst>
        </xdr:cNvPr>
        <xdr:cNvSpPr/>
      </xdr:nvSpPr>
      <xdr:spPr>
        <a:xfrm>
          <a:off x="4584700" y="585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48260</xdr:rowOff>
    </xdr:from>
    <xdr:ext cx="469900" cy="259080"/>
    <xdr:sp macro="" textlink="">
      <xdr:nvSpPr>
        <xdr:cNvPr id="79" name="議会費該当値テキスト">
          <a:extLst>
            <a:ext uri="{FF2B5EF4-FFF2-40B4-BE49-F238E27FC236}">
              <a16:creationId xmlns:a16="http://schemas.microsoft.com/office/drawing/2014/main" id="{00000000-0008-0000-0700-00004F000000}"/>
            </a:ext>
          </a:extLst>
        </xdr:cNvPr>
        <xdr:cNvSpPr txBox="1"/>
      </xdr:nvSpPr>
      <xdr:spPr>
        <a:xfrm>
          <a:off x="4686300" y="57061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3,639</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34</xdr:row>
      <xdr:rowOff>91440</xdr:rowOff>
    </xdr:from>
    <xdr:to>
      <xdr:col>20</xdr:col>
      <xdr:colOff>38100</xdr:colOff>
      <xdr:row>35</xdr:row>
      <xdr:rowOff>21590</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3746500" y="592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33</xdr:row>
      <xdr:rowOff>38100</xdr:rowOff>
    </xdr:from>
    <xdr:ext cx="461645" cy="259080"/>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3562350" y="569595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3,495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34</xdr:row>
      <xdr:rowOff>111125</xdr:rowOff>
    </xdr:from>
    <xdr:to>
      <xdr:col>15</xdr:col>
      <xdr:colOff>101600</xdr:colOff>
      <xdr:row>35</xdr:row>
      <xdr:rowOff>41275</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2857500" y="5940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33</xdr:row>
      <xdr:rowOff>57785</xdr:rowOff>
    </xdr:from>
    <xdr:ext cx="461645" cy="259080"/>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2673350" y="5715635"/>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3,452</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34</xdr:row>
      <xdr:rowOff>151765</xdr:rowOff>
    </xdr:from>
    <xdr:to>
      <xdr:col>10</xdr:col>
      <xdr:colOff>165100</xdr:colOff>
      <xdr:row>35</xdr:row>
      <xdr:rowOff>81915</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1968500" y="5981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33</xdr:row>
      <xdr:rowOff>98425</xdr:rowOff>
    </xdr:from>
    <xdr:ext cx="461645" cy="25082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1784350" y="5756275"/>
          <a:ext cx="4616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3,363</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34</xdr:row>
      <xdr:rowOff>140970</xdr:rowOff>
    </xdr:from>
    <xdr:to>
      <xdr:col>6</xdr:col>
      <xdr:colOff>38100</xdr:colOff>
      <xdr:row>35</xdr:row>
      <xdr:rowOff>71120</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079500" y="5970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33</xdr:row>
      <xdr:rowOff>87630</xdr:rowOff>
    </xdr:from>
    <xdr:ext cx="461645" cy="25082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895350" y="5745480"/>
          <a:ext cx="4616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3,386</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141,365</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1630" cy="217170"/>
    <xdr:sp macro="" textlink="">
      <xdr:nvSpPr>
        <xdr:cNvPr id="96" name="テキスト ボックス 95">
          <a:extLst>
            <a:ext uri="{FF2B5EF4-FFF2-40B4-BE49-F238E27FC236}">
              <a16:creationId xmlns:a16="http://schemas.microsoft.com/office/drawing/2014/main" id="{00000000-0008-0000-0700-000060000000}"/>
            </a:ext>
          </a:extLst>
        </xdr:cNvPr>
        <xdr:cNvSpPr txBox="1"/>
      </xdr:nvSpPr>
      <xdr:spPr>
        <a:xfrm>
          <a:off x="723900" y="8064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58</xdr:row>
      <xdr:rowOff>73660</xdr:rowOff>
    </xdr:from>
    <xdr:ext cx="240665" cy="259080"/>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513080" y="1001776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56</xdr:row>
      <xdr:rowOff>35560</xdr:rowOff>
    </xdr:from>
    <xdr:ext cx="531495" cy="259080"/>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230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53</xdr:row>
      <xdr:rowOff>168910</xdr:rowOff>
    </xdr:from>
    <xdr:ext cx="587375" cy="25082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370" y="9255760"/>
          <a:ext cx="58737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51</xdr:row>
      <xdr:rowOff>130810</xdr:rowOff>
    </xdr:from>
    <xdr:ext cx="587375" cy="259080"/>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370" y="8874760"/>
          <a:ext cx="587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92710</xdr:rowOff>
    </xdr:from>
    <xdr:ext cx="587375" cy="259080"/>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370" y="8493760"/>
          <a:ext cx="587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47</xdr:row>
      <xdr:rowOff>54610</xdr:rowOff>
    </xdr:from>
    <xdr:ext cx="587375" cy="25082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370" y="8112760"/>
          <a:ext cx="58737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a:extLst>
            <a:ext uri="{FF2B5EF4-FFF2-40B4-BE49-F238E27FC236}">
              <a16:creationId xmlns:a16="http://schemas.microsoft.com/office/drawing/2014/main" id="{00000000-0008-0000-0700-00006E000000}"/>
            </a:ext>
          </a:extLst>
        </xdr:cNvPr>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137795</xdr:rowOff>
    </xdr:from>
    <xdr:to>
      <xdr:col>24</xdr:col>
      <xdr:colOff>62865</xdr:colOff>
      <xdr:row>57</xdr:row>
      <xdr:rowOff>105410</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flipV="1">
          <a:off x="4633595" y="8710295"/>
          <a:ext cx="1270" cy="11677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109220</xdr:rowOff>
    </xdr:from>
    <xdr:ext cx="534670" cy="251460"/>
    <xdr:sp macro="" textlink="">
      <xdr:nvSpPr>
        <xdr:cNvPr id="112" name="総務費最小値テキスト">
          <a:extLst>
            <a:ext uri="{FF2B5EF4-FFF2-40B4-BE49-F238E27FC236}">
              <a16:creationId xmlns:a16="http://schemas.microsoft.com/office/drawing/2014/main" id="{00000000-0008-0000-0700-000070000000}"/>
            </a:ext>
          </a:extLst>
        </xdr:cNvPr>
        <xdr:cNvSpPr txBox="1"/>
      </xdr:nvSpPr>
      <xdr:spPr>
        <a:xfrm>
          <a:off x="4686300" y="988187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37,021</a:t>
          </a:r>
          <a:endParaRPr kumimoji="1" lang="ja-JP" altLang="en-US" sz="1000" b="1">
            <a:latin typeface="ＭＳ Ｐゴシック"/>
            <a:ea typeface="ＭＳ Ｐゴシック"/>
          </a:endParaRPr>
        </a:p>
      </xdr:txBody>
    </xdr:sp>
    <xdr:clientData/>
  </xdr:oneCellAnchor>
  <xdr:twoCellAnchor>
    <xdr:from>
      <xdr:col>23</xdr:col>
      <xdr:colOff>165100</xdr:colOff>
      <xdr:row>57</xdr:row>
      <xdr:rowOff>105410</xdr:rowOff>
    </xdr:from>
    <xdr:to>
      <xdr:col>24</xdr:col>
      <xdr:colOff>152400</xdr:colOff>
      <xdr:row>57</xdr:row>
      <xdr:rowOff>105410</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546600" y="98780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84455</xdr:rowOff>
    </xdr:from>
    <xdr:ext cx="598805" cy="259080"/>
    <xdr:sp macro="" textlink="">
      <xdr:nvSpPr>
        <xdr:cNvPr id="114" name="総務費最大値テキスト">
          <a:extLst>
            <a:ext uri="{FF2B5EF4-FFF2-40B4-BE49-F238E27FC236}">
              <a16:creationId xmlns:a16="http://schemas.microsoft.com/office/drawing/2014/main" id="{00000000-0008-0000-0700-000072000000}"/>
            </a:ext>
          </a:extLst>
        </xdr:cNvPr>
        <xdr:cNvSpPr txBox="1"/>
      </xdr:nvSpPr>
      <xdr:spPr>
        <a:xfrm>
          <a:off x="4686300" y="848550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190,216</a:t>
          </a:r>
          <a:endParaRPr kumimoji="1" lang="ja-JP" altLang="en-US" sz="1000" b="1">
            <a:latin typeface="ＭＳ Ｐゴシック"/>
          </a:endParaRPr>
        </a:p>
      </xdr:txBody>
    </xdr:sp>
    <xdr:clientData/>
  </xdr:oneCellAnchor>
  <xdr:twoCellAnchor>
    <xdr:from>
      <xdr:col>23</xdr:col>
      <xdr:colOff>165100</xdr:colOff>
      <xdr:row>50</xdr:row>
      <xdr:rowOff>137795</xdr:rowOff>
    </xdr:from>
    <xdr:to>
      <xdr:col>24</xdr:col>
      <xdr:colOff>152400</xdr:colOff>
      <xdr:row>50</xdr:row>
      <xdr:rowOff>137795</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87102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86995</xdr:rowOff>
    </xdr:from>
    <xdr:to>
      <xdr:col>24</xdr:col>
      <xdr:colOff>63500</xdr:colOff>
      <xdr:row>56</xdr:row>
      <xdr:rowOff>54610</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flipV="1">
          <a:off x="3797300" y="9516745"/>
          <a:ext cx="838200" cy="139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46990</xdr:rowOff>
    </xdr:from>
    <xdr:ext cx="534670" cy="259080"/>
    <xdr:sp macro="" textlink="">
      <xdr:nvSpPr>
        <xdr:cNvPr id="117" name="総務費平均値テキスト">
          <a:extLst>
            <a:ext uri="{FF2B5EF4-FFF2-40B4-BE49-F238E27FC236}">
              <a16:creationId xmlns:a16="http://schemas.microsoft.com/office/drawing/2014/main" id="{00000000-0008-0000-0700-000075000000}"/>
            </a:ext>
          </a:extLst>
        </xdr:cNvPr>
        <xdr:cNvSpPr txBox="1"/>
      </xdr:nvSpPr>
      <xdr:spPr>
        <a:xfrm>
          <a:off x="4686300" y="947674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80,168</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55</xdr:row>
      <xdr:rowOff>68580</xdr:rowOff>
    </xdr:from>
    <xdr:to>
      <xdr:col>24</xdr:col>
      <xdr:colOff>114300</xdr:colOff>
      <xdr:row>55</xdr:row>
      <xdr:rowOff>170180</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4584700" y="949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26035</xdr:rowOff>
    </xdr:from>
    <xdr:to>
      <xdr:col>19</xdr:col>
      <xdr:colOff>177800</xdr:colOff>
      <xdr:row>56</xdr:row>
      <xdr:rowOff>54610</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2908300" y="9627235"/>
          <a:ext cx="8890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120650</xdr:rowOff>
    </xdr:from>
    <xdr:to>
      <xdr:col>20</xdr:col>
      <xdr:colOff>38100</xdr:colOff>
      <xdr:row>56</xdr:row>
      <xdr:rowOff>50800</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3746500" y="9550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54</xdr:row>
      <xdr:rowOff>67310</xdr:rowOff>
    </xdr:from>
    <xdr:ext cx="526415" cy="259080"/>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3529965" y="932561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73,366</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56</xdr:row>
      <xdr:rowOff>26035</xdr:rowOff>
    </xdr:from>
    <xdr:to>
      <xdr:col>15</xdr:col>
      <xdr:colOff>50800</xdr:colOff>
      <xdr:row>56</xdr:row>
      <xdr:rowOff>27305</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flipV="1">
          <a:off x="2019300" y="9627235"/>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113030</xdr:rowOff>
    </xdr:from>
    <xdr:to>
      <xdr:col>15</xdr:col>
      <xdr:colOff>101600</xdr:colOff>
      <xdr:row>56</xdr:row>
      <xdr:rowOff>43180</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2857500" y="9542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54</xdr:row>
      <xdr:rowOff>59690</xdr:rowOff>
    </xdr:from>
    <xdr:ext cx="526415" cy="259080"/>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2640965" y="931799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74,308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52</xdr:row>
      <xdr:rowOff>27305</xdr:rowOff>
    </xdr:from>
    <xdr:to>
      <xdr:col>10</xdr:col>
      <xdr:colOff>114300</xdr:colOff>
      <xdr:row>56</xdr:row>
      <xdr:rowOff>27305</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a:off x="1130300" y="8942705"/>
          <a:ext cx="889000" cy="685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124460</xdr:rowOff>
    </xdr:from>
    <xdr:to>
      <xdr:col>10</xdr:col>
      <xdr:colOff>165100</xdr:colOff>
      <xdr:row>56</xdr:row>
      <xdr:rowOff>54610</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968500" y="9554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54</xdr:row>
      <xdr:rowOff>71120</xdr:rowOff>
    </xdr:from>
    <xdr:ext cx="526415" cy="259080"/>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1751965" y="932942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72,807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51</xdr:row>
      <xdr:rowOff>90805</xdr:rowOff>
    </xdr:from>
    <xdr:to>
      <xdr:col>6</xdr:col>
      <xdr:colOff>38100</xdr:colOff>
      <xdr:row>52</xdr:row>
      <xdr:rowOff>20955</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079500" y="883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50</xdr:row>
      <xdr:rowOff>37465</xdr:rowOff>
    </xdr:from>
    <xdr:ext cx="590550" cy="259080"/>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830580" y="8609965"/>
          <a:ext cx="590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167,272</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80010</xdr:rowOff>
    </xdr:from>
    <xdr:ext cx="762000" cy="259080"/>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61</xdr:row>
      <xdr:rowOff>80010</xdr:rowOff>
    </xdr:from>
    <xdr:ext cx="762000" cy="259080"/>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80010</xdr:rowOff>
    </xdr:from>
    <xdr:ext cx="762000" cy="259080"/>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80010</xdr:rowOff>
    </xdr:from>
    <xdr:ext cx="762000" cy="259080"/>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61</xdr:row>
      <xdr:rowOff>80010</xdr:rowOff>
    </xdr:from>
    <xdr:ext cx="762000" cy="259080"/>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55</xdr:row>
      <xdr:rowOff>36195</xdr:rowOff>
    </xdr:from>
    <xdr:to>
      <xdr:col>24</xdr:col>
      <xdr:colOff>114300</xdr:colOff>
      <xdr:row>55</xdr:row>
      <xdr:rowOff>137795</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4584700" y="9465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59055</xdr:rowOff>
    </xdr:from>
    <xdr:ext cx="534670" cy="259080"/>
    <xdr:sp macro="" textlink="">
      <xdr:nvSpPr>
        <xdr:cNvPr id="136" name="総務費該当値テキスト">
          <a:extLst>
            <a:ext uri="{FF2B5EF4-FFF2-40B4-BE49-F238E27FC236}">
              <a16:creationId xmlns:a16="http://schemas.microsoft.com/office/drawing/2014/main" id="{00000000-0008-0000-0700-000088000000}"/>
            </a:ext>
          </a:extLst>
        </xdr:cNvPr>
        <xdr:cNvSpPr txBox="1"/>
      </xdr:nvSpPr>
      <xdr:spPr>
        <a:xfrm>
          <a:off x="4686300" y="93173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84,438</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56</xdr:row>
      <xdr:rowOff>3810</xdr:rowOff>
    </xdr:from>
    <xdr:to>
      <xdr:col>20</xdr:col>
      <xdr:colOff>38100</xdr:colOff>
      <xdr:row>56</xdr:row>
      <xdr:rowOff>105410</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3746500" y="9605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56</xdr:row>
      <xdr:rowOff>96520</xdr:rowOff>
    </xdr:from>
    <xdr:ext cx="526415" cy="259080"/>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529965" y="969772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66,144</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55</xdr:row>
      <xdr:rowOff>146685</xdr:rowOff>
    </xdr:from>
    <xdr:to>
      <xdr:col>15</xdr:col>
      <xdr:colOff>101600</xdr:colOff>
      <xdr:row>56</xdr:row>
      <xdr:rowOff>76835</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2857500" y="9576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56</xdr:row>
      <xdr:rowOff>67945</xdr:rowOff>
    </xdr:from>
    <xdr:ext cx="526415" cy="2584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2640965" y="9669145"/>
          <a:ext cx="5264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69,911</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55</xdr:row>
      <xdr:rowOff>147955</xdr:rowOff>
    </xdr:from>
    <xdr:to>
      <xdr:col>10</xdr:col>
      <xdr:colOff>165100</xdr:colOff>
      <xdr:row>56</xdr:row>
      <xdr:rowOff>78105</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968500" y="9577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56</xdr:row>
      <xdr:rowOff>69215</xdr:rowOff>
    </xdr:from>
    <xdr:ext cx="526415" cy="259080"/>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1751965" y="967041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69,763</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51</xdr:row>
      <xdr:rowOff>147955</xdr:rowOff>
    </xdr:from>
    <xdr:to>
      <xdr:col>6</xdr:col>
      <xdr:colOff>38100</xdr:colOff>
      <xdr:row>52</xdr:row>
      <xdr:rowOff>78105</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079500" y="8891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52</xdr:row>
      <xdr:rowOff>69215</xdr:rowOff>
    </xdr:from>
    <xdr:ext cx="590550" cy="259080"/>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830580" y="8984615"/>
          <a:ext cx="590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159,779</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244,011</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1630" cy="217170"/>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723900" y="11493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80</xdr:row>
      <xdr:rowOff>111760</xdr:rowOff>
    </xdr:from>
    <xdr:ext cx="531495" cy="25082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230505" y="138277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79</xdr:row>
      <xdr:rowOff>99060</xdr:rowOff>
    </xdr:from>
    <xdr:to>
      <xdr:col>28</xdr:col>
      <xdr:colOff>114300</xdr:colOff>
      <xdr:row>79</xdr:row>
      <xdr:rowOff>99060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78</xdr:row>
      <xdr:rowOff>128270</xdr:rowOff>
    </xdr:from>
    <xdr:ext cx="587375" cy="259080"/>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370" y="13501370"/>
          <a:ext cx="587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77</xdr:row>
      <xdr:rowOff>114935</xdr:rowOff>
    </xdr:from>
    <xdr:to>
      <xdr:col>28</xdr:col>
      <xdr:colOff>114300</xdr:colOff>
      <xdr:row>77</xdr:row>
      <xdr:rowOff>114935</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76</xdr:row>
      <xdr:rowOff>144145</xdr:rowOff>
    </xdr:from>
    <xdr:ext cx="587375" cy="25082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370" y="13174345"/>
          <a:ext cx="58737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75</xdr:row>
      <xdr:rowOff>132080</xdr:rowOff>
    </xdr:from>
    <xdr:to>
      <xdr:col>28</xdr:col>
      <xdr:colOff>114300</xdr:colOff>
      <xdr:row>75</xdr:row>
      <xdr:rowOff>132080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74</xdr:row>
      <xdr:rowOff>160655</xdr:rowOff>
    </xdr:from>
    <xdr:ext cx="587375" cy="259080"/>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370" y="12847955"/>
          <a:ext cx="587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73</xdr:row>
      <xdr:rowOff>147955</xdr:rowOff>
    </xdr:from>
    <xdr:to>
      <xdr:col>28</xdr:col>
      <xdr:colOff>114300</xdr:colOff>
      <xdr:row>73</xdr:row>
      <xdr:rowOff>147955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73</xdr:row>
      <xdr:rowOff>6350</xdr:rowOff>
    </xdr:from>
    <xdr:ext cx="587375" cy="251460"/>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370" y="12522200"/>
          <a:ext cx="58737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71</xdr:row>
      <xdr:rowOff>164465</xdr:rowOff>
    </xdr:from>
    <xdr:to>
      <xdr:col>28</xdr:col>
      <xdr:colOff>114300</xdr:colOff>
      <xdr:row>71</xdr:row>
      <xdr:rowOff>164465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71</xdr:row>
      <xdr:rowOff>22225</xdr:rowOff>
    </xdr:from>
    <xdr:ext cx="587375" cy="2584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370" y="12195175"/>
          <a:ext cx="58737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240,000</a:t>
          </a:r>
          <a:endParaRPr kumimoji="1" lang="ja-JP" altLang="en-US" sz="1000">
            <a:latin typeface="ＭＳ Ｐゴシック"/>
            <a:ea typeface="ＭＳ Ｐゴシック"/>
          </a:endParaRPr>
        </a:p>
      </xdr:txBody>
    </xdr:sp>
    <xdr:clientData/>
  </xdr:oneCellAnchor>
  <xdr:twoCellAnchor>
    <xdr:from>
      <xdr:col>4</xdr:col>
      <xdr:colOff>0</xdr:colOff>
      <xdr:row>70</xdr:row>
      <xdr:rowOff>8890</xdr:rowOff>
    </xdr:from>
    <xdr:to>
      <xdr:col>28</xdr:col>
      <xdr:colOff>114300</xdr:colOff>
      <xdr:row>70</xdr:row>
      <xdr:rowOff>8890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69</xdr:row>
      <xdr:rowOff>38100</xdr:rowOff>
    </xdr:from>
    <xdr:ext cx="587375" cy="259080"/>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370" y="11868150"/>
          <a:ext cx="587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270,000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67</xdr:row>
      <xdr:rowOff>54610</xdr:rowOff>
    </xdr:from>
    <xdr:ext cx="587375" cy="25082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370" y="11541760"/>
          <a:ext cx="58737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153035</xdr:rowOff>
    </xdr:from>
    <xdr:to>
      <xdr:col>24</xdr:col>
      <xdr:colOff>62865</xdr:colOff>
      <xdr:row>78</xdr:row>
      <xdr:rowOff>76200</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154535"/>
          <a:ext cx="1270" cy="12947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80010</xdr:rowOff>
    </xdr:from>
    <xdr:ext cx="598805" cy="259080"/>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4531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137,841</a:t>
          </a:r>
          <a:endParaRPr kumimoji="1" lang="ja-JP" altLang="en-US" sz="1000" b="1">
            <a:latin typeface="ＭＳ Ｐゴシック"/>
            <a:ea typeface="ＭＳ Ｐゴシック"/>
          </a:endParaRPr>
        </a:p>
      </xdr:txBody>
    </xdr:sp>
    <xdr:clientData/>
  </xdr:oneCellAnchor>
  <xdr:twoCellAnchor>
    <xdr:from>
      <xdr:col>23</xdr:col>
      <xdr:colOff>165100</xdr:colOff>
      <xdr:row>78</xdr:row>
      <xdr:rowOff>76200</xdr:rowOff>
    </xdr:from>
    <xdr:to>
      <xdr:col>24</xdr:col>
      <xdr:colOff>152400</xdr:colOff>
      <xdr:row>78</xdr:row>
      <xdr:rowOff>76200</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4493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99695</xdr:rowOff>
    </xdr:from>
    <xdr:ext cx="598805" cy="25082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929745"/>
          <a:ext cx="5988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256,761</a:t>
          </a:r>
          <a:endParaRPr kumimoji="1" lang="ja-JP" altLang="en-US" sz="1000" b="1">
            <a:latin typeface="ＭＳ Ｐゴシック"/>
          </a:endParaRPr>
        </a:p>
      </xdr:txBody>
    </xdr:sp>
    <xdr:clientData/>
  </xdr:oneCellAnchor>
  <xdr:twoCellAnchor>
    <xdr:from>
      <xdr:col>23</xdr:col>
      <xdr:colOff>165100</xdr:colOff>
      <xdr:row>70</xdr:row>
      <xdr:rowOff>153035</xdr:rowOff>
    </xdr:from>
    <xdr:to>
      <xdr:col>24</xdr:col>
      <xdr:colOff>152400</xdr:colOff>
      <xdr:row>70</xdr:row>
      <xdr:rowOff>153035</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1545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72</xdr:row>
      <xdr:rowOff>135890</xdr:rowOff>
    </xdr:from>
    <xdr:to>
      <xdr:col>24</xdr:col>
      <xdr:colOff>63500</xdr:colOff>
      <xdr:row>73</xdr:row>
      <xdr:rowOff>50165</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2480290"/>
          <a:ext cx="838200" cy="857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120650</xdr:rowOff>
    </xdr:from>
    <xdr:ext cx="598805" cy="251460"/>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2807950"/>
          <a:ext cx="59880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190,077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74</xdr:row>
      <xdr:rowOff>142240</xdr:rowOff>
    </xdr:from>
    <xdr:to>
      <xdr:col>24</xdr:col>
      <xdr:colOff>114300</xdr:colOff>
      <xdr:row>75</xdr:row>
      <xdr:rowOff>72390</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2829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73</xdr:row>
      <xdr:rowOff>50165</xdr:rowOff>
    </xdr:from>
    <xdr:to>
      <xdr:col>19</xdr:col>
      <xdr:colOff>177800</xdr:colOff>
      <xdr:row>73</xdr:row>
      <xdr:rowOff>93345</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908300" y="12566015"/>
          <a:ext cx="889000" cy="431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104140</xdr:rowOff>
    </xdr:from>
    <xdr:to>
      <xdr:col>20</xdr:col>
      <xdr:colOff>38100</xdr:colOff>
      <xdr:row>76</xdr:row>
      <xdr:rowOff>34290</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2962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76</xdr:row>
      <xdr:rowOff>25400</xdr:rowOff>
    </xdr:from>
    <xdr:ext cx="590550" cy="259080"/>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580" y="13055600"/>
          <a:ext cx="590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177,846</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73</xdr:row>
      <xdr:rowOff>41910</xdr:rowOff>
    </xdr:from>
    <xdr:to>
      <xdr:col>15</xdr:col>
      <xdr:colOff>50800</xdr:colOff>
      <xdr:row>73</xdr:row>
      <xdr:rowOff>93345</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2019300" y="12557760"/>
          <a:ext cx="889000" cy="514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44450</xdr:rowOff>
    </xdr:from>
    <xdr:to>
      <xdr:col>15</xdr:col>
      <xdr:colOff>101600</xdr:colOff>
      <xdr:row>76</xdr:row>
      <xdr:rowOff>146050</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074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76</xdr:row>
      <xdr:rowOff>137160</xdr:rowOff>
    </xdr:from>
    <xdr:ext cx="590550" cy="259080"/>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580" y="13167360"/>
          <a:ext cx="590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167,601</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73</xdr:row>
      <xdr:rowOff>41910</xdr:rowOff>
    </xdr:from>
    <xdr:to>
      <xdr:col>10</xdr:col>
      <xdr:colOff>114300</xdr:colOff>
      <xdr:row>74</xdr:row>
      <xdr:rowOff>94615</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2557760"/>
          <a:ext cx="889000" cy="2241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125095</xdr:rowOff>
    </xdr:from>
    <xdr:to>
      <xdr:col>10</xdr:col>
      <xdr:colOff>165100</xdr:colOff>
      <xdr:row>76</xdr:row>
      <xdr:rowOff>55245</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2983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76</xdr:row>
      <xdr:rowOff>46355</xdr:rowOff>
    </xdr:from>
    <xdr:ext cx="590550" cy="259080"/>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580" y="13076555"/>
          <a:ext cx="590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175,952</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77</xdr:row>
      <xdr:rowOff>60325</xdr:rowOff>
    </xdr:from>
    <xdr:to>
      <xdr:col>6</xdr:col>
      <xdr:colOff>38100</xdr:colOff>
      <xdr:row>77</xdr:row>
      <xdr:rowOff>161925</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261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77</xdr:row>
      <xdr:rowOff>153035</xdr:rowOff>
    </xdr:from>
    <xdr:ext cx="590550" cy="259080"/>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580" y="13354685"/>
          <a:ext cx="590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150,357</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80010</xdr:rowOff>
    </xdr:from>
    <xdr:ext cx="762000" cy="259080"/>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81</xdr:row>
      <xdr:rowOff>80010</xdr:rowOff>
    </xdr:from>
    <xdr:ext cx="762000" cy="259080"/>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80010</xdr:rowOff>
    </xdr:from>
    <xdr:ext cx="762000" cy="259080"/>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80010</xdr:rowOff>
    </xdr:from>
    <xdr:ext cx="762000" cy="259080"/>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81</xdr:row>
      <xdr:rowOff>80010</xdr:rowOff>
    </xdr:from>
    <xdr:ext cx="762000" cy="259080"/>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72</xdr:row>
      <xdr:rowOff>85090</xdr:rowOff>
    </xdr:from>
    <xdr:to>
      <xdr:col>24</xdr:col>
      <xdr:colOff>114300</xdr:colOff>
      <xdr:row>73</xdr:row>
      <xdr:rowOff>15240</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2429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71</xdr:row>
      <xdr:rowOff>107950</xdr:rowOff>
    </xdr:from>
    <xdr:ext cx="598805" cy="259080"/>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228090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226,860</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72</xdr:row>
      <xdr:rowOff>170815</xdr:rowOff>
    </xdr:from>
    <xdr:to>
      <xdr:col>20</xdr:col>
      <xdr:colOff>38100</xdr:colOff>
      <xdr:row>73</xdr:row>
      <xdr:rowOff>100965</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2515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71</xdr:row>
      <xdr:rowOff>117475</xdr:rowOff>
    </xdr:from>
    <xdr:ext cx="590550" cy="259080"/>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580" y="12290425"/>
          <a:ext cx="590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218,949</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73</xdr:row>
      <xdr:rowOff>42545</xdr:rowOff>
    </xdr:from>
    <xdr:to>
      <xdr:col>15</xdr:col>
      <xdr:colOff>101600</xdr:colOff>
      <xdr:row>73</xdr:row>
      <xdr:rowOff>144145</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2558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71</xdr:row>
      <xdr:rowOff>160655</xdr:rowOff>
    </xdr:from>
    <xdr:ext cx="590550" cy="259080"/>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580" y="12333605"/>
          <a:ext cx="590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215,013</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72</xdr:row>
      <xdr:rowOff>162560</xdr:rowOff>
    </xdr:from>
    <xdr:to>
      <xdr:col>10</xdr:col>
      <xdr:colOff>165100</xdr:colOff>
      <xdr:row>73</xdr:row>
      <xdr:rowOff>92710</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250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71</xdr:row>
      <xdr:rowOff>109220</xdr:rowOff>
    </xdr:from>
    <xdr:ext cx="590550" cy="251460"/>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580" y="12282170"/>
          <a:ext cx="5905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219,734</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74</xdr:row>
      <xdr:rowOff>43815</xdr:rowOff>
    </xdr:from>
    <xdr:to>
      <xdr:col>6</xdr:col>
      <xdr:colOff>38100</xdr:colOff>
      <xdr:row>74</xdr:row>
      <xdr:rowOff>145415</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2731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72</xdr:row>
      <xdr:rowOff>161925</xdr:rowOff>
    </xdr:from>
    <xdr:ext cx="590550" cy="259080"/>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580" y="12506325"/>
          <a:ext cx="590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199,141</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45,646</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1630" cy="217170"/>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100</xdr:row>
      <xdr:rowOff>111760</xdr:rowOff>
    </xdr:from>
    <xdr:ext cx="240665" cy="25082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080" y="17256760"/>
          <a:ext cx="2406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98</xdr:row>
      <xdr:rowOff>73660</xdr:rowOff>
    </xdr:from>
    <xdr:ext cx="531495" cy="259080"/>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505" y="1687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96</xdr:row>
      <xdr:rowOff>35560</xdr:rowOff>
    </xdr:from>
    <xdr:ext cx="531495" cy="259080"/>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93</xdr:row>
      <xdr:rowOff>168910</xdr:rowOff>
    </xdr:from>
    <xdr:ext cx="531495" cy="25082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505" y="161137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91</xdr:row>
      <xdr:rowOff>130810</xdr:rowOff>
    </xdr:from>
    <xdr:ext cx="531495" cy="259080"/>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505" y="1573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92710</xdr:rowOff>
    </xdr:from>
    <xdr:ext cx="587375" cy="259080"/>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370" y="15351760"/>
          <a:ext cx="587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54610</xdr:rowOff>
    </xdr:from>
    <xdr:ext cx="587375" cy="25082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370" y="14970760"/>
          <a:ext cx="58737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衛生費グラフ枠">
          <a:extLst>
            <a:ext uri="{FF2B5EF4-FFF2-40B4-BE49-F238E27FC236}">
              <a16:creationId xmlns:a16="http://schemas.microsoft.com/office/drawing/2014/main" id="{00000000-0008-0000-0700-0000E4000000}"/>
            </a:ext>
          </a:extLst>
        </xdr:cNvPr>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74930</xdr:rowOff>
    </xdr:from>
    <xdr:to>
      <xdr:col>24</xdr:col>
      <xdr:colOff>62865</xdr:colOff>
      <xdr:row>98</xdr:row>
      <xdr:rowOff>114300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flipV="1">
          <a:off x="4633595" y="15505430"/>
          <a:ext cx="1270" cy="14109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118110</xdr:rowOff>
    </xdr:from>
    <xdr:ext cx="534670" cy="259080"/>
    <xdr:sp macro="" textlink="">
      <xdr:nvSpPr>
        <xdr:cNvPr id="230" name="衛生費最小値テキスト">
          <a:extLst>
            <a:ext uri="{FF2B5EF4-FFF2-40B4-BE49-F238E27FC236}">
              <a16:creationId xmlns:a16="http://schemas.microsoft.com/office/drawing/2014/main" id="{00000000-0008-0000-0700-0000E6000000}"/>
            </a:ext>
          </a:extLst>
        </xdr:cNvPr>
        <xdr:cNvSpPr txBox="1"/>
      </xdr:nvSpPr>
      <xdr:spPr>
        <a:xfrm>
          <a:off x="4686300" y="169202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25,334</a:t>
          </a:r>
          <a:endParaRPr kumimoji="1" lang="ja-JP" altLang="en-US" sz="1000" b="1">
            <a:latin typeface="ＭＳ Ｐゴシック"/>
            <a:ea typeface="ＭＳ Ｐゴシック"/>
          </a:endParaRPr>
        </a:p>
      </xdr:txBody>
    </xdr:sp>
    <xdr:clientData/>
  </xdr:oneCellAnchor>
  <xdr:twoCellAnchor>
    <xdr:from>
      <xdr:col>23</xdr:col>
      <xdr:colOff>165100</xdr:colOff>
      <xdr:row>98</xdr:row>
      <xdr:rowOff>114300</xdr:rowOff>
    </xdr:from>
    <xdr:to>
      <xdr:col>24</xdr:col>
      <xdr:colOff>152400</xdr:colOff>
      <xdr:row>98</xdr:row>
      <xdr:rowOff>114300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69164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20955</xdr:rowOff>
    </xdr:from>
    <xdr:ext cx="534670" cy="250825"/>
    <xdr:sp macro="" textlink="">
      <xdr:nvSpPr>
        <xdr:cNvPr id="232" name="衛生費最大値テキスト">
          <a:extLst>
            <a:ext uri="{FF2B5EF4-FFF2-40B4-BE49-F238E27FC236}">
              <a16:creationId xmlns:a16="http://schemas.microsoft.com/office/drawing/2014/main" id="{00000000-0008-0000-0700-0000E8000000}"/>
            </a:ext>
          </a:extLst>
        </xdr:cNvPr>
        <xdr:cNvSpPr txBox="1"/>
      </xdr:nvSpPr>
      <xdr:spPr>
        <a:xfrm>
          <a:off x="4686300" y="1528000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99,425</a:t>
          </a:r>
          <a:endParaRPr kumimoji="1" lang="ja-JP" altLang="en-US" sz="1000" b="1">
            <a:latin typeface="ＭＳ Ｐゴシック"/>
          </a:endParaRPr>
        </a:p>
      </xdr:txBody>
    </xdr:sp>
    <xdr:clientData/>
  </xdr:oneCellAnchor>
  <xdr:twoCellAnchor>
    <xdr:from>
      <xdr:col>23</xdr:col>
      <xdr:colOff>165100</xdr:colOff>
      <xdr:row>90</xdr:row>
      <xdr:rowOff>74930</xdr:rowOff>
    </xdr:from>
    <xdr:to>
      <xdr:col>24</xdr:col>
      <xdr:colOff>152400</xdr:colOff>
      <xdr:row>90</xdr:row>
      <xdr:rowOff>74930</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55054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31115</xdr:rowOff>
    </xdr:from>
    <xdr:to>
      <xdr:col>24</xdr:col>
      <xdr:colOff>63500</xdr:colOff>
      <xdr:row>97</xdr:row>
      <xdr:rowOff>63500</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3797300" y="16661765"/>
          <a:ext cx="8382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71755</xdr:rowOff>
    </xdr:from>
    <xdr:ext cx="534670" cy="259080"/>
    <xdr:sp macro="" textlink="">
      <xdr:nvSpPr>
        <xdr:cNvPr id="235" name="衛生費平均値テキスト">
          <a:extLst>
            <a:ext uri="{FF2B5EF4-FFF2-40B4-BE49-F238E27FC236}">
              <a16:creationId xmlns:a16="http://schemas.microsoft.com/office/drawing/2014/main" id="{00000000-0008-0000-0700-0000EB000000}"/>
            </a:ext>
          </a:extLst>
        </xdr:cNvPr>
        <xdr:cNvSpPr txBox="1"/>
      </xdr:nvSpPr>
      <xdr:spPr>
        <a:xfrm>
          <a:off x="4686300" y="1635950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44,097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96</xdr:row>
      <xdr:rowOff>48895</xdr:rowOff>
    </xdr:from>
    <xdr:to>
      <xdr:col>24</xdr:col>
      <xdr:colOff>114300</xdr:colOff>
      <xdr:row>96</xdr:row>
      <xdr:rowOff>150495</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4584700" y="1650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12065</xdr:rowOff>
    </xdr:from>
    <xdr:to>
      <xdr:col>19</xdr:col>
      <xdr:colOff>177800</xdr:colOff>
      <xdr:row>97</xdr:row>
      <xdr:rowOff>31115</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2908300" y="16642715"/>
          <a:ext cx="8890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45720</xdr:rowOff>
    </xdr:from>
    <xdr:to>
      <xdr:col>20</xdr:col>
      <xdr:colOff>38100</xdr:colOff>
      <xdr:row>96</xdr:row>
      <xdr:rowOff>147320</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3746500" y="16504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94</xdr:row>
      <xdr:rowOff>163830</xdr:rowOff>
    </xdr:from>
    <xdr:ext cx="526415" cy="259080"/>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3529965" y="1628013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44,280</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97</xdr:row>
      <xdr:rowOff>12065</xdr:rowOff>
    </xdr:from>
    <xdr:to>
      <xdr:col>15</xdr:col>
      <xdr:colOff>50800</xdr:colOff>
      <xdr:row>97</xdr:row>
      <xdr:rowOff>59690</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2019300" y="16642715"/>
          <a:ext cx="88900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151765</xdr:rowOff>
    </xdr:from>
    <xdr:to>
      <xdr:col>15</xdr:col>
      <xdr:colOff>101600</xdr:colOff>
      <xdr:row>96</xdr:row>
      <xdr:rowOff>81915</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2857500" y="16439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94</xdr:row>
      <xdr:rowOff>98425</xdr:rowOff>
    </xdr:from>
    <xdr:ext cx="526415" cy="25082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2640965" y="1621472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47,689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97</xdr:row>
      <xdr:rowOff>59690</xdr:rowOff>
    </xdr:from>
    <xdr:to>
      <xdr:col>10</xdr:col>
      <xdr:colOff>114300</xdr:colOff>
      <xdr:row>97</xdr:row>
      <xdr:rowOff>139700</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flipV="1">
          <a:off x="1130300" y="16690340"/>
          <a:ext cx="889000" cy="80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133985</xdr:rowOff>
    </xdr:from>
    <xdr:to>
      <xdr:col>10</xdr:col>
      <xdr:colOff>165100</xdr:colOff>
      <xdr:row>96</xdr:row>
      <xdr:rowOff>64135</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968500" y="16421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94</xdr:row>
      <xdr:rowOff>80645</xdr:rowOff>
    </xdr:from>
    <xdr:ext cx="526415" cy="259080"/>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1751965" y="1619694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48,647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96</xdr:row>
      <xdr:rowOff>60325</xdr:rowOff>
    </xdr:from>
    <xdr:to>
      <xdr:col>6</xdr:col>
      <xdr:colOff>38100</xdr:colOff>
      <xdr:row>96</xdr:row>
      <xdr:rowOff>161925</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079500" y="16519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95</xdr:row>
      <xdr:rowOff>6985</xdr:rowOff>
    </xdr:from>
    <xdr:ext cx="526415" cy="25082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862965" y="1629473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43,489</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101</xdr:row>
      <xdr:rowOff>80010</xdr:rowOff>
    </xdr:from>
    <xdr:ext cx="762000" cy="259080"/>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62000" cy="259080"/>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101</xdr:row>
      <xdr:rowOff>80010</xdr:rowOff>
    </xdr:from>
    <xdr:ext cx="762000" cy="259080"/>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97</xdr:row>
      <xdr:rowOff>12065</xdr:rowOff>
    </xdr:from>
    <xdr:to>
      <xdr:col>24</xdr:col>
      <xdr:colOff>114300</xdr:colOff>
      <xdr:row>97</xdr:row>
      <xdr:rowOff>113665</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4584700" y="16642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162560</xdr:rowOff>
    </xdr:from>
    <xdr:ext cx="534670" cy="259080"/>
    <xdr:sp macro="" textlink="">
      <xdr:nvSpPr>
        <xdr:cNvPr id="254" name="衛生費該当値テキスト">
          <a:extLst>
            <a:ext uri="{FF2B5EF4-FFF2-40B4-BE49-F238E27FC236}">
              <a16:creationId xmlns:a16="http://schemas.microsoft.com/office/drawing/2014/main" id="{00000000-0008-0000-0700-0000FE000000}"/>
            </a:ext>
          </a:extLst>
        </xdr:cNvPr>
        <xdr:cNvSpPr txBox="1"/>
      </xdr:nvSpPr>
      <xdr:spPr>
        <a:xfrm>
          <a:off x="4686300" y="166217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37,017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96</xdr:row>
      <xdr:rowOff>151765</xdr:rowOff>
    </xdr:from>
    <xdr:to>
      <xdr:col>20</xdr:col>
      <xdr:colOff>38100</xdr:colOff>
      <xdr:row>97</xdr:row>
      <xdr:rowOff>81915</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3746500" y="16610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97</xdr:row>
      <xdr:rowOff>73025</xdr:rowOff>
    </xdr:from>
    <xdr:ext cx="526415" cy="259080"/>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3529965" y="1670367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38,714</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96</xdr:row>
      <xdr:rowOff>132715</xdr:rowOff>
    </xdr:from>
    <xdr:to>
      <xdr:col>15</xdr:col>
      <xdr:colOff>101600</xdr:colOff>
      <xdr:row>97</xdr:row>
      <xdr:rowOff>63500</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2857500" y="1659191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97</xdr:row>
      <xdr:rowOff>53975</xdr:rowOff>
    </xdr:from>
    <xdr:ext cx="526415" cy="25082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2640965" y="1668462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39,704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97</xdr:row>
      <xdr:rowOff>8890</xdr:rowOff>
    </xdr:from>
    <xdr:to>
      <xdr:col>10</xdr:col>
      <xdr:colOff>165100</xdr:colOff>
      <xdr:row>97</xdr:row>
      <xdr:rowOff>110490</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968500" y="16639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97</xdr:row>
      <xdr:rowOff>101600</xdr:rowOff>
    </xdr:from>
    <xdr:ext cx="526415" cy="259080"/>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1751965" y="1673225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37,186</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97</xdr:row>
      <xdr:rowOff>88900</xdr:rowOff>
    </xdr:from>
    <xdr:to>
      <xdr:col>6</xdr:col>
      <xdr:colOff>38100</xdr:colOff>
      <xdr:row>98</xdr:row>
      <xdr:rowOff>19050</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079500" y="16719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98</xdr:row>
      <xdr:rowOff>10160</xdr:rowOff>
    </xdr:from>
    <xdr:ext cx="526415" cy="259080"/>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862965" y="1681226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33,005</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212</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1630" cy="217170"/>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565900" y="4635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99060</xdr:rowOff>
    </xdr:from>
    <xdr:to>
      <xdr:col>59</xdr:col>
      <xdr:colOff>50800</xdr:colOff>
      <xdr:row>39</xdr:row>
      <xdr:rowOff>99060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38</xdr:row>
      <xdr:rowOff>128270</xdr:rowOff>
    </xdr:from>
    <xdr:ext cx="240665" cy="259080"/>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355080" y="664337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114935</xdr:rowOff>
    </xdr:from>
    <xdr:to>
      <xdr:col>59</xdr:col>
      <xdr:colOff>50800</xdr:colOff>
      <xdr:row>37</xdr:row>
      <xdr:rowOff>114935</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36</xdr:row>
      <xdr:rowOff>144145</xdr:rowOff>
    </xdr:from>
    <xdr:ext cx="459105" cy="25082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640" y="6316345"/>
          <a:ext cx="4591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34</xdr:col>
      <xdr:colOff>127000</xdr:colOff>
      <xdr:row>35</xdr:row>
      <xdr:rowOff>132080</xdr:rowOff>
    </xdr:from>
    <xdr:to>
      <xdr:col>59</xdr:col>
      <xdr:colOff>50800</xdr:colOff>
      <xdr:row>35</xdr:row>
      <xdr:rowOff>132080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34</xdr:row>
      <xdr:rowOff>160655</xdr:rowOff>
    </xdr:from>
    <xdr:ext cx="459105" cy="259080"/>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640" y="5989955"/>
          <a:ext cx="4591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34</xdr:col>
      <xdr:colOff>127000</xdr:colOff>
      <xdr:row>33</xdr:row>
      <xdr:rowOff>147955</xdr:rowOff>
    </xdr:from>
    <xdr:to>
      <xdr:col>59</xdr:col>
      <xdr:colOff>50800</xdr:colOff>
      <xdr:row>33</xdr:row>
      <xdr:rowOff>147955</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33</xdr:row>
      <xdr:rowOff>6350</xdr:rowOff>
    </xdr:from>
    <xdr:ext cx="459105" cy="251460"/>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640" y="5664200"/>
          <a:ext cx="4591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dr:col>34</xdr:col>
      <xdr:colOff>127000</xdr:colOff>
      <xdr:row>31</xdr:row>
      <xdr:rowOff>164465</xdr:rowOff>
    </xdr:from>
    <xdr:to>
      <xdr:col>59</xdr:col>
      <xdr:colOff>50800</xdr:colOff>
      <xdr:row>31</xdr:row>
      <xdr:rowOff>164465</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31</xdr:row>
      <xdr:rowOff>22225</xdr:rowOff>
    </xdr:from>
    <xdr:ext cx="531495" cy="2584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72505" y="5337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8890</xdr:rowOff>
    </xdr:from>
    <xdr:to>
      <xdr:col>59</xdr:col>
      <xdr:colOff>50800</xdr:colOff>
      <xdr:row>30</xdr:row>
      <xdr:rowOff>8890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29</xdr:row>
      <xdr:rowOff>38100</xdr:rowOff>
    </xdr:from>
    <xdr:ext cx="531495" cy="259080"/>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072505" y="501015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27</xdr:row>
      <xdr:rowOff>54610</xdr:rowOff>
    </xdr:from>
    <xdr:ext cx="531495" cy="25082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6072505" y="46837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7" name="労働費グラフ枠">
          <a:extLst>
            <a:ext uri="{FF2B5EF4-FFF2-40B4-BE49-F238E27FC236}">
              <a16:creationId xmlns:a16="http://schemas.microsoft.com/office/drawing/2014/main" id="{00000000-0008-0000-0700-00001F010000}"/>
            </a:ext>
          </a:extLst>
        </xdr:cNvPr>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55245</xdr:rowOff>
    </xdr:from>
    <xdr:to>
      <xdr:col>54</xdr:col>
      <xdr:colOff>189865</xdr:colOff>
      <xdr:row>39</xdr:row>
      <xdr:rowOff>99060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flipV="1">
          <a:off x="10475595" y="5198745"/>
          <a:ext cx="1270" cy="15868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102870</xdr:rowOff>
    </xdr:from>
    <xdr:ext cx="249555" cy="259080"/>
    <xdr:sp macro="" textlink="">
      <xdr:nvSpPr>
        <xdr:cNvPr id="289" name="労働費最小値テキスト">
          <a:extLst>
            <a:ext uri="{FF2B5EF4-FFF2-40B4-BE49-F238E27FC236}">
              <a16:creationId xmlns:a16="http://schemas.microsoft.com/office/drawing/2014/main" id="{00000000-0008-0000-0700-000021010000}"/>
            </a:ext>
          </a:extLst>
        </xdr:cNvPr>
        <xdr:cNvSpPr txBox="1"/>
      </xdr:nvSpPr>
      <xdr:spPr>
        <a:xfrm>
          <a:off x="10528300" y="6789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39</xdr:row>
      <xdr:rowOff>99060</xdr:rowOff>
    </xdr:from>
    <xdr:to>
      <xdr:col>55</xdr:col>
      <xdr:colOff>88900</xdr:colOff>
      <xdr:row>39</xdr:row>
      <xdr:rowOff>99060</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6785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1905</xdr:rowOff>
    </xdr:from>
    <xdr:ext cx="534670" cy="259080"/>
    <xdr:sp macro="" textlink="">
      <xdr:nvSpPr>
        <xdr:cNvPr id="291" name="労働費最大値テキスト">
          <a:extLst>
            <a:ext uri="{FF2B5EF4-FFF2-40B4-BE49-F238E27FC236}">
              <a16:creationId xmlns:a16="http://schemas.microsoft.com/office/drawing/2014/main" id="{00000000-0008-0000-0700-000023010000}"/>
            </a:ext>
          </a:extLst>
        </xdr:cNvPr>
        <xdr:cNvSpPr txBox="1"/>
      </xdr:nvSpPr>
      <xdr:spPr>
        <a:xfrm>
          <a:off x="10528300" y="49739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14,577</a:t>
          </a:r>
          <a:endParaRPr kumimoji="1" lang="ja-JP" altLang="en-US" sz="1000" b="1">
            <a:latin typeface="ＭＳ Ｐゴシック"/>
          </a:endParaRPr>
        </a:p>
      </xdr:txBody>
    </xdr:sp>
    <xdr:clientData/>
  </xdr:oneCellAnchor>
  <xdr:twoCellAnchor>
    <xdr:from>
      <xdr:col>54</xdr:col>
      <xdr:colOff>101600</xdr:colOff>
      <xdr:row>30</xdr:row>
      <xdr:rowOff>55245</xdr:rowOff>
    </xdr:from>
    <xdr:to>
      <xdr:col>55</xdr:col>
      <xdr:colOff>88900</xdr:colOff>
      <xdr:row>30</xdr:row>
      <xdr:rowOff>55245</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10388600" y="51987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64135</xdr:rowOff>
    </xdr:from>
    <xdr:to>
      <xdr:col>55</xdr:col>
      <xdr:colOff>0</xdr:colOff>
      <xdr:row>39</xdr:row>
      <xdr:rowOff>71755</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flipV="1">
          <a:off x="9639300" y="6750685"/>
          <a:ext cx="8382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119380</xdr:rowOff>
    </xdr:from>
    <xdr:ext cx="469900" cy="259080"/>
    <xdr:sp macro="" textlink="">
      <xdr:nvSpPr>
        <xdr:cNvPr id="294" name="労働費平均値テキスト">
          <a:extLst>
            <a:ext uri="{FF2B5EF4-FFF2-40B4-BE49-F238E27FC236}">
              <a16:creationId xmlns:a16="http://schemas.microsoft.com/office/drawing/2014/main" id="{00000000-0008-0000-0700-000026010000}"/>
            </a:ext>
          </a:extLst>
        </xdr:cNvPr>
        <xdr:cNvSpPr txBox="1"/>
      </xdr:nvSpPr>
      <xdr:spPr>
        <a:xfrm>
          <a:off x="10528300" y="646303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1,130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38</xdr:row>
      <xdr:rowOff>96520</xdr:rowOff>
    </xdr:from>
    <xdr:to>
      <xdr:col>55</xdr:col>
      <xdr:colOff>50800</xdr:colOff>
      <xdr:row>39</xdr:row>
      <xdr:rowOff>26670</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10426700" y="6611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71755</xdr:rowOff>
    </xdr:from>
    <xdr:to>
      <xdr:col>50</xdr:col>
      <xdr:colOff>114300</xdr:colOff>
      <xdr:row>39</xdr:row>
      <xdr:rowOff>81915</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flipV="1">
          <a:off x="8750300" y="6758305"/>
          <a:ext cx="8890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84455</xdr:rowOff>
    </xdr:from>
    <xdr:to>
      <xdr:col>50</xdr:col>
      <xdr:colOff>165100</xdr:colOff>
      <xdr:row>39</xdr:row>
      <xdr:rowOff>14605</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9588500" y="6599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37</xdr:row>
      <xdr:rowOff>31115</xdr:rowOff>
    </xdr:from>
    <xdr:ext cx="461645" cy="25082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9404350" y="6374765"/>
          <a:ext cx="4616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1,242</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39</xdr:row>
      <xdr:rowOff>79375</xdr:rowOff>
    </xdr:from>
    <xdr:to>
      <xdr:col>45</xdr:col>
      <xdr:colOff>177800</xdr:colOff>
      <xdr:row>39</xdr:row>
      <xdr:rowOff>81915</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7861300" y="6765925"/>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86360</xdr:rowOff>
    </xdr:from>
    <xdr:to>
      <xdr:col>46</xdr:col>
      <xdr:colOff>38100</xdr:colOff>
      <xdr:row>39</xdr:row>
      <xdr:rowOff>16510</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8699500" y="6601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133350</xdr:colOff>
      <xdr:row>37</xdr:row>
      <xdr:rowOff>33020</xdr:rowOff>
    </xdr:from>
    <xdr:ext cx="461645" cy="259080"/>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8515350" y="637667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1,226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39</xdr:row>
      <xdr:rowOff>79375</xdr:rowOff>
    </xdr:from>
    <xdr:to>
      <xdr:col>41</xdr:col>
      <xdr:colOff>50800</xdr:colOff>
      <xdr:row>39</xdr:row>
      <xdr:rowOff>79375</xdr:rowOff>
    </xdr:to>
    <xdr:cxnSp macro="">
      <xdr:nvCxnSpPr>
        <xdr:cNvPr id="302" name="直線コネクタ 301">
          <a:extLst>
            <a:ext uri="{FF2B5EF4-FFF2-40B4-BE49-F238E27FC236}">
              <a16:creationId xmlns:a16="http://schemas.microsoft.com/office/drawing/2014/main" id="{00000000-0008-0000-0700-00002E010000}"/>
            </a:ext>
          </a:extLst>
        </xdr:cNvPr>
        <xdr:cNvCxnSpPr/>
      </xdr:nvCxnSpPr>
      <xdr:spPr>
        <a:xfrm>
          <a:off x="6972300" y="676592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84455</xdr:rowOff>
    </xdr:from>
    <xdr:to>
      <xdr:col>41</xdr:col>
      <xdr:colOff>101600</xdr:colOff>
      <xdr:row>39</xdr:row>
      <xdr:rowOff>14605</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7810500" y="6599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37</xdr:row>
      <xdr:rowOff>31115</xdr:rowOff>
    </xdr:from>
    <xdr:ext cx="461645" cy="25082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7626350" y="6374765"/>
          <a:ext cx="4616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1,240</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38</xdr:row>
      <xdr:rowOff>85090</xdr:rowOff>
    </xdr:from>
    <xdr:to>
      <xdr:col>36</xdr:col>
      <xdr:colOff>165100</xdr:colOff>
      <xdr:row>39</xdr:row>
      <xdr:rowOff>15240</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6921500" y="6600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69850</xdr:colOff>
      <xdr:row>37</xdr:row>
      <xdr:rowOff>31750</xdr:rowOff>
    </xdr:from>
    <xdr:ext cx="461645" cy="25082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6737350" y="6375400"/>
          <a:ext cx="4616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1,236</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80010</xdr:rowOff>
    </xdr:from>
    <xdr:ext cx="762000" cy="259080"/>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80010</xdr:rowOff>
    </xdr:from>
    <xdr:ext cx="762000" cy="259080"/>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41</xdr:row>
      <xdr:rowOff>80010</xdr:rowOff>
    </xdr:from>
    <xdr:ext cx="762000" cy="259080"/>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80010</xdr:rowOff>
    </xdr:from>
    <xdr:ext cx="762000" cy="259080"/>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80010</xdr:rowOff>
    </xdr:from>
    <xdr:ext cx="762000" cy="259080"/>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39</xdr:row>
      <xdr:rowOff>13335</xdr:rowOff>
    </xdr:from>
    <xdr:to>
      <xdr:col>55</xdr:col>
      <xdr:colOff>50800</xdr:colOff>
      <xdr:row>39</xdr:row>
      <xdr:rowOff>114935</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10426700" y="6699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99695</xdr:rowOff>
    </xdr:from>
    <xdr:ext cx="378460" cy="250825"/>
    <xdr:sp macro="" textlink="">
      <xdr:nvSpPr>
        <xdr:cNvPr id="313" name="労働費該当値テキスト">
          <a:extLst>
            <a:ext uri="{FF2B5EF4-FFF2-40B4-BE49-F238E27FC236}">
              <a16:creationId xmlns:a16="http://schemas.microsoft.com/office/drawing/2014/main" id="{00000000-0008-0000-0700-000039010000}"/>
            </a:ext>
          </a:extLst>
        </xdr:cNvPr>
        <xdr:cNvSpPr txBox="1"/>
      </xdr:nvSpPr>
      <xdr:spPr>
        <a:xfrm>
          <a:off x="10528300" y="6614795"/>
          <a:ext cx="3784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318</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39</xdr:row>
      <xdr:rowOff>20955</xdr:rowOff>
    </xdr:from>
    <xdr:to>
      <xdr:col>50</xdr:col>
      <xdr:colOff>165100</xdr:colOff>
      <xdr:row>39</xdr:row>
      <xdr:rowOff>122555</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9588500" y="6707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115570</xdr:colOff>
      <xdr:row>39</xdr:row>
      <xdr:rowOff>113665</xdr:rowOff>
    </xdr:from>
    <xdr:ext cx="378460" cy="2584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9450070" y="680021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249</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39</xdr:row>
      <xdr:rowOff>31115</xdr:rowOff>
    </xdr:from>
    <xdr:to>
      <xdr:col>46</xdr:col>
      <xdr:colOff>38100</xdr:colOff>
      <xdr:row>39</xdr:row>
      <xdr:rowOff>132715</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8699500" y="6717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179070</xdr:colOff>
      <xdr:row>39</xdr:row>
      <xdr:rowOff>123825</xdr:rowOff>
    </xdr:from>
    <xdr:ext cx="378460" cy="25082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8561070" y="6810375"/>
          <a:ext cx="3784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154</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39</xdr:row>
      <xdr:rowOff>29210</xdr:rowOff>
    </xdr:from>
    <xdr:to>
      <xdr:col>41</xdr:col>
      <xdr:colOff>101600</xdr:colOff>
      <xdr:row>39</xdr:row>
      <xdr:rowOff>130175</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7810500" y="671576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52070</xdr:colOff>
      <xdr:row>39</xdr:row>
      <xdr:rowOff>121285</xdr:rowOff>
    </xdr:from>
    <xdr:ext cx="378460" cy="25082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7672070" y="6807835"/>
          <a:ext cx="3784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179</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39</xdr:row>
      <xdr:rowOff>29210</xdr:rowOff>
    </xdr:from>
    <xdr:to>
      <xdr:col>36</xdr:col>
      <xdr:colOff>165100</xdr:colOff>
      <xdr:row>39</xdr:row>
      <xdr:rowOff>130175</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6921500" y="671576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115570</xdr:colOff>
      <xdr:row>39</xdr:row>
      <xdr:rowOff>121285</xdr:rowOff>
    </xdr:from>
    <xdr:ext cx="378460" cy="250825"/>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6783070" y="6807835"/>
          <a:ext cx="3784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179</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31,759</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1630" cy="217170"/>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565900" y="8064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99060</xdr:rowOff>
    </xdr:from>
    <xdr:to>
      <xdr:col>59</xdr:col>
      <xdr:colOff>50800</xdr:colOff>
      <xdr:row>59</xdr:row>
      <xdr:rowOff>99060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58</xdr:row>
      <xdr:rowOff>128270</xdr:rowOff>
    </xdr:from>
    <xdr:ext cx="240665" cy="259080"/>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355080" y="1007237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114935</xdr:rowOff>
    </xdr:from>
    <xdr:to>
      <xdr:col>59</xdr:col>
      <xdr:colOff>50800</xdr:colOff>
      <xdr:row>57</xdr:row>
      <xdr:rowOff>114935</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56</xdr:row>
      <xdr:rowOff>144145</xdr:rowOff>
    </xdr:from>
    <xdr:ext cx="531495" cy="25082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505" y="974534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55</xdr:row>
      <xdr:rowOff>132080</xdr:rowOff>
    </xdr:from>
    <xdr:to>
      <xdr:col>59</xdr:col>
      <xdr:colOff>50800</xdr:colOff>
      <xdr:row>55</xdr:row>
      <xdr:rowOff>132080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54</xdr:row>
      <xdr:rowOff>160655</xdr:rowOff>
    </xdr:from>
    <xdr:ext cx="531495" cy="259080"/>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505" y="9418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147955</xdr:rowOff>
    </xdr:from>
    <xdr:to>
      <xdr:col>59</xdr:col>
      <xdr:colOff>50800</xdr:colOff>
      <xdr:row>53</xdr:row>
      <xdr:rowOff>147955</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53</xdr:row>
      <xdr:rowOff>6350</xdr:rowOff>
    </xdr:from>
    <xdr:ext cx="531495" cy="251460"/>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505" y="909320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34</xdr:col>
      <xdr:colOff>127000</xdr:colOff>
      <xdr:row>51</xdr:row>
      <xdr:rowOff>164465</xdr:rowOff>
    </xdr:from>
    <xdr:to>
      <xdr:col>59</xdr:col>
      <xdr:colOff>50800</xdr:colOff>
      <xdr:row>51</xdr:row>
      <xdr:rowOff>164465</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51</xdr:row>
      <xdr:rowOff>22225</xdr:rowOff>
    </xdr:from>
    <xdr:ext cx="587375" cy="2584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08370" y="8766175"/>
          <a:ext cx="58737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8890</xdr:rowOff>
    </xdr:from>
    <xdr:to>
      <xdr:col>59</xdr:col>
      <xdr:colOff>50800</xdr:colOff>
      <xdr:row>50</xdr:row>
      <xdr:rowOff>8890</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49</xdr:row>
      <xdr:rowOff>38100</xdr:rowOff>
    </xdr:from>
    <xdr:ext cx="587375" cy="259080"/>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008370" y="8439150"/>
          <a:ext cx="587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47</xdr:row>
      <xdr:rowOff>54610</xdr:rowOff>
    </xdr:from>
    <xdr:ext cx="587375" cy="25082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6008370" y="8112760"/>
          <a:ext cx="58737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農林水産業費グラフ枠">
          <a:extLst>
            <a:ext uri="{FF2B5EF4-FFF2-40B4-BE49-F238E27FC236}">
              <a16:creationId xmlns:a16="http://schemas.microsoft.com/office/drawing/2014/main" id="{00000000-0008-0000-0700-00005A010000}"/>
            </a:ext>
          </a:extLst>
        </xdr:cNvPr>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3175</xdr:rowOff>
    </xdr:from>
    <xdr:to>
      <xdr:col>54</xdr:col>
      <xdr:colOff>189865</xdr:colOff>
      <xdr:row>59</xdr:row>
      <xdr:rowOff>80645</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10475595" y="8747125"/>
          <a:ext cx="1270" cy="14490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84455</xdr:rowOff>
    </xdr:from>
    <xdr:ext cx="469900" cy="259080"/>
    <xdr:sp macro="" textlink="">
      <xdr:nvSpPr>
        <xdr:cNvPr id="348" name="農林水産業費最小値テキスト">
          <a:extLst>
            <a:ext uri="{FF2B5EF4-FFF2-40B4-BE49-F238E27FC236}">
              <a16:creationId xmlns:a16="http://schemas.microsoft.com/office/drawing/2014/main" id="{00000000-0008-0000-0700-00005C010000}"/>
            </a:ext>
          </a:extLst>
        </xdr:cNvPr>
        <xdr:cNvSpPr txBox="1"/>
      </xdr:nvSpPr>
      <xdr:spPr>
        <a:xfrm>
          <a:off x="10528300" y="1020000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1,671</a:t>
          </a:r>
          <a:endParaRPr kumimoji="1" lang="ja-JP" altLang="en-US" sz="1000" b="1">
            <a:latin typeface="ＭＳ Ｐゴシック"/>
            <a:ea typeface="ＭＳ Ｐゴシック"/>
          </a:endParaRPr>
        </a:p>
      </xdr:txBody>
    </xdr:sp>
    <xdr:clientData/>
  </xdr:oneCellAnchor>
  <xdr:twoCellAnchor>
    <xdr:from>
      <xdr:col>54</xdr:col>
      <xdr:colOff>101600</xdr:colOff>
      <xdr:row>59</xdr:row>
      <xdr:rowOff>80645</xdr:rowOff>
    </xdr:from>
    <xdr:to>
      <xdr:col>55</xdr:col>
      <xdr:colOff>88900</xdr:colOff>
      <xdr:row>59</xdr:row>
      <xdr:rowOff>80645</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10388600" y="101961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121285</xdr:rowOff>
    </xdr:from>
    <xdr:ext cx="598805" cy="250825"/>
    <xdr:sp macro="" textlink="">
      <xdr:nvSpPr>
        <xdr:cNvPr id="350" name="農林水産業費最大値テキスト">
          <a:extLst>
            <a:ext uri="{FF2B5EF4-FFF2-40B4-BE49-F238E27FC236}">
              <a16:creationId xmlns:a16="http://schemas.microsoft.com/office/drawing/2014/main" id="{00000000-0008-0000-0700-00005E010000}"/>
            </a:ext>
          </a:extLst>
        </xdr:cNvPr>
        <xdr:cNvSpPr txBox="1"/>
      </xdr:nvSpPr>
      <xdr:spPr>
        <a:xfrm>
          <a:off x="10528300" y="8522335"/>
          <a:ext cx="5988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134,786</a:t>
          </a:r>
          <a:endParaRPr kumimoji="1" lang="ja-JP" altLang="en-US" sz="1000" b="1">
            <a:latin typeface="ＭＳ Ｐゴシック"/>
          </a:endParaRPr>
        </a:p>
      </xdr:txBody>
    </xdr:sp>
    <xdr:clientData/>
  </xdr:oneCellAnchor>
  <xdr:twoCellAnchor>
    <xdr:from>
      <xdr:col>54</xdr:col>
      <xdr:colOff>101600</xdr:colOff>
      <xdr:row>51</xdr:row>
      <xdr:rowOff>3175</xdr:rowOff>
    </xdr:from>
    <xdr:to>
      <xdr:col>55</xdr:col>
      <xdr:colOff>88900</xdr:colOff>
      <xdr:row>51</xdr:row>
      <xdr:rowOff>3175</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10388600" y="87471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10795</xdr:rowOff>
    </xdr:from>
    <xdr:to>
      <xdr:col>55</xdr:col>
      <xdr:colOff>0</xdr:colOff>
      <xdr:row>58</xdr:row>
      <xdr:rowOff>17780</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9639300" y="9954895"/>
          <a:ext cx="8382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40640</xdr:rowOff>
    </xdr:from>
    <xdr:ext cx="534670" cy="251460"/>
    <xdr:sp macro="" textlink="">
      <xdr:nvSpPr>
        <xdr:cNvPr id="353" name="農林水産業費平均値テキスト">
          <a:extLst>
            <a:ext uri="{FF2B5EF4-FFF2-40B4-BE49-F238E27FC236}">
              <a16:creationId xmlns:a16="http://schemas.microsoft.com/office/drawing/2014/main" id="{00000000-0008-0000-0700-000061010000}"/>
            </a:ext>
          </a:extLst>
        </xdr:cNvPr>
        <xdr:cNvSpPr txBox="1"/>
      </xdr:nvSpPr>
      <xdr:spPr>
        <a:xfrm>
          <a:off x="10528300" y="9984740"/>
          <a:ext cx="53467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14,524</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58</xdr:row>
      <xdr:rowOff>61595</xdr:rowOff>
    </xdr:from>
    <xdr:to>
      <xdr:col>55</xdr:col>
      <xdr:colOff>50800</xdr:colOff>
      <xdr:row>58</xdr:row>
      <xdr:rowOff>163195</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10426700" y="10005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142240</xdr:rowOff>
    </xdr:from>
    <xdr:to>
      <xdr:col>50</xdr:col>
      <xdr:colOff>114300</xdr:colOff>
      <xdr:row>58</xdr:row>
      <xdr:rowOff>17780</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8750300" y="9914890"/>
          <a:ext cx="889000" cy="46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64770</xdr:rowOff>
    </xdr:from>
    <xdr:to>
      <xdr:col>50</xdr:col>
      <xdr:colOff>165100</xdr:colOff>
      <xdr:row>58</xdr:row>
      <xdr:rowOff>166370</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9588500" y="10008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58</xdr:row>
      <xdr:rowOff>157480</xdr:rowOff>
    </xdr:from>
    <xdr:ext cx="526415" cy="25082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9371965" y="10101580"/>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14,191</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57</xdr:row>
      <xdr:rowOff>142240</xdr:rowOff>
    </xdr:from>
    <xdr:to>
      <xdr:col>45</xdr:col>
      <xdr:colOff>177800</xdr:colOff>
      <xdr:row>58</xdr:row>
      <xdr:rowOff>96520</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flipV="1">
          <a:off x="7861300" y="9914890"/>
          <a:ext cx="889000" cy="1257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60325</xdr:rowOff>
    </xdr:from>
    <xdr:to>
      <xdr:col>46</xdr:col>
      <xdr:colOff>38100</xdr:colOff>
      <xdr:row>58</xdr:row>
      <xdr:rowOff>161925</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8699500" y="10004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58</xdr:row>
      <xdr:rowOff>153035</xdr:rowOff>
    </xdr:from>
    <xdr:ext cx="526415" cy="259080"/>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482965" y="1009713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14,613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58</xdr:row>
      <xdr:rowOff>24765</xdr:rowOff>
    </xdr:from>
    <xdr:to>
      <xdr:col>41</xdr:col>
      <xdr:colOff>50800</xdr:colOff>
      <xdr:row>58</xdr:row>
      <xdr:rowOff>96520</xdr:rowOff>
    </xdr:to>
    <xdr:cxnSp macro="">
      <xdr:nvCxnSpPr>
        <xdr:cNvPr id="361" name="直線コネクタ 360">
          <a:extLst>
            <a:ext uri="{FF2B5EF4-FFF2-40B4-BE49-F238E27FC236}">
              <a16:creationId xmlns:a16="http://schemas.microsoft.com/office/drawing/2014/main" id="{00000000-0008-0000-0700-000069010000}"/>
            </a:ext>
          </a:extLst>
        </xdr:cNvPr>
        <xdr:cNvCxnSpPr/>
      </xdr:nvCxnSpPr>
      <xdr:spPr>
        <a:xfrm>
          <a:off x="6972300" y="9968865"/>
          <a:ext cx="889000" cy="717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65405</xdr:rowOff>
    </xdr:from>
    <xdr:to>
      <xdr:col>41</xdr:col>
      <xdr:colOff>101600</xdr:colOff>
      <xdr:row>58</xdr:row>
      <xdr:rowOff>167005</xdr:rowOff>
    </xdr:to>
    <xdr:sp macro="" textlink="">
      <xdr:nvSpPr>
        <xdr:cNvPr id="362" name="フローチャート: 判断 361">
          <a:extLst>
            <a:ext uri="{FF2B5EF4-FFF2-40B4-BE49-F238E27FC236}">
              <a16:creationId xmlns:a16="http://schemas.microsoft.com/office/drawing/2014/main" id="{00000000-0008-0000-0700-00006A010000}"/>
            </a:ext>
          </a:extLst>
        </xdr:cNvPr>
        <xdr:cNvSpPr/>
      </xdr:nvSpPr>
      <xdr:spPr>
        <a:xfrm>
          <a:off x="7810500" y="10009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58</xdr:row>
      <xdr:rowOff>158115</xdr:rowOff>
    </xdr:from>
    <xdr:ext cx="526415" cy="25082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593965" y="1010221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14,156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58</xdr:row>
      <xdr:rowOff>81280</xdr:rowOff>
    </xdr:from>
    <xdr:to>
      <xdr:col>36</xdr:col>
      <xdr:colOff>165100</xdr:colOff>
      <xdr:row>59</xdr:row>
      <xdr:rowOff>11430</xdr:rowOff>
    </xdr:to>
    <xdr:sp macro="" textlink="">
      <xdr:nvSpPr>
        <xdr:cNvPr id="364" name="フローチャート: 判断 363">
          <a:extLst>
            <a:ext uri="{FF2B5EF4-FFF2-40B4-BE49-F238E27FC236}">
              <a16:creationId xmlns:a16="http://schemas.microsoft.com/office/drawing/2014/main" id="{00000000-0008-0000-0700-00006C010000}"/>
            </a:ext>
          </a:extLst>
        </xdr:cNvPr>
        <xdr:cNvSpPr/>
      </xdr:nvSpPr>
      <xdr:spPr>
        <a:xfrm>
          <a:off x="6921500" y="10025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59</xdr:row>
      <xdr:rowOff>2540</xdr:rowOff>
    </xdr:from>
    <xdr:ext cx="526415" cy="259080"/>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04965" y="1011809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12,716</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80010</xdr:rowOff>
    </xdr:from>
    <xdr:ext cx="762000" cy="259080"/>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80010</xdr:rowOff>
    </xdr:from>
    <xdr:ext cx="762000" cy="259080"/>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61</xdr:row>
      <xdr:rowOff>80010</xdr:rowOff>
    </xdr:from>
    <xdr:ext cx="762000" cy="259080"/>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80010</xdr:rowOff>
    </xdr:from>
    <xdr:ext cx="762000" cy="259080"/>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80010</xdr:rowOff>
    </xdr:from>
    <xdr:ext cx="762000" cy="259080"/>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57</xdr:row>
      <xdr:rowOff>132080</xdr:rowOff>
    </xdr:from>
    <xdr:to>
      <xdr:col>55</xdr:col>
      <xdr:colOff>50800</xdr:colOff>
      <xdr:row>58</xdr:row>
      <xdr:rowOff>61595</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10426700" y="99047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154940</xdr:rowOff>
    </xdr:from>
    <xdr:ext cx="534670" cy="251460"/>
    <xdr:sp macro="" textlink="">
      <xdr:nvSpPr>
        <xdr:cNvPr id="372" name="農林水産業費該当値テキスト">
          <a:extLst>
            <a:ext uri="{FF2B5EF4-FFF2-40B4-BE49-F238E27FC236}">
              <a16:creationId xmlns:a16="http://schemas.microsoft.com/office/drawing/2014/main" id="{00000000-0008-0000-0700-000074010000}"/>
            </a:ext>
          </a:extLst>
        </xdr:cNvPr>
        <xdr:cNvSpPr txBox="1"/>
      </xdr:nvSpPr>
      <xdr:spPr>
        <a:xfrm>
          <a:off x="10528300" y="975614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23,857</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57</xdr:row>
      <xdr:rowOff>137795</xdr:rowOff>
    </xdr:from>
    <xdr:to>
      <xdr:col>50</xdr:col>
      <xdr:colOff>165100</xdr:colOff>
      <xdr:row>58</xdr:row>
      <xdr:rowOff>67945</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9588500" y="9910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56</xdr:row>
      <xdr:rowOff>84455</xdr:rowOff>
    </xdr:from>
    <xdr:ext cx="526415" cy="259080"/>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9371965" y="968565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23,255</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57</xdr:row>
      <xdr:rowOff>91440</xdr:rowOff>
    </xdr:from>
    <xdr:to>
      <xdr:col>46</xdr:col>
      <xdr:colOff>38100</xdr:colOff>
      <xdr:row>58</xdr:row>
      <xdr:rowOff>21590</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8699500" y="9864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56</xdr:row>
      <xdr:rowOff>38100</xdr:rowOff>
    </xdr:from>
    <xdr:ext cx="526415" cy="259080"/>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8482965" y="963930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27,512</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58</xdr:row>
      <xdr:rowOff>45720</xdr:rowOff>
    </xdr:from>
    <xdr:to>
      <xdr:col>41</xdr:col>
      <xdr:colOff>101600</xdr:colOff>
      <xdr:row>58</xdr:row>
      <xdr:rowOff>147320</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7810500" y="998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56</xdr:row>
      <xdr:rowOff>163830</xdr:rowOff>
    </xdr:from>
    <xdr:ext cx="526415" cy="259080"/>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7593965" y="976503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15,963</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57</xdr:row>
      <xdr:rowOff>145415</xdr:rowOff>
    </xdr:from>
    <xdr:to>
      <xdr:col>36</xdr:col>
      <xdr:colOff>165100</xdr:colOff>
      <xdr:row>58</xdr:row>
      <xdr:rowOff>75565</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6921500" y="9918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56</xdr:row>
      <xdr:rowOff>92075</xdr:rowOff>
    </xdr:from>
    <xdr:ext cx="526415" cy="259080"/>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704965" y="969327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22,562</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24,272</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1630" cy="217170"/>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565900" y="11493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77</xdr:row>
      <xdr:rowOff>168910</xdr:rowOff>
    </xdr:from>
    <xdr:ext cx="240665" cy="25082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355080" y="13370560"/>
          <a:ext cx="2406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75</xdr:row>
      <xdr:rowOff>54610</xdr:rowOff>
    </xdr:from>
    <xdr:ext cx="531495" cy="25082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505" y="129133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72</xdr:row>
      <xdr:rowOff>111760</xdr:rowOff>
    </xdr:from>
    <xdr:ext cx="531495" cy="25082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505" y="124561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69</xdr:row>
      <xdr:rowOff>168910</xdr:rowOff>
    </xdr:from>
    <xdr:ext cx="531495" cy="25082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505" y="119989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67</xdr:row>
      <xdr:rowOff>54610</xdr:rowOff>
    </xdr:from>
    <xdr:ext cx="531495" cy="25082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505" y="115417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1" name="商工費グラフ枠">
          <a:extLst>
            <a:ext uri="{FF2B5EF4-FFF2-40B4-BE49-F238E27FC236}">
              <a16:creationId xmlns:a16="http://schemas.microsoft.com/office/drawing/2014/main" id="{00000000-0008-0000-0700-000091010000}"/>
            </a:ext>
          </a:extLst>
        </xdr:cNvPr>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141605</xdr:rowOff>
    </xdr:from>
    <xdr:to>
      <xdr:col>54</xdr:col>
      <xdr:colOff>189865</xdr:colOff>
      <xdr:row>78</xdr:row>
      <xdr:rowOff>98425</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flipV="1">
          <a:off x="10475595" y="12143105"/>
          <a:ext cx="1270" cy="13284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102235</xdr:rowOff>
    </xdr:from>
    <xdr:ext cx="469900" cy="258445"/>
    <xdr:sp macro="" textlink="">
      <xdr:nvSpPr>
        <xdr:cNvPr id="403" name="商工費最小値テキスト">
          <a:extLst>
            <a:ext uri="{FF2B5EF4-FFF2-40B4-BE49-F238E27FC236}">
              <a16:creationId xmlns:a16="http://schemas.microsoft.com/office/drawing/2014/main" id="{00000000-0008-0000-0700-000093010000}"/>
            </a:ext>
          </a:extLst>
        </xdr:cNvPr>
        <xdr:cNvSpPr txBox="1"/>
      </xdr:nvSpPr>
      <xdr:spPr>
        <a:xfrm>
          <a:off x="10528300" y="1347533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1,795</a:t>
          </a:r>
          <a:endParaRPr kumimoji="1" lang="ja-JP" altLang="en-US" sz="1000" b="1">
            <a:latin typeface="ＭＳ Ｐゴシック"/>
            <a:ea typeface="ＭＳ Ｐゴシック"/>
          </a:endParaRPr>
        </a:p>
      </xdr:txBody>
    </xdr:sp>
    <xdr:clientData/>
  </xdr:oneCellAnchor>
  <xdr:twoCellAnchor>
    <xdr:from>
      <xdr:col>54</xdr:col>
      <xdr:colOff>101600</xdr:colOff>
      <xdr:row>78</xdr:row>
      <xdr:rowOff>98425</xdr:rowOff>
    </xdr:from>
    <xdr:to>
      <xdr:col>55</xdr:col>
      <xdr:colOff>88900</xdr:colOff>
      <xdr:row>78</xdr:row>
      <xdr:rowOff>98425</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34715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88265</xdr:rowOff>
    </xdr:from>
    <xdr:ext cx="534670" cy="250825"/>
    <xdr:sp macro="" textlink="">
      <xdr:nvSpPr>
        <xdr:cNvPr id="405" name="商工費最大値テキスト">
          <a:extLst>
            <a:ext uri="{FF2B5EF4-FFF2-40B4-BE49-F238E27FC236}">
              <a16:creationId xmlns:a16="http://schemas.microsoft.com/office/drawing/2014/main" id="{00000000-0008-0000-0700-000095010000}"/>
            </a:ext>
          </a:extLst>
        </xdr:cNvPr>
        <xdr:cNvSpPr txBox="1"/>
      </xdr:nvSpPr>
      <xdr:spPr>
        <a:xfrm>
          <a:off x="10528300" y="1191831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59,930</a:t>
          </a:r>
          <a:endParaRPr kumimoji="1" lang="ja-JP" altLang="en-US" sz="1000" b="1">
            <a:latin typeface="ＭＳ Ｐゴシック"/>
          </a:endParaRPr>
        </a:p>
      </xdr:txBody>
    </xdr:sp>
    <xdr:clientData/>
  </xdr:oneCellAnchor>
  <xdr:twoCellAnchor>
    <xdr:from>
      <xdr:col>54</xdr:col>
      <xdr:colOff>101600</xdr:colOff>
      <xdr:row>70</xdr:row>
      <xdr:rowOff>141605</xdr:rowOff>
    </xdr:from>
    <xdr:to>
      <xdr:col>55</xdr:col>
      <xdr:colOff>88900</xdr:colOff>
      <xdr:row>70</xdr:row>
      <xdr:rowOff>141605</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10388600" y="121431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120650</xdr:rowOff>
    </xdr:from>
    <xdr:to>
      <xdr:col>55</xdr:col>
      <xdr:colOff>0</xdr:colOff>
      <xdr:row>76</xdr:row>
      <xdr:rowOff>69850</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9639300" y="12979400"/>
          <a:ext cx="838200" cy="1206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99060</xdr:rowOff>
    </xdr:from>
    <xdr:ext cx="534670" cy="250825"/>
    <xdr:sp macro="" textlink="">
      <xdr:nvSpPr>
        <xdr:cNvPr id="408" name="商工費平均値テキスト">
          <a:extLst>
            <a:ext uri="{FF2B5EF4-FFF2-40B4-BE49-F238E27FC236}">
              <a16:creationId xmlns:a16="http://schemas.microsoft.com/office/drawing/2014/main" id="{00000000-0008-0000-0700-000098010000}"/>
            </a:ext>
          </a:extLst>
        </xdr:cNvPr>
        <xdr:cNvSpPr txBox="1"/>
      </xdr:nvSpPr>
      <xdr:spPr>
        <a:xfrm>
          <a:off x="10528300" y="13129260"/>
          <a:ext cx="534670"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13,603</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76</xdr:row>
      <xdr:rowOff>120650</xdr:rowOff>
    </xdr:from>
    <xdr:to>
      <xdr:col>55</xdr:col>
      <xdr:colOff>50800</xdr:colOff>
      <xdr:row>77</xdr:row>
      <xdr:rowOff>50800</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10426700" y="13150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95250</xdr:rowOff>
    </xdr:from>
    <xdr:to>
      <xdr:col>50</xdr:col>
      <xdr:colOff>114300</xdr:colOff>
      <xdr:row>75</xdr:row>
      <xdr:rowOff>120650</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a:off x="8750300" y="12954000"/>
          <a:ext cx="88900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90805</xdr:rowOff>
    </xdr:from>
    <xdr:to>
      <xdr:col>50</xdr:col>
      <xdr:colOff>165100</xdr:colOff>
      <xdr:row>77</xdr:row>
      <xdr:rowOff>20955</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9588500" y="13121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77</xdr:row>
      <xdr:rowOff>12065</xdr:rowOff>
    </xdr:from>
    <xdr:ext cx="526415" cy="259080"/>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9371965" y="1321371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14,914</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72</xdr:row>
      <xdr:rowOff>133350</xdr:rowOff>
    </xdr:from>
    <xdr:to>
      <xdr:col>45</xdr:col>
      <xdr:colOff>177800</xdr:colOff>
      <xdr:row>75</xdr:row>
      <xdr:rowOff>95250</xdr:rowOff>
    </xdr:to>
    <xdr:cxnSp macro="">
      <xdr:nvCxnSpPr>
        <xdr:cNvPr id="413" name="直線コネクタ 412">
          <a:extLst>
            <a:ext uri="{FF2B5EF4-FFF2-40B4-BE49-F238E27FC236}">
              <a16:creationId xmlns:a16="http://schemas.microsoft.com/office/drawing/2014/main" id="{00000000-0008-0000-0700-00009D010000}"/>
            </a:ext>
          </a:extLst>
        </xdr:cNvPr>
        <xdr:cNvCxnSpPr/>
      </xdr:nvCxnSpPr>
      <xdr:spPr>
        <a:xfrm>
          <a:off x="7861300" y="12477750"/>
          <a:ext cx="889000" cy="4762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38735</xdr:rowOff>
    </xdr:from>
    <xdr:to>
      <xdr:col>46</xdr:col>
      <xdr:colOff>38100</xdr:colOff>
      <xdr:row>76</xdr:row>
      <xdr:rowOff>140335</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8699500" y="13068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76</xdr:row>
      <xdr:rowOff>132080</xdr:rowOff>
    </xdr:from>
    <xdr:ext cx="526415" cy="251460"/>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8482965" y="13162280"/>
          <a:ext cx="5264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17,195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72</xdr:row>
      <xdr:rowOff>133350</xdr:rowOff>
    </xdr:from>
    <xdr:to>
      <xdr:col>41</xdr:col>
      <xdr:colOff>50800</xdr:colOff>
      <xdr:row>73</xdr:row>
      <xdr:rowOff>72390</xdr:rowOff>
    </xdr:to>
    <xdr:cxnSp macro="">
      <xdr:nvCxnSpPr>
        <xdr:cNvPr id="416" name="直線コネクタ 415">
          <a:extLst>
            <a:ext uri="{FF2B5EF4-FFF2-40B4-BE49-F238E27FC236}">
              <a16:creationId xmlns:a16="http://schemas.microsoft.com/office/drawing/2014/main" id="{00000000-0008-0000-0700-0000A0010000}"/>
            </a:ext>
          </a:extLst>
        </xdr:cNvPr>
        <xdr:cNvCxnSpPr/>
      </xdr:nvCxnSpPr>
      <xdr:spPr>
        <a:xfrm flipV="1">
          <a:off x="6972300" y="12477750"/>
          <a:ext cx="889000" cy="1104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50800</xdr:rowOff>
    </xdr:from>
    <xdr:to>
      <xdr:col>41</xdr:col>
      <xdr:colOff>101600</xdr:colOff>
      <xdr:row>76</xdr:row>
      <xdr:rowOff>152400</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7810500" y="1308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76</xdr:row>
      <xdr:rowOff>143510</xdr:rowOff>
    </xdr:from>
    <xdr:ext cx="526415" cy="251460"/>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7593965" y="13173710"/>
          <a:ext cx="5264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16,654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76</xdr:row>
      <xdr:rowOff>1270</xdr:rowOff>
    </xdr:from>
    <xdr:to>
      <xdr:col>36</xdr:col>
      <xdr:colOff>165100</xdr:colOff>
      <xdr:row>76</xdr:row>
      <xdr:rowOff>102870</xdr:rowOff>
    </xdr:to>
    <xdr:sp macro="" textlink="">
      <xdr:nvSpPr>
        <xdr:cNvPr id="419" name="フローチャート: 判断 418">
          <a:extLst>
            <a:ext uri="{FF2B5EF4-FFF2-40B4-BE49-F238E27FC236}">
              <a16:creationId xmlns:a16="http://schemas.microsoft.com/office/drawing/2014/main" id="{00000000-0008-0000-0700-0000A3010000}"/>
            </a:ext>
          </a:extLst>
        </xdr:cNvPr>
        <xdr:cNvSpPr/>
      </xdr:nvSpPr>
      <xdr:spPr>
        <a:xfrm>
          <a:off x="6921500" y="13031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76</xdr:row>
      <xdr:rowOff>93980</xdr:rowOff>
    </xdr:from>
    <xdr:ext cx="526415" cy="259080"/>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04965" y="1312418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18,841</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80010</xdr:rowOff>
    </xdr:from>
    <xdr:ext cx="762000" cy="259080"/>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80010</xdr:rowOff>
    </xdr:from>
    <xdr:ext cx="762000" cy="259080"/>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81</xdr:row>
      <xdr:rowOff>80010</xdr:rowOff>
    </xdr:from>
    <xdr:ext cx="762000" cy="259080"/>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80010</xdr:rowOff>
    </xdr:from>
    <xdr:ext cx="762000" cy="259080"/>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80010</xdr:rowOff>
    </xdr:from>
    <xdr:ext cx="762000" cy="259080"/>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76</xdr:row>
      <xdr:rowOff>19050</xdr:rowOff>
    </xdr:from>
    <xdr:to>
      <xdr:col>55</xdr:col>
      <xdr:colOff>50800</xdr:colOff>
      <xdr:row>76</xdr:row>
      <xdr:rowOff>120650</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10426700" y="1304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41910</xdr:rowOff>
    </xdr:from>
    <xdr:ext cx="534670" cy="250825"/>
    <xdr:sp macro="" textlink="">
      <xdr:nvSpPr>
        <xdr:cNvPr id="427" name="商工費該当値テキスト">
          <a:extLst>
            <a:ext uri="{FF2B5EF4-FFF2-40B4-BE49-F238E27FC236}">
              <a16:creationId xmlns:a16="http://schemas.microsoft.com/office/drawing/2014/main" id="{00000000-0008-0000-0700-0000AB010000}"/>
            </a:ext>
          </a:extLst>
        </xdr:cNvPr>
        <xdr:cNvSpPr txBox="1"/>
      </xdr:nvSpPr>
      <xdr:spPr>
        <a:xfrm>
          <a:off x="10528300" y="12900660"/>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18,065</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75</xdr:row>
      <xdr:rowOff>69850</xdr:rowOff>
    </xdr:from>
    <xdr:to>
      <xdr:col>50</xdr:col>
      <xdr:colOff>165100</xdr:colOff>
      <xdr:row>75</xdr:row>
      <xdr:rowOff>171450</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9588500" y="1292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74</xdr:row>
      <xdr:rowOff>16510</xdr:rowOff>
    </xdr:from>
    <xdr:ext cx="526415" cy="259080"/>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9371965" y="1270381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23,338</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75</xdr:row>
      <xdr:rowOff>44450</xdr:rowOff>
    </xdr:from>
    <xdr:to>
      <xdr:col>46</xdr:col>
      <xdr:colOff>38100</xdr:colOff>
      <xdr:row>75</xdr:row>
      <xdr:rowOff>146050</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8699500" y="1290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73</xdr:row>
      <xdr:rowOff>162560</xdr:rowOff>
    </xdr:from>
    <xdr:ext cx="526415" cy="259080"/>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8482965" y="1267841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24,434</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72</xdr:row>
      <xdr:rowOff>82550</xdr:rowOff>
    </xdr:from>
    <xdr:to>
      <xdr:col>41</xdr:col>
      <xdr:colOff>101600</xdr:colOff>
      <xdr:row>73</xdr:row>
      <xdr:rowOff>12700</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7810500" y="1242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71</xdr:row>
      <xdr:rowOff>29210</xdr:rowOff>
    </xdr:from>
    <xdr:ext cx="526415" cy="251460"/>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7593965" y="12202160"/>
          <a:ext cx="5264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45,286</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73</xdr:row>
      <xdr:rowOff>21590</xdr:rowOff>
    </xdr:from>
    <xdr:to>
      <xdr:col>36</xdr:col>
      <xdr:colOff>165100</xdr:colOff>
      <xdr:row>73</xdr:row>
      <xdr:rowOff>123190</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6921500" y="1253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71</xdr:row>
      <xdr:rowOff>140335</xdr:rowOff>
    </xdr:from>
    <xdr:ext cx="526415" cy="259080"/>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6704965" y="1231328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40,431</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55,612</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1630" cy="217170"/>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565900" y="14922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98</xdr:row>
      <xdr:rowOff>73660</xdr:rowOff>
    </xdr:from>
    <xdr:ext cx="240665" cy="259080"/>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355080" y="1687576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96</xdr:row>
      <xdr:rowOff>35560</xdr:rowOff>
    </xdr:from>
    <xdr:ext cx="531495" cy="259080"/>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93</xdr:row>
      <xdr:rowOff>168910</xdr:rowOff>
    </xdr:from>
    <xdr:ext cx="531495" cy="25082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505" y="161137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91</xdr:row>
      <xdr:rowOff>130810</xdr:rowOff>
    </xdr:from>
    <xdr:ext cx="531495" cy="259080"/>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72505" y="1573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92710</xdr:rowOff>
    </xdr:from>
    <xdr:ext cx="587375" cy="259080"/>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08370" y="15351760"/>
          <a:ext cx="587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54610</xdr:rowOff>
    </xdr:from>
    <xdr:ext cx="587375" cy="250825"/>
    <xdr:sp macro="" textlink="">
      <xdr:nvSpPr>
        <xdr:cNvPr id="457" name="テキスト ボックス 456">
          <a:extLst>
            <a:ext uri="{FF2B5EF4-FFF2-40B4-BE49-F238E27FC236}">
              <a16:creationId xmlns:a16="http://schemas.microsoft.com/office/drawing/2014/main" id="{00000000-0008-0000-0700-0000C9010000}"/>
            </a:ext>
          </a:extLst>
        </xdr:cNvPr>
        <xdr:cNvSpPr txBox="1"/>
      </xdr:nvSpPr>
      <xdr:spPr>
        <a:xfrm>
          <a:off x="6008370" y="14970760"/>
          <a:ext cx="58737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8" name="土木費グラフ枠">
          <a:extLst>
            <a:ext uri="{FF2B5EF4-FFF2-40B4-BE49-F238E27FC236}">
              <a16:creationId xmlns:a16="http://schemas.microsoft.com/office/drawing/2014/main" id="{00000000-0008-0000-0700-0000CA010000}"/>
            </a:ext>
          </a:extLst>
        </xdr:cNvPr>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15875</xdr:rowOff>
    </xdr:from>
    <xdr:to>
      <xdr:col>54</xdr:col>
      <xdr:colOff>189865</xdr:colOff>
      <xdr:row>97</xdr:row>
      <xdr:rowOff>151130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flipV="1">
          <a:off x="10475595" y="15446375"/>
          <a:ext cx="1270" cy="13354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154940</xdr:rowOff>
    </xdr:from>
    <xdr:ext cx="534670" cy="251460"/>
    <xdr:sp macro="" textlink="">
      <xdr:nvSpPr>
        <xdr:cNvPr id="460" name="土木費最小値テキスト">
          <a:extLst>
            <a:ext uri="{FF2B5EF4-FFF2-40B4-BE49-F238E27FC236}">
              <a16:creationId xmlns:a16="http://schemas.microsoft.com/office/drawing/2014/main" id="{00000000-0008-0000-0700-0000CC010000}"/>
            </a:ext>
          </a:extLst>
        </xdr:cNvPr>
        <xdr:cNvSpPr txBox="1"/>
      </xdr:nvSpPr>
      <xdr:spPr>
        <a:xfrm>
          <a:off x="10528300" y="1678559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18,614</a:t>
          </a:r>
          <a:endParaRPr kumimoji="1" lang="ja-JP" altLang="en-US" sz="1000" b="1">
            <a:latin typeface="ＭＳ Ｐゴシック"/>
            <a:ea typeface="ＭＳ Ｐゴシック"/>
          </a:endParaRPr>
        </a:p>
      </xdr:txBody>
    </xdr:sp>
    <xdr:clientData/>
  </xdr:oneCellAnchor>
  <xdr:twoCellAnchor>
    <xdr:from>
      <xdr:col>54</xdr:col>
      <xdr:colOff>101600</xdr:colOff>
      <xdr:row>97</xdr:row>
      <xdr:rowOff>151130</xdr:rowOff>
    </xdr:from>
    <xdr:to>
      <xdr:col>55</xdr:col>
      <xdr:colOff>88900</xdr:colOff>
      <xdr:row>97</xdr:row>
      <xdr:rowOff>151130</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67817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133985</xdr:rowOff>
    </xdr:from>
    <xdr:ext cx="598805" cy="250825"/>
    <xdr:sp macro="" textlink="">
      <xdr:nvSpPr>
        <xdr:cNvPr id="462" name="土木費最大値テキスト">
          <a:extLst>
            <a:ext uri="{FF2B5EF4-FFF2-40B4-BE49-F238E27FC236}">
              <a16:creationId xmlns:a16="http://schemas.microsoft.com/office/drawing/2014/main" id="{00000000-0008-0000-0700-0000CE010000}"/>
            </a:ext>
          </a:extLst>
        </xdr:cNvPr>
        <xdr:cNvSpPr txBox="1"/>
      </xdr:nvSpPr>
      <xdr:spPr>
        <a:xfrm>
          <a:off x="10528300" y="15221585"/>
          <a:ext cx="5988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123,755</a:t>
          </a:r>
          <a:endParaRPr kumimoji="1" lang="ja-JP" altLang="en-US" sz="1000" b="1">
            <a:latin typeface="ＭＳ Ｐゴシック"/>
          </a:endParaRPr>
        </a:p>
      </xdr:txBody>
    </xdr:sp>
    <xdr:clientData/>
  </xdr:oneCellAnchor>
  <xdr:twoCellAnchor>
    <xdr:from>
      <xdr:col>54</xdr:col>
      <xdr:colOff>101600</xdr:colOff>
      <xdr:row>90</xdr:row>
      <xdr:rowOff>15875</xdr:rowOff>
    </xdr:from>
    <xdr:to>
      <xdr:col>55</xdr:col>
      <xdr:colOff>88900</xdr:colOff>
      <xdr:row>90</xdr:row>
      <xdr:rowOff>15875</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10388600" y="154463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93</xdr:row>
      <xdr:rowOff>93980</xdr:rowOff>
    </xdr:from>
    <xdr:to>
      <xdr:col>55</xdr:col>
      <xdr:colOff>0</xdr:colOff>
      <xdr:row>94</xdr:row>
      <xdr:rowOff>79375</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flipV="1">
          <a:off x="9639300" y="16038830"/>
          <a:ext cx="838200" cy="156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60325</xdr:rowOff>
    </xdr:from>
    <xdr:ext cx="534670" cy="259080"/>
    <xdr:sp macro="" textlink="">
      <xdr:nvSpPr>
        <xdr:cNvPr id="465" name="土木費平均値テキスト">
          <a:extLst>
            <a:ext uri="{FF2B5EF4-FFF2-40B4-BE49-F238E27FC236}">
              <a16:creationId xmlns:a16="http://schemas.microsoft.com/office/drawing/2014/main" id="{00000000-0008-0000-0700-0000D1010000}"/>
            </a:ext>
          </a:extLst>
        </xdr:cNvPr>
        <xdr:cNvSpPr txBox="1"/>
      </xdr:nvSpPr>
      <xdr:spPr>
        <a:xfrm>
          <a:off x="10528300" y="1634807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47,072</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95</xdr:row>
      <xdr:rowOff>81915</xdr:rowOff>
    </xdr:from>
    <xdr:to>
      <xdr:col>55</xdr:col>
      <xdr:colOff>50800</xdr:colOff>
      <xdr:row>96</xdr:row>
      <xdr:rowOff>12065</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10426700" y="16369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94</xdr:row>
      <xdr:rowOff>79375</xdr:rowOff>
    </xdr:from>
    <xdr:to>
      <xdr:col>50</xdr:col>
      <xdr:colOff>114300</xdr:colOff>
      <xdr:row>95</xdr:row>
      <xdr:rowOff>47625</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flipV="1">
          <a:off x="8750300" y="16195675"/>
          <a:ext cx="889000" cy="139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112395</xdr:rowOff>
    </xdr:from>
    <xdr:to>
      <xdr:col>50</xdr:col>
      <xdr:colOff>165100</xdr:colOff>
      <xdr:row>96</xdr:row>
      <xdr:rowOff>42545</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9588500" y="16400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96</xdr:row>
      <xdr:rowOff>33655</xdr:rowOff>
    </xdr:from>
    <xdr:ext cx="526415" cy="2584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9371965" y="16492855"/>
          <a:ext cx="5264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44,631</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94</xdr:row>
      <xdr:rowOff>141605</xdr:rowOff>
    </xdr:from>
    <xdr:to>
      <xdr:col>45</xdr:col>
      <xdr:colOff>177800</xdr:colOff>
      <xdr:row>95</xdr:row>
      <xdr:rowOff>47625</xdr:rowOff>
    </xdr:to>
    <xdr:cxnSp macro="">
      <xdr:nvCxnSpPr>
        <xdr:cNvPr id="470" name="直線コネクタ 469">
          <a:extLst>
            <a:ext uri="{FF2B5EF4-FFF2-40B4-BE49-F238E27FC236}">
              <a16:creationId xmlns:a16="http://schemas.microsoft.com/office/drawing/2014/main" id="{00000000-0008-0000-0700-0000D6010000}"/>
            </a:ext>
          </a:extLst>
        </xdr:cNvPr>
        <xdr:cNvCxnSpPr/>
      </xdr:nvCxnSpPr>
      <xdr:spPr>
        <a:xfrm>
          <a:off x="7861300" y="16257905"/>
          <a:ext cx="889000" cy="774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100330</xdr:rowOff>
    </xdr:from>
    <xdr:to>
      <xdr:col>46</xdr:col>
      <xdr:colOff>38100</xdr:colOff>
      <xdr:row>96</xdr:row>
      <xdr:rowOff>30480</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8699500" y="16388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96</xdr:row>
      <xdr:rowOff>21590</xdr:rowOff>
    </xdr:from>
    <xdr:ext cx="526415" cy="259080"/>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8482965" y="1648079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45,623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94</xdr:row>
      <xdr:rowOff>92710</xdr:rowOff>
    </xdr:from>
    <xdr:to>
      <xdr:col>41</xdr:col>
      <xdr:colOff>50800</xdr:colOff>
      <xdr:row>94</xdr:row>
      <xdr:rowOff>141605</xdr:rowOff>
    </xdr:to>
    <xdr:cxnSp macro="">
      <xdr:nvCxnSpPr>
        <xdr:cNvPr id="473" name="直線コネクタ 472">
          <a:extLst>
            <a:ext uri="{FF2B5EF4-FFF2-40B4-BE49-F238E27FC236}">
              <a16:creationId xmlns:a16="http://schemas.microsoft.com/office/drawing/2014/main" id="{00000000-0008-0000-0700-0000D9010000}"/>
            </a:ext>
          </a:extLst>
        </xdr:cNvPr>
        <xdr:cNvCxnSpPr/>
      </xdr:nvCxnSpPr>
      <xdr:spPr>
        <a:xfrm>
          <a:off x="6972300" y="16209010"/>
          <a:ext cx="88900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109220</xdr:rowOff>
    </xdr:from>
    <xdr:to>
      <xdr:col>41</xdr:col>
      <xdr:colOff>101600</xdr:colOff>
      <xdr:row>96</xdr:row>
      <xdr:rowOff>39370</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7810500" y="16396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96</xdr:row>
      <xdr:rowOff>31115</xdr:rowOff>
    </xdr:from>
    <xdr:ext cx="526415" cy="25082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7593965" y="1649031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44,876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95</xdr:row>
      <xdr:rowOff>110490</xdr:rowOff>
    </xdr:from>
    <xdr:to>
      <xdr:col>36</xdr:col>
      <xdr:colOff>165100</xdr:colOff>
      <xdr:row>96</xdr:row>
      <xdr:rowOff>40640</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6921500" y="16398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96</xdr:row>
      <xdr:rowOff>31750</xdr:rowOff>
    </xdr:from>
    <xdr:ext cx="526415" cy="25082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6704965" y="16490950"/>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44,805</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101</xdr:row>
      <xdr:rowOff>80010</xdr:rowOff>
    </xdr:from>
    <xdr:ext cx="762000" cy="259080"/>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62000" cy="259080"/>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93</xdr:row>
      <xdr:rowOff>43180</xdr:rowOff>
    </xdr:from>
    <xdr:to>
      <xdr:col>55</xdr:col>
      <xdr:colOff>50800</xdr:colOff>
      <xdr:row>93</xdr:row>
      <xdr:rowOff>144780</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10426700" y="15988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92</xdr:row>
      <xdr:rowOff>66040</xdr:rowOff>
    </xdr:from>
    <xdr:ext cx="534670" cy="250825"/>
    <xdr:sp macro="" textlink="">
      <xdr:nvSpPr>
        <xdr:cNvPr id="484" name="土木費該当値テキスト">
          <a:extLst>
            <a:ext uri="{FF2B5EF4-FFF2-40B4-BE49-F238E27FC236}">
              <a16:creationId xmlns:a16="http://schemas.microsoft.com/office/drawing/2014/main" id="{00000000-0008-0000-0700-0000E4010000}"/>
            </a:ext>
          </a:extLst>
        </xdr:cNvPr>
        <xdr:cNvSpPr txBox="1"/>
      </xdr:nvSpPr>
      <xdr:spPr>
        <a:xfrm>
          <a:off x="10528300" y="15839440"/>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77,092</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94</xdr:row>
      <xdr:rowOff>29210</xdr:rowOff>
    </xdr:from>
    <xdr:to>
      <xdr:col>50</xdr:col>
      <xdr:colOff>165100</xdr:colOff>
      <xdr:row>94</xdr:row>
      <xdr:rowOff>130175</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9588500" y="161455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92</xdr:row>
      <xdr:rowOff>146685</xdr:rowOff>
    </xdr:from>
    <xdr:ext cx="526415" cy="25082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9371965" y="1592008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64,766</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94</xdr:row>
      <xdr:rowOff>168275</xdr:rowOff>
    </xdr:from>
    <xdr:to>
      <xdr:col>46</xdr:col>
      <xdr:colOff>38100</xdr:colOff>
      <xdr:row>95</xdr:row>
      <xdr:rowOff>98425</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8699500" y="16284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93</xdr:row>
      <xdr:rowOff>114935</xdr:rowOff>
    </xdr:from>
    <xdr:ext cx="526415" cy="259080"/>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8482965" y="1605978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53,730</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94</xdr:row>
      <xdr:rowOff>90805</xdr:rowOff>
    </xdr:from>
    <xdr:to>
      <xdr:col>41</xdr:col>
      <xdr:colOff>101600</xdr:colOff>
      <xdr:row>95</xdr:row>
      <xdr:rowOff>20955</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7810500" y="16207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93</xdr:row>
      <xdr:rowOff>37465</xdr:rowOff>
    </xdr:from>
    <xdr:ext cx="526415" cy="259080"/>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7593965" y="1598231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59,843</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94</xdr:row>
      <xdr:rowOff>41910</xdr:rowOff>
    </xdr:from>
    <xdr:to>
      <xdr:col>36</xdr:col>
      <xdr:colOff>165100</xdr:colOff>
      <xdr:row>94</xdr:row>
      <xdr:rowOff>143510</xdr:rowOff>
    </xdr:to>
    <xdr:sp macro="" textlink="">
      <xdr:nvSpPr>
        <xdr:cNvPr id="491" name="楕円 490">
          <a:extLst>
            <a:ext uri="{FF2B5EF4-FFF2-40B4-BE49-F238E27FC236}">
              <a16:creationId xmlns:a16="http://schemas.microsoft.com/office/drawing/2014/main" id="{00000000-0008-0000-0700-0000EB010000}"/>
            </a:ext>
          </a:extLst>
        </xdr:cNvPr>
        <xdr:cNvSpPr/>
      </xdr:nvSpPr>
      <xdr:spPr>
        <a:xfrm>
          <a:off x="6921500" y="16158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92</xdr:row>
      <xdr:rowOff>160020</xdr:rowOff>
    </xdr:from>
    <xdr:ext cx="526415" cy="259080"/>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6704965" y="1593342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63,684</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17,093</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1630" cy="217170"/>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2407900" y="4635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40</xdr:row>
      <xdr:rowOff>111760</xdr:rowOff>
    </xdr:from>
    <xdr:ext cx="240665" cy="25082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2197080" y="6969760"/>
          <a:ext cx="2406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38</xdr:row>
      <xdr:rowOff>73660</xdr:rowOff>
    </xdr:from>
    <xdr:ext cx="531495" cy="259080"/>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505" y="6588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36</xdr:row>
      <xdr:rowOff>35560</xdr:rowOff>
    </xdr:from>
    <xdr:ext cx="531495" cy="259080"/>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505" y="620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33</xdr:row>
      <xdr:rowOff>168910</xdr:rowOff>
    </xdr:from>
    <xdr:ext cx="531495" cy="25082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505" y="58267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31</xdr:row>
      <xdr:rowOff>130810</xdr:rowOff>
    </xdr:from>
    <xdr:ext cx="531495" cy="259080"/>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505" y="544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29</xdr:row>
      <xdr:rowOff>92710</xdr:rowOff>
    </xdr:from>
    <xdr:ext cx="531495" cy="259080"/>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27</xdr:row>
      <xdr:rowOff>54610</xdr:rowOff>
    </xdr:from>
    <xdr:ext cx="531495" cy="25082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505" y="46837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6" name="消防費グラフ枠">
          <a:extLst>
            <a:ext uri="{FF2B5EF4-FFF2-40B4-BE49-F238E27FC236}">
              <a16:creationId xmlns:a16="http://schemas.microsoft.com/office/drawing/2014/main" id="{00000000-0008-0000-0700-000004020000}"/>
            </a:ext>
          </a:extLst>
        </xdr:cNvPr>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88265</xdr:rowOff>
    </xdr:from>
    <xdr:to>
      <xdr:col>85</xdr:col>
      <xdr:colOff>126365</xdr:colOff>
      <xdr:row>39</xdr:row>
      <xdr:rowOff>10160</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6317595" y="5403215"/>
          <a:ext cx="1270" cy="12934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13970</xdr:rowOff>
    </xdr:from>
    <xdr:ext cx="534670" cy="259080"/>
    <xdr:sp macro="" textlink="">
      <xdr:nvSpPr>
        <xdr:cNvPr id="518" name="消防費最小値テキスト">
          <a:extLst>
            <a:ext uri="{FF2B5EF4-FFF2-40B4-BE49-F238E27FC236}">
              <a16:creationId xmlns:a16="http://schemas.microsoft.com/office/drawing/2014/main" id="{00000000-0008-0000-0700-000006020000}"/>
            </a:ext>
          </a:extLst>
        </xdr:cNvPr>
        <xdr:cNvSpPr txBox="1"/>
      </xdr:nvSpPr>
      <xdr:spPr>
        <a:xfrm>
          <a:off x="16370300" y="67005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10,904</a:t>
          </a:r>
          <a:endParaRPr kumimoji="1" lang="ja-JP" altLang="en-US" sz="1000" b="1">
            <a:latin typeface="ＭＳ Ｐゴシック"/>
            <a:ea typeface="ＭＳ Ｐゴシック"/>
          </a:endParaRPr>
        </a:p>
      </xdr:txBody>
    </xdr:sp>
    <xdr:clientData/>
  </xdr:oneCellAnchor>
  <xdr:twoCellAnchor>
    <xdr:from>
      <xdr:col>85</xdr:col>
      <xdr:colOff>38100</xdr:colOff>
      <xdr:row>39</xdr:row>
      <xdr:rowOff>10160</xdr:rowOff>
    </xdr:from>
    <xdr:to>
      <xdr:col>86</xdr:col>
      <xdr:colOff>25400</xdr:colOff>
      <xdr:row>39</xdr:row>
      <xdr:rowOff>10160</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6230600" y="66967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34925</xdr:rowOff>
    </xdr:from>
    <xdr:ext cx="534670" cy="259080"/>
    <xdr:sp macro="" textlink="">
      <xdr:nvSpPr>
        <xdr:cNvPr id="520" name="消防費最大値テキスト">
          <a:extLst>
            <a:ext uri="{FF2B5EF4-FFF2-40B4-BE49-F238E27FC236}">
              <a16:creationId xmlns:a16="http://schemas.microsoft.com/office/drawing/2014/main" id="{00000000-0008-0000-0700-000008020000}"/>
            </a:ext>
          </a:extLst>
        </xdr:cNvPr>
        <xdr:cNvSpPr txBox="1"/>
      </xdr:nvSpPr>
      <xdr:spPr>
        <a:xfrm>
          <a:off x="16370300" y="517842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44,849</a:t>
          </a:r>
          <a:endParaRPr kumimoji="1" lang="ja-JP" altLang="en-US" sz="1000" b="1">
            <a:latin typeface="ＭＳ Ｐゴシック"/>
          </a:endParaRPr>
        </a:p>
      </xdr:txBody>
    </xdr:sp>
    <xdr:clientData/>
  </xdr:oneCellAnchor>
  <xdr:twoCellAnchor>
    <xdr:from>
      <xdr:col>85</xdr:col>
      <xdr:colOff>38100</xdr:colOff>
      <xdr:row>31</xdr:row>
      <xdr:rowOff>88265</xdr:rowOff>
    </xdr:from>
    <xdr:to>
      <xdr:col>86</xdr:col>
      <xdr:colOff>25400</xdr:colOff>
      <xdr:row>31</xdr:row>
      <xdr:rowOff>88265</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54032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10160</xdr:rowOff>
    </xdr:from>
    <xdr:to>
      <xdr:col>85</xdr:col>
      <xdr:colOff>127000</xdr:colOff>
      <xdr:row>37</xdr:row>
      <xdr:rowOff>87630</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5481300" y="6353810"/>
          <a:ext cx="838200" cy="774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154940</xdr:rowOff>
    </xdr:from>
    <xdr:ext cx="534670" cy="251460"/>
    <xdr:sp macro="" textlink="">
      <xdr:nvSpPr>
        <xdr:cNvPr id="523" name="消防費平均値テキスト">
          <a:extLst>
            <a:ext uri="{FF2B5EF4-FFF2-40B4-BE49-F238E27FC236}">
              <a16:creationId xmlns:a16="http://schemas.microsoft.com/office/drawing/2014/main" id="{00000000-0008-0000-0700-00000B020000}"/>
            </a:ext>
          </a:extLst>
        </xdr:cNvPr>
        <xdr:cNvSpPr txBox="1"/>
      </xdr:nvSpPr>
      <xdr:spPr>
        <a:xfrm>
          <a:off x="16370300" y="6327140"/>
          <a:ext cx="53467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18,717</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37</xdr:row>
      <xdr:rowOff>4445</xdr:rowOff>
    </xdr:from>
    <xdr:to>
      <xdr:col>85</xdr:col>
      <xdr:colOff>177800</xdr:colOff>
      <xdr:row>37</xdr:row>
      <xdr:rowOff>106045</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6268700" y="634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45085</xdr:rowOff>
    </xdr:from>
    <xdr:to>
      <xdr:col>81</xdr:col>
      <xdr:colOff>50800</xdr:colOff>
      <xdr:row>37</xdr:row>
      <xdr:rowOff>87630</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4592300" y="6388735"/>
          <a:ext cx="88900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45720</xdr:rowOff>
    </xdr:from>
    <xdr:to>
      <xdr:col>81</xdr:col>
      <xdr:colOff>101600</xdr:colOff>
      <xdr:row>37</xdr:row>
      <xdr:rowOff>147320</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5430500" y="6389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37</xdr:row>
      <xdr:rowOff>138430</xdr:rowOff>
    </xdr:from>
    <xdr:ext cx="526415" cy="259080"/>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5213965" y="648208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17,636</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37</xdr:row>
      <xdr:rowOff>45085</xdr:rowOff>
    </xdr:from>
    <xdr:to>
      <xdr:col>76</xdr:col>
      <xdr:colOff>114300</xdr:colOff>
      <xdr:row>37</xdr:row>
      <xdr:rowOff>146685</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flipV="1">
          <a:off x="13703300" y="6388735"/>
          <a:ext cx="889000" cy="1016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92075</xdr:rowOff>
    </xdr:from>
    <xdr:to>
      <xdr:col>76</xdr:col>
      <xdr:colOff>165100</xdr:colOff>
      <xdr:row>38</xdr:row>
      <xdr:rowOff>22225</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45415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38</xdr:row>
      <xdr:rowOff>13335</xdr:rowOff>
    </xdr:from>
    <xdr:ext cx="526415" cy="259080"/>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324965" y="652843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16,422</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37</xdr:row>
      <xdr:rowOff>144780</xdr:rowOff>
    </xdr:from>
    <xdr:to>
      <xdr:col>71</xdr:col>
      <xdr:colOff>177800</xdr:colOff>
      <xdr:row>37</xdr:row>
      <xdr:rowOff>146685</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a:off x="12814300" y="6488430"/>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85090</xdr:rowOff>
    </xdr:from>
    <xdr:to>
      <xdr:col>72</xdr:col>
      <xdr:colOff>38100</xdr:colOff>
      <xdr:row>38</xdr:row>
      <xdr:rowOff>15240</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3652500" y="6428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36</xdr:row>
      <xdr:rowOff>31750</xdr:rowOff>
    </xdr:from>
    <xdr:ext cx="526415" cy="25082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3435965" y="6203950"/>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16,594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37</xdr:row>
      <xdr:rowOff>71755</xdr:rowOff>
    </xdr:from>
    <xdr:to>
      <xdr:col>67</xdr:col>
      <xdr:colOff>101600</xdr:colOff>
      <xdr:row>38</xdr:row>
      <xdr:rowOff>1905</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2763500" y="6415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36</xdr:row>
      <xdr:rowOff>18415</xdr:rowOff>
    </xdr:from>
    <xdr:ext cx="526415" cy="25082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546965" y="619061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16,951</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80010</xdr:rowOff>
    </xdr:from>
    <xdr:ext cx="762000" cy="259080"/>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80010</xdr:rowOff>
    </xdr:from>
    <xdr:ext cx="762000" cy="259080"/>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80010</xdr:rowOff>
    </xdr:from>
    <xdr:ext cx="762000" cy="259080"/>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41</xdr:row>
      <xdr:rowOff>80010</xdr:rowOff>
    </xdr:from>
    <xdr:ext cx="762000" cy="259080"/>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80010</xdr:rowOff>
    </xdr:from>
    <xdr:ext cx="762000" cy="259080"/>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36</xdr:row>
      <xdr:rowOff>130810</xdr:rowOff>
    </xdr:from>
    <xdr:to>
      <xdr:col>85</xdr:col>
      <xdr:colOff>177800</xdr:colOff>
      <xdr:row>37</xdr:row>
      <xdr:rowOff>60960</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6268700" y="6303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153670</xdr:rowOff>
    </xdr:from>
    <xdr:ext cx="534670" cy="259080"/>
    <xdr:sp macro="" textlink="">
      <xdr:nvSpPr>
        <xdr:cNvPr id="542" name="消防費該当値テキスト">
          <a:extLst>
            <a:ext uri="{FF2B5EF4-FFF2-40B4-BE49-F238E27FC236}">
              <a16:creationId xmlns:a16="http://schemas.microsoft.com/office/drawing/2014/main" id="{00000000-0008-0000-0700-00001E020000}"/>
            </a:ext>
          </a:extLst>
        </xdr:cNvPr>
        <xdr:cNvSpPr txBox="1"/>
      </xdr:nvSpPr>
      <xdr:spPr>
        <a:xfrm>
          <a:off x="16370300" y="61544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19,908</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37</xdr:row>
      <xdr:rowOff>36830</xdr:rowOff>
    </xdr:from>
    <xdr:to>
      <xdr:col>81</xdr:col>
      <xdr:colOff>101600</xdr:colOff>
      <xdr:row>37</xdr:row>
      <xdr:rowOff>138430</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5430500" y="638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35</xdr:row>
      <xdr:rowOff>154940</xdr:rowOff>
    </xdr:from>
    <xdr:ext cx="526415" cy="251460"/>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5213965" y="6155690"/>
          <a:ext cx="5264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17,865</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36</xdr:row>
      <xdr:rowOff>166370</xdr:rowOff>
    </xdr:from>
    <xdr:to>
      <xdr:col>76</xdr:col>
      <xdr:colOff>165100</xdr:colOff>
      <xdr:row>37</xdr:row>
      <xdr:rowOff>95885</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4541500" y="63385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35</xdr:row>
      <xdr:rowOff>112395</xdr:rowOff>
    </xdr:from>
    <xdr:ext cx="526415" cy="25082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4324965" y="611314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18,983</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37</xdr:row>
      <xdr:rowOff>95885</xdr:rowOff>
    </xdr:from>
    <xdr:to>
      <xdr:col>72</xdr:col>
      <xdr:colOff>38100</xdr:colOff>
      <xdr:row>38</xdr:row>
      <xdr:rowOff>26035</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3652500" y="6439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38</xdr:row>
      <xdr:rowOff>17780</xdr:rowOff>
    </xdr:from>
    <xdr:ext cx="526415" cy="251460"/>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3435965" y="6532880"/>
          <a:ext cx="5264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16,309</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37</xdr:row>
      <xdr:rowOff>93980</xdr:rowOff>
    </xdr:from>
    <xdr:to>
      <xdr:col>67</xdr:col>
      <xdr:colOff>101600</xdr:colOff>
      <xdr:row>38</xdr:row>
      <xdr:rowOff>24130</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2763500" y="643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38</xdr:row>
      <xdr:rowOff>15240</xdr:rowOff>
    </xdr:from>
    <xdr:ext cx="526415" cy="259080"/>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2546965" y="653034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16,373</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60,390</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1630" cy="217170"/>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407900" y="8064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60</xdr:row>
      <xdr:rowOff>111760</xdr:rowOff>
    </xdr:from>
    <xdr:ext cx="240665" cy="25082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2197080" y="10398760"/>
          <a:ext cx="2406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58</xdr:row>
      <xdr:rowOff>73660</xdr:rowOff>
    </xdr:from>
    <xdr:ext cx="531495" cy="259080"/>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914505" y="1001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56</xdr:row>
      <xdr:rowOff>35560</xdr:rowOff>
    </xdr:from>
    <xdr:ext cx="531495" cy="259080"/>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914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53</xdr:row>
      <xdr:rowOff>168910</xdr:rowOff>
    </xdr:from>
    <xdr:ext cx="531495" cy="25082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914505" y="92557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51</xdr:row>
      <xdr:rowOff>130810</xdr:rowOff>
    </xdr:from>
    <xdr:ext cx="531495" cy="259080"/>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914505" y="887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49</xdr:row>
      <xdr:rowOff>92710</xdr:rowOff>
    </xdr:from>
    <xdr:ext cx="587375" cy="259080"/>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850370" y="8493760"/>
          <a:ext cx="587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47</xdr:row>
      <xdr:rowOff>54610</xdr:rowOff>
    </xdr:from>
    <xdr:ext cx="587375" cy="25082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1850370" y="8112760"/>
          <a:ext cx="58737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4" name="教育費グラフ枠">
          <a:extLst>
            <a:ext uri="{FF2B5EF4-FFF2-40B4-BE49-F238E27FC236}">
              <a16:creationId xmlns:a16="http://schemas.microsoft.com/office/drawing/2014/main" id="{00000000-0008-0000-0700-00003E020000}"/>
            </a:ext>
          </a:extLst>
        </xdr:cNvPr>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30480</xdr:rowOff>
    </xdr:from>
    <xdr:to>
      <xdr:col>85</xdr:col>
      <xdr:colOff>126365</xdr:colOff>
      <xdr:row>58</xdr:row>
      <xdr:rowOff>90805</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flipV="1">
          <a:off x="16317595" y="8602980"/>
          <a:ext cx="1270" cy="14319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94615</xdr:rowOff>
    </xdr:from>
    <xdr:ext cx="534670" cy="259080"/>
    <xdr:sp macro="" textlink="">
      <xdr:nvSpPr>
        <xdr:cNvPr id="576" name="教育費最小値テキスト">
          <a:extLst>
            <a:ext uri="{FF2B5EF4-FFF2-40B4-BE49-F238E27FC236}">
              <a16:creationId xmlns:a16="http://schemas.microsoft.com/office/drawing/2014/main" id="{00000000-0008-0000-0700-000040020000}"/>
            </a:ext>
          </a:extLst>
        </xdr:cNvPr>
        <xdr:cNvSpPr txBox="1"/>
      </xdr:nvSpPr>
      <xdr:spPr>
        <a:xfrm>
          <a:off x="16370300" y="1003871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26,560</a:t>
          </a:r>
          <a:endParaRPr kumimoji="1" lang="ja-JP" altLang="en-US" sz="1000" b="1">
            <a:latin typeface="ＭＳ Ｐゴシック"/>
            <a:ea typeface="ＭＳ Ｐゴシック"/>
          </a:endParaRPr>
        </a:p>
      </xdr:txBody>
    </xdr:sp>
    <xdr:clientData/>
  </xdr:oneCellAnchor>
  <xdr:twoCellAnchor>
    <xdr:from>
      <xdr:col>85</xdr:col>
      <xdr:colOff>38100</xdr:colOff>
      <xdr:row>58</xdr:row>
      <xdr:rowOff>90805</xdr:rowOff>
    </xdr:from>
    <xdr:to>
      <xdr:col>86</xdr:col>
      <xdr:colOff>25400</xdr:colOff>
      <xdr:row>58</xdr:row>
      <xdr:rowOff>90805</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6230600" y="100349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148590</xdr:rowOff>
    </xdr:from>
    <xdr:ext cx="598805" cy="259080"/>
    <xdr:sp macro="" textlink="">
      <xdr:nvSpPr>
        <xdr:cNvPr id="578" name="教育費最大値テキスト">
          <a:extLst>
            <a:ext uri="{FF2B5EF4-FFF2-40B4-BE49-F238E27FC236}">
              <a16:creationId xmlns:a16="http://schemas.microsoft.com/office/drawing/2014/main" id="{00000000-0008-0000-0700-000042020000}"/>
            </a:ext>
          </a:extLst>
        </xdr:cNvPr>
        <xdr:cNvSpPr txBox="1"/>
      </xdr:nvSpPr>
      <xdr:spPr>
        <a:xfrm>
          <a:off x="16370300" y="837819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101,747</a:t>
          </a:r>
          <a:endParaRPr kumimoji="1" lang="ja-JP" altLang="en-US" sz="1000" b="1">
            <a:latin typeface="ＭＳ Ｐゴシック"/>
          </a:endParaRPr>
        </a:p>
      </xdr:txBody>
    </xdr:sp>
    <xdr:clientData/>
  </xdr:oneCellAnchor>
  <xdr:twoCellAnchor>
    <xdr:from>
      <xdr:col>85</xdr:col>
      <xdr:colOff>38100</xdr:colOff>
      <xdr:row>50</xdr:row>
      <xdr:rowOff>30480</xdr:rowOff>
    </xdr:from>
    <xdr:to>
      <xdr:col>86</xdr:col>
      <xdr:colOff>25400</xdr:colOff>
      <xdr:row>50</xdr:row>
      <xdr:rowOff>30480</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a:off x="16230600" y="86029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55</xdr:row>
      <xdr:rowOff>31115</xdr:rowOff>
    </xdr:from>
    <xdr:to>
      <xdr:col>85</xdr:col>
      <xdr:colOff>127000</xdr:colOff>
      <xdr:row>56</xdr:row>
      <xdr:rowOff>22860</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5481300" y="9460865"/>
          <a:ext cx="838200" cy="163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115570</xdr:rowOff>
    </xdr:from>
    <xdr:ext cx="534670" cy="259080"/>
    <xdr:sp macro="" textlink="">
      <xdr:nvSpPr>
        <xdr:cNvPr id="581" name="教育費平均値テキスト">
          <a:extLst>
            <a:ext uri="{FF2B5EF4-FFF2-40B4-BE49-F238E27FC236}">
              <a16:creationId xmlns:a16="http://schemas.microsoft.com/office/drawing/2014/main" id="{00000000-0008-0000-0700-000045020000}"/>
            </a:ext>
          </a:extLst>
        </xdr:cNvPr>
        <xdr:cNvSpPr txBox="1"/>
      </xdr:nvSpPr>
      <xdr:spPr>
        <a:xfrm>
          <a:off x="16370300" y="920242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59,793</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54</xdr:row>
      <xdr:rowOff>92710</xdr:rowOff>
    </xdr:from>
    <xdr:to>
      <xdr:col>85</xdr:col>
      <xdr:colOff>177800</xdr:colOff>
      <xdr:row>55</xdr:row>
      <xdr:rowOff>22860</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6268700" y="9351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22860</xdr:rowOff>
    </xdr:from>
    <xdr:to>
      <xdr:col>81</xdr:col>
      <xdr:colOff>50800</xdr:colOff>
      <xdr:row>57</xdr:row>
      <xdr:rowOff>21590</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4592300" y="9624060"/>
          <a:ext cx="889000" cy="1701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12700</xdr:rowOff>
    </xdr:from>
    <xdr:to>
      <xdr:col>81</xdr:col>
      <xdr:colOff>101600</xdr:colOff>
      <xdr:row>55</xdr:row>
      <xdr:rowOff>114300</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5430500" y="9442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53</xdr:row>
      <xdr:rowOff>130810</xdr:rowOff>
    </xdr:from>
    <xdr:ext cx="526415" cy="259080"/>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5213965" y="921766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54,985</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55</xdr:row>
      <xdr:rowOff>127635</xdr:rowOff>
    </xdr:from>
    <xdr:to>
      <xdr:col>76</xdr:col>
      <xdr:colOff>114300</xdr:colOff>
      <xdr:row>57</xdr:row>
      <xdr:rowOff>21590</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a:off x="13703300" y="9557385"/>
          <a:ext cx="889000" cy="2368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40640</xdr:rowOff>
    </xdr:from>
    <xdr:to>
      <xdr:col>76</xdr:col>
      <xdr:colOff>165100</xdr:colOff>
      <xdr:row>55</xdr:row>
      <xdr:rowOff>142240</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4541500" y="9470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53</xdr:row>
      <xdr:rowOff>158750</xdr:rowOff>
    </xdr:from>
    <xdr:ext cx="526415" cy="259080"/>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4324965" y="924560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53,528</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55</xdr:row>
      <xdr:rowOff>127635</xdr:rowOff>
    </xdr:from>
    <xdr:to>
      <xdr:col>71</xdr:col>
      <xdr:colOff>177800</xdr:colOff>
      <xdr:row>56</xdr:row>
      <xdr:rowOff>72390</xdr:rowOff>
    </xdr:to>
    <xdr:cxnSp macro="">
      <xdr:nvCxnSpPr>
        <xdr:cNvPr id="589" name="直線コネクタ 588">
          <a:extLst>
            <a:ext uri="{FF2B5EF4-FFF2-40B4-BE49-F238E27FC236}">
              <a16:creationId xmlns:a16="http://schemas.microsoft.com/office/drawing/2014/main" id="{00000000-0008-0000-0700-00004D020000}"/>
            </a:ext>
          </a:extLst>
        </xdr:cNvPr>
        <xdr:cNvCxnSpPr/>
      </xdr:nvCxnSpPr>
      <xdr:spPr>
        <a:xfrm flipV="1">
          <a:off x="12814300" y="9557385"/>
          <a:ext cx="889000" cy="1162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55</xdr:row>
      <xdr:rowOff>81280</xdr:rowOff>
    </xdr:from>
    <xdr:to>
      <xdr:col>72</xdr:col>
      <xdr:colOff>38100</xdr:colOff>
      <xdr:row>56</xdr:row>
      <xdr:rowOff>11430</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3652500" y="951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56</xdr:row>
      <xdr:rowOff>2540</xdr:rowOff>
    </xdr:from>
    <xdr:ext cx="526415" cy="259080"/>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3435965" y="960374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51,413</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54</xdr:row>
      <xdr:rowOff>154940</xdr:rowOff>
    </xdr:from>
    <xdr:to>
      <xdr:col>67</xdr:col>
      <xdr:colOff>101600</xdr:colOff>
      <xdr:row>55</xdr:row>
      <xdr:rowOff>84455</xdr:rowOff>
    </xdr:to>
    <xdr:sp macro="" textlink="">
      <xdr:nvSpPr>
        <xdr:cNvPr id="592" name="フローチャート: 判断 591">
          <a:extLst>
            <a:ext uri="{FF2B5EF4-FFF2-40B4-BE49-F238E27FC236}">
              <a16:creationId xmlns:a16="http://schemas.microsoft.com/office/drawing/2014/main" id="{00000000-0008-0000-0700-000050020000}"/>
            </a:ext>
          </a:extLst>
        </xdr:cNvPr>
        <xdr:cNvSpPr/>
      </xdr:nvSpPr>
      <xdr:spPr>
        <a:xfrm>
          <a:off x="12763500" y="941324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53</xdr:row>
      <xdr:rowOff>100965</xdr:rowOff>
    </xdr:from>
    <xdr:ext cx="526415" cy="25082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2546965" y="918781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56,567</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80010</xdr:rowOff>
    </xdr:from>
    <xdr:ext cx="762000" cy="259080"/>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80010</xdr:rowOff>
    </xdr:from>
    <xdr:ext cx="762000" cy="259080"/>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80010</xdr:rowOff>
    </xdr:from>
    <xdr:ext cx="762000" cy="259080"/>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61</xdr:row>
      <xdr:rowOff>80010</xdr:rowOff>
    </xdr:from>
    <xdr:ext cx="762000" cy="259080"/>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80010</xdr:rowOff>
    </xdr:from>
    <xdr:ext cx="762000" cy="259080"/>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54</xdr:row>
      <xdr:rowOff>151765</xdr:rowOff>
    </xdr:from>
    <xdr:to>
      <xdr:col>85</xdr:col>
      <xdr:colOff>177800</xdr:colOff>
      <xdr:row>55</xdr:row>
      <xdr:rowOff>81915</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6268700" y="9410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54</xdr:row>
      <xdr:rowOff>130175</xdr:rowOff>
    </xdr:from>
    <xdr:ext cx="534670" cy="259080"/>
    <xdr:sp macro="" textlink="">
      <xdr:nvSpPr>
        <xdr:cNvPr id="600" name="教育費該当値テキスト">
          <a:extLst>
            <a:ext uri="{FF2B5EF4-FFF2-40B4-BE49-F238E27FC236}">
              <a16:creationId xmlns:a16="http://schemas.microsoft.com/office/drawing/2014/main" id="{00000000-0008-0000-0700-000058020000}"/>
            </a:ext>
          </a:extLst>
        </xdr:cNvPr>
        <xdr:cNvSpPr txBox="1"/>
      </xdr:nvSpPr>
      <xdr:spPr>
        <a:xfrm>
          <a:off x="16370300" y="93884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56,699</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55</xdr:row>
      <xdr:rowOff>143510</xdr:rowOff>
    </xdr:from>
    <xdr:to>
      <xdr:col>81</xdr:col>
      <xdr:colOff>101600</xdr:colOff>
      <xdr:row>56</xdr:row>
      <xdr:rowOff>73660</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5430500" y="9573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56</xdr:row>
      <xdr:rowOff>64770</xdr:rowOff>
    </xdr:from>
    <xdr:ext cx="526415" cy="25082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5213965" y="9665970"/>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48,141</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56</xdr:row>
      <xdr:rowOff>142240</xdr:rowOff>
    </xdr:from>
    <xdr:to>
      <xdr:col>76</xdr:col>
      <xdr:colOff>165100</xdr:colOff>
      <xdr:row>57</xdr:row>
      <xdr:rowOff>72390</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4541500" y="9743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57</xdr:row>
      <xdr:rowOff>63500</xdr:rowOff>
    </xdr:from>
    <xdr:ext cx="526415" cy="251460"/>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4324965" y="9836150"/>
          <a:ext cx="5264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39,185</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55</xdr:row>
      <xdr:rowOff>76835</xdr:rowOff>
    </xdr:from>
    <xdr:to>
      <xdr:col>72</xdr:col>
      <xdr:colOff>38100</xdr:colOff>
      <xdr:row>56</xdr:row>
      <xdr:rowOff>6985</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3652500" y="9506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54</xdr:row>
      <xdr:rowOff>23495</xdr:rowOff>
    </xdr:from>
    <xdr:ext cx="526415" cy="259080"/>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3435965" y="928179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51,618</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56</xdr:row>
      <xdr:rowOff>21590</xdr:rowOff>
    </xdr:from>
    <xdr:to>
      <xdr:col>67</xdr:col>
      <xdr:colOff>101600</xdr:colOff>
      <xdr:row>56</xdr:row>
      <xdr:rowOff>123190</xdr:rowOff>
    </xdr:to>
    <xdr:sp macro="" textlink="">
      <xdr:nvSpPr>
        <xdr:cNvPr id="607" name="楕円 606">
          <a:extLst>
            <a:ext uri="{FF2B5EF4-FFF2-40B4-BE49-F238E27FC236}">
              <a16:creationId xmlns:a16="http://schemas.microsoft.com/office/drawing/2014/main" id="{00000000-0008-0000-0700-00005F020000}"/>
            </a:ext>
          </a:extLst>
        </xdr:cNvPr>
        <xdr:cNvSpPr/>
      </xdr:nvSpPr>
      <xdr:spPr>
        <a:xfrm>
          <a:off x="12763500" y="9622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56</xdr:row>
      <xdr:rowOff>114300</xdr:rowOff>
    </xdr:from>
    <xdr:ext cx="526415" cy="259080"/>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2546965" y="971550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45,537</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13,409</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1630" cy="217170"/>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2407900" y="11493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77</xdr:row>
      <xdr:rowOff>168910</xdr:rowOff>
    </xdr:from>
    <xdr:ext cx="240665" cy="25082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2197080" y="13370560"/>
          <a:ext cx="2406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75</xdr:row>
      <xdr:rowOff>54610</xdr:rowOff>
    </xdr:from>
    <xdr:ext cx="531495" cy="25082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914505" y="129133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72</xdr:row>
      <xdr:rowOff>111760</xdr:rowOff>
    </xdr:from>
    <xdr:ext cx="531495" cy="25082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914505" y="124561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69</xdr:row>
      <xdr:rowOff>168910</xdr:rowOff>
    </xdr:from>
    <xdr:ext cx="531495" cy="25082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914505" y="119989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67</xdr:row>
      <xdr:rowOff>54610</xdr:rowOff>
    </xdr:from>
    <xdr:ext cx="531495" cy="25082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914505" y="1154176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災害復旧費グラフ枠">
          <a:extLst>
            <a:ext uri="{FF2B5EF4-FFF2-40B4-BE49-F238E27FC236}">
              <a16:creationId xmlns:a16="http://schemas.microsoft.com/office/drawing/2014/main" id="{00000000-0008-0000-0700-000075020000}"/>
            </a:ext>
          </a:extLst>
        </xdr:cNvPr>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31115</xdr:rowOff>
    </xdr:from>
    <xdr:to>
      <xdr:col>85</xdr:col>
      <xdr:colOff>126365</xdr:colOff>
      <xdr:row>78</xdr:row>
      <xdr:rowOff>139700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flipV="1">
          <a:off x="16317595" y="12375515"/>
          <a:ext cx="1270" cy="11372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143510</xdr:rowOff>
    </xdr:from>
    <xdr:ext cx="249555" cy="251460"/>
    <xdr:sp macro="" textlink="">
      <xdr:nvSpPr>
        <xdr:cNvPr id="631" name="災害復旧費最小値テキスト">
          <a:extLst>
            <a:ext uri="{FF2B5EF4-FFF2-40B4-BE49-F238E27FC236}">
              <a16:creationId xmlns:a16="http://schemas.microsoft.com/office/drawing/2014/main" id="{00000000-0008-0000-0700-000077020000}"/>
            </a:ext>
          </a:extLst>
        </xdr:cNvPr>
        <xdr:cNvSpPr txBox="1"/>
      </xdr:nvSpPr>
      <xdr:spPr>
        <a:xfrm>
          <a:off x="16370300" y="1351661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6230600" y="13512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149225</xdr:rowOff>
    </xdr:from>
    <xdr:ext cx="534670" cy="259080"/>
    <xdr:sp macro="" textlink="">
      <xdr:nvSpPr>
        <xdr:cNvPr id="633" name="災害復旧費最大値テキスト">
          <a:extLst>
            <a:ext uri="{FF2B5EF4-FFF2-40B4-BE49-F238E27FC236}">
              <a16:creationId xmlns:a16="http://schemas.microsoft.com/office/drawing/2014/main" id="{00000000-0008-0000-0700-000079020000}"/>
            </a:ext>
          </a:extLst>
        </xdr:cNvPr>
        <xdr:cNvSpPr txBox="1"/>
      </xdr:nvSpPr>
      <xdr:spPr>
        <a:xfrm>
          <a:off x="16370300" y="1215072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24,880</a:t>
          </a:r>
          <a:endParaRPr kumimoji="1" lang="ja-JP" altLang="en-US" sz="1000" b="1">
            <a:latin typeface="ＭＳ Ｐゴシック"/>
          </a:endParaRPr>
        </a:p>
      </xdr:txBody>
    </xdr:sp>
    <xdr:clientData/>
  </xdr:oneCellAnchor>
  <xdr:twoCellAnchor>
    <xdr:from>
      <xdr:col>85</xdr:col>
      <xdr:colOff>38100</xdr:colOff>
      <xdr:row>72</xdr:row>
      <xdr:rowOff>31115</xdr:rowOff>
    </xdr:from>
    <xdr:to>
      <xdr:col>86</xdr:col>
      <xdr:colOff>25400</xdr:colOff>
      <xdr:row>72</xdr:row>
      <xdr:rowOff>31115</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6230600" y="123755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635</xdr:rowOff>
    </xdr:from>
    <xdr:to>
      <xdr:col>85</xdr:col>
      <xdr:colOff>127000</xdr:colOff>
      <xdr:row>78</xdr:row>
      <xdr:rowOff>3175</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5481300" y="13373735"/>
          <a:ext cx="8382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148590</xdr:rowOff>
    </xdr:from>
    <xdr:ext cx="469900" cy="259080"/>
    <xdr:sp macro="" textlink="">
      <xdr:nvSpPr>
        <xdr:cNvPr id="636" name="災害復旧費平均値テキスト">
          <a:extLst>
            <a:ext uri="{FF2B5EF4-FFF2-40B4-BE49-F238E27FC236}">
              <a16:creationId xmlns:a16="http://schemas.microsoft.com/office/drawing/2014/main" id="{00000000-0008-0000-0700-00007C020000}"/>
            </a:ext>
          </a:extLst>
        </xdr:cNvPr>
        <xdr:cNvSpPr txBox="1"/>
      </xdr:nvSpPr>
      <xdr:spPr>
        <a:xfrm>
          <a:off x="16370300" y="1335024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1,968</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77</xdr:row>
      <xdr:rowOff>170180</xdr:rowOff>
    </xdr:from>
    <xdr:to>
      <xdr:col>85</xdr:col>
      <xdr:colOff>177800</xdr:colOff>
      <xdr:row>78</xdr:row>
      <xdr:rowOff>100330</xdr:rowOff>
    </xdr:to>
    <xdr:sp macro="" textlink="">
      <xdr:nvSpPr>
        <xdr:cNvPr id="637" name="フローチャート: 判断 636">
          <a:extLst>
            <a:ext uri="{FF2B5EF4-FFF2-40B4-BE49-F238E27FC236}">
              <a16:creationId xmlns:a16="http://schemas.microsoft.com/office/drawing/2014/main" id="{00000000-0008-0000-0700-00007D020000}"/>
            </a:ext>
          </a:extLst>
        </xdr:cNvPr>
        <xdr:cNvSpPr/>
      </xdr:nvSpPr>
      <xdr:spPr>
        <a:xfrm>
          <a:off x="16268700" y="13371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64135</xdr:rowOff>
    </xdr:from>
    <xdr:to>
      <xdr:col>81</xdr:col>
      <xdr:colOff>50800</xdr:colOff>
      <xdr:row>78</xdr:row>
      <xdr:rowOff>635</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4592300" y="13265785"/>
          <a:ext cx="889000" cy="1079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144145</xdr:rowOff>
    </xdr:from>
    <xdr:to>
      <xdr:col>81</xdr:col>
      <xdr:colOff>101600</xdr:colOff>
      <xdr:row>78</xdr:row>
      <xdr:rowOff>74930</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5430500" y="133457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78</xdr:row>
      <xdr:rowOff>66040</xdr:rowOff>
    </xdr:from>
    <xdr:ext cx="461645" cy="25082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5246350" y="13439140"/>
          <a:ext cx="4616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2,535</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77</xdr:row>
      <xdr:rowOff>64135</xdr:rowOff>
    </xdr:from>
    <xdr:to>
      <xdr:col>76</xdr:col>
      <xdr:colOff>114300</xdr:colOff>
      <xdr:row>78</xdr:row>
      <xdr:rowOff>102235</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flipV="1">
          <a:off x="13703300" y="13265785"/>
          <a:ext cx="889000" cy="2095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146050</xdr:rowOff>
    </xdr:from>
    <xdr:to>
      <xdr:col>76</xdr:col>
      <xdr:colOff>165100</xdr:colOff>
      <xdr:row>78</xdr:row>
      <xdr:rowOff>76200</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4541500" y="1334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78</xdr:row>
      <xdr:rowOff>67310</xdr:rowOff>
    </xdr:from>
    <xdr:ext cx="461645" cy="259080"/>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4357350" y="1344041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2,494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78</xdr:row>
      <xdr:rowOff>102235</xdr:rowOff>
    </xdr:from>
    <xdr:to>
      <xdr:col>71</xdr:col>
      <xdr:colOff>177800</xdr:colOff>
      <xdr:row>78</xdr:row>
      <xdr:rowOff>107315</xdr:rowOff>
    </xdr:to>
    <xdr:cxnSp macro="">
      <xdr:nvCxnSpPr>
        <xdr:cNvPr id="644" name="直線コネクタ 643">
          <a:extLst>
            <a:ext uri="{FF2B5EF4-FFF2-40B4-BE49-F238E27FC236}">
              <a16:creationId xmlns:a16="http://schemas.microsoft.com/office/drawing/2014/main" id="{00000000-0008-0000-0700-000084020000}"/>
            </a:ext>
          </a:extLst>
        </xdr:cNvPr>
        <xdr:cNvCxnSpPr/>
      </xdr:nvCxnSpPr>
      <xdr:spPr>
        <a:xfrm flipV="1">
          <a:off x="12814300" y="13475335"/>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150495</xdr:rowOff>
    </xdr:from>
    <xdr:to>
      <xdr:col>72</xdr:col>
      <xdr:colOff>38100</xdr:colOff>
      <xdr:row>78</xdr:row>
      <xdr:rowOff>80645</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3652500" y="13352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76</xdr:row>
      <xdr:rowOff>97790</xdr:rowOff>
    </xdr:from>
    <xdr:ext cx="461645" cy="251460"/>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3468350" y="13127990"/>
          <a:ext cx="4616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2,396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77</xdr:row>
      <xdr:rowOff>63500</xdr:rowOff>
    </xdr:from>
    <xdr:to>
      <xdr:col>67</xdr:col>
      <xdr:colOff>101600</xdr:colOff>
      <xdr:row>77</xdr:row>
      <xdr:rowOff>164465</xdr:rowOff>
    </xdr:to>
    <xdr:sp macro="" textlink="">
      <xdr:nvSpPr>
        <xdr:cNvPr id="647" name="フローチャート: 判断 646">
          <a:extLst>
            <a:ext uri="{FF2B5EF4-FFF2-40B4-BE49-F238E27FC236}">
              <a16:creationId xmlns:a16="http://schemas.microsoft.com/office/drawing/2014/main" id="{00000000-0008-0000-0700-000087020000}"/>
            </a:ext>
          </a:extLst>
        </xdr:cNvPr>
        <xdr:cNvSpPr/>
      </xdr:nvSpPr>
      <xdr:spPr>
        <a:xfrm>
          <a:off x="12763500" y="132651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76</xdr:row>
      <xdr:rowOff>9525</xdr:rowOff>
    </xdr:from>
    <xdr:ext cx="461645" cy="25082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2579350" y="13039725"/>
          <a:ext cx="4616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4,315</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80010</xdr:rowOff>
    </xdr:from>
    <xdr:ext cx="762000" cy="259080"/>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80010</xdr:rowOff>
    </xdr:from>
    <xdr:ext cx="762000" cy="259080"/>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80010</xdr:rowOff>
    </xdr:from>
    <xdr:ext cx="762000" cy="259080"/>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81</xdr:row>
      <xdr:rowOff>80010</xdr:rowOff>
    </xdr:from>
    <xdr:ext cx="762000" cy="259080"/>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80010</xdr:rowOff>
    </xdr:from>
    <xdr:ext cx="762000" cy="259080"/>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77</xdr:row>
      <xdr:rowOff>123825</xdr:rowOff>
    </xdr:from>
    <xdr:to>
      <xdr:col>85</xdr:col>
      <xdr:colOff>177800</xdr:colOff>
      <xdr:row>78</xdr:row>
      <xdr:rowOff>53975</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6268700" y="13325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146685</xdr:rowOff>
    </xdr:from>
    <xdr:ext cx="469900" cy="250825"/>
    <xdr:sp macro="" textlink="">
      <xdr:nvSpPr>
        <xdr:cNvPr id="655" name="災害復旧費該当値テキスト">
          <a:extLst>
            <a:ext uri="{FF2B5EF4-FFF2-40B4-BE49-F238E27FC236}">
              <a16:creationId xmlns:a16="http://schemas.microsoft.com/office/drawing/2014/main" id="{00000000-0008-0000-0700-00008F020000}"/>
            </a:ext>
          </a:extLst>
        </xdr:cNvPr>
        <xdr:cNvSpPr txBox="1"/>
      </xdr:nvSpPr>
      <xdr:spPr>
        <a:xfrm>
          <a:off x="16370300" y="13176885"/>
          <a:ext cx="4699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2,990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77</xdr:row>
      <xdr:rowOff>121285</xdr:rowOff>
    </xdr:from>
    <xdr:to>
      <xdr:col>81</xdr:col>
      <xdr:colOff>101600</xdr:colOff>
      <xdr:row>78</xdr:row>
      <xdr:rowOff>52070</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5430500" y="133229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76</xdr:row>
      <xdr:rowOff>67945</xdr:rowOff>
    </xdr:from>
    <xdr:ext cx="461645" cy="2584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246350" y="13098145"/>
          <a:ext cx="4616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3,043</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77</xdr:row>
      <xdr:rowOff>13335</xdr:rowOff>
    </xdr:from>
    <xdr:to>
      <xdr:col>76</xdr:col>
      <xdr:colOff>165100</xdr:colOff>
      <xdr:row>77</xdr:row>
      <xdr:rowOff>114935</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4541500" y="13214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75</xdr:row>
      <xdr:rowOff>132080</xdr:rowOff>
    </xdr:from>
    <xdr:ext cx="461645" cy="251460"/>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4357350" y="12990830"/>
          <a:ext cx="4616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5,400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78</xdr:row>
      <xdr:rowOff>52070</xdr:rowOff>
    </xdr:from>
    <xdr:to>
      <xdr:col>72</xdr:col>
      <xdr:colOff>38100</xdr:colOff>
      <xdr:row>78</xdr:row>
      <xdr:rowOff>153035</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3652500" y="134251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179070</xdr:colOff>
      <xdr:row>78</xdr:row>
      <xdr:rowOff>144145</xdr:rowOff>
    </xdr:from>
    <xdr:ext cx="378460" cy="25082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3514070" y="13517245"/>
          <a:ext cx="3784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819</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78</xdr:row>
      <xdr:rowOff>56515</xdr:rowOff>
    </xdr:from>
    <xdr:to>
      <xdr:col>67</xdr:col>
      <xdr:colOff>101600</xdr:colOff>
      <xdr:row>78</xdr:row>
      <xdr:rowOff>158115</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2763500" y="13429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52070</xdr:colOff>
      <xdr:row>78</xdr:row>
      <xdr:rowOff>149225</xdr:rowOff>
    </xdr:from>
    <xdr:ext cx="378460" cy="259080"/>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2625070" y="1352232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714</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51,195</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1630" cy="217170"/>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2407900" y="14922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99060</xdr:rowOff>
    </xdr:from>
    <xdr:to>
      <xdr:col>89</xdr:col>
      <xdr:colOff>177800</xdr:colOff>
      <xdr:row>99</xdr:row>
      <xdr:rowOff>99060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98</xdr:row>
      <xdr:rowOff>128270</xdr:rowOff>
    </xdr:from>
    <xdr:ext cx="240665" cy="259080"/>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2197080" y="1693037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114935</xdr:rowOff>
    </xdr:from>
    <xdr:to>
      <xdr:col>89</xdr:col>
      <xdr:colOff>177800</xdr:colOff>
      <xdr:row>97</xdr:row>
      <xdr:rowOff>114935</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96</xdr:row>
      <xdr:rowOff>144145</xdr:rowOff>
    </xdr:from>
    <xdr:ext cx="531495" cy="25082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914505" y="1660334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95</xdr:row>
      <xdr:rowOff>132080</xdr:rowOff>
    </xdr:from>
    <xdr:to>
      <xdr:col>89</xdr:col>
      <xdr:colOff>177800</xdr:colOff>
      <xdr:row>95</xdr:row>
      <xdr:rowOff>132080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94</xdr:row>
      <xdr:rowOff>160655</xdr:rowOff>
    </xdr:from>
    <xdr:ext cx="531495" cy="259080"/>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914505" y="16276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93</xdr:row>
      <xdr:rowOff>147955</xdr:rowOff>
    </xdr:from>
    <xdr:to>
      <xdr:col>89</xdr:col>
      <xdr:colOff>177800</xdr:colOff>
      <xdr:row>93</xdr:row>
      <xdr:rowOff>147955</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93</xdr:row>
      <xdr:rowOff>6350</xdr:rowOff>
    </xdr:from>
    <xdr:ext cx="531495" cy="251460"/>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914505" y="1595120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91</xdr:row>
      <xdr:rowOff>164465</xdr:rowOff>
    </xdr:from>
    <xdr:to>
      <xdr:col>89</xdr:col>
      <xdr:colOff>177800</xdr:colOff>
      <xdr:row>91</xdr:row>
      <xdr:rowOff>164465</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91</xdr:row>
      <xdr:rowOff>22225</xdr:rowOff>
    </xdr:from>
    <xdr:ext cx="531495" cy="2584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914505" y="15624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8890</xdr:rowOff>
    </xdr:from>
    <xdr:to>
      <xdr:col>89</xdr:col>
      <xdr:colOff>177800</xdr:colOff>
      <xdr:row>90</xdr:row>
      <xdr:rowOff>8890</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38100</xdr:rowOff>
    </xdr:from>
    <xdr:ext cx="587375" cy="259080"/>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850370" y="15297150"/>
          <a:ext cx="587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54610</xdr:rowOff>
    </xdr:from>
    <xdr:ext cx="587375" cy="25082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850370" y="14970760"/>
          <a:ext cx="58737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8" name="公債費グラフ枠">
          <a:extLst>
            <a:ext uri="{FF2B5EF4-FFF2-40B4-BE49-F238E27FC236}">
              <a16:creationId xmlns:a16="http://schemas.microsoft.com/office/drawing/2014/main" id="{00000000-0008-0000-0700-0000B0020000}"/>
            </a:ext>
          </a:extLst>
        </xdr:cNvPr>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31750</xdr:rowOff>
    </xdr:from>
    <xdr:to>
      <xdr:col>85</xdr:col>
      <xdr:colOff>126365</xdr:colOff>
      <xdr:row>98</xdr:row>
      <xdr:rowOff>79375</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flipV="1">
          <a:off x="16317595" y="15462250"/>
          <a:ext cx="1270" cy="14192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83185</xdr:rowOff>
    </xdr:from>
    <xdr:ext cx="534670" cy="259080"/>
    <xdr:sp macro="" textlink="">
      <xdr:nvSpPr>
        <xdr:cNvPr id="690" name="公債費最小値テキスト">
          <a:extLst>
            <a:ext uri="{FF2B5EF4-FFF2-40B4-BE49-F238E27FC236}">
              <a16:creationId xmlns:a16="http://schemas.microsoft.com/office/drawing/2014/main" id="{00000000-0008-0000-0700-0000B2020000}"/>
            </a:ext>
          </a:extLst>
        </xdr:cNvPr>
        <xdr:cNvSpPr txBox="1"/>
      </xdr:nvSpPr>
      <xdr:spPr>
        <a:xfrm>
          <a:off x="16370300" y="168852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11,708</a:t>
          </a:r>
          <a:endParaRPr kumimoji="1" lang="ja-JP" altLang="en-US" sz="1000" b="1">
            <a:latin typeface="ＭＳ Ｐゴシック"/>
            <a:ea typeface="ＭＳ Ｐゴシック"/>
          </a:endParaRPr>
        </a:p>
      </xdr:txBody>
    </xdr:sp>
    <xdr:clientData/>
  </xdr:oneCellAnchor>
  <xdr:twoCellAnchor>
    <xdr:from>
      <xdr:col>85</xdr:col>
      <xdr:colOff>38100</xdr:colOff>
      <xdr:row>98</xdr:row>
      <xdr:rowOff>79375</xdr:rowOff>
    </xdr:from>
    <xdr:to>
      <xdr:col>86</xdr:col>
      <xdr:colOff>25400</xdr:colOff>
      <xdr:row>98</xdr:row>
      <xdr:rowOff>79375</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a:off x="16230600" y="168814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149860</xdr:rowOff>
    </xdr:from>
    <xdr:ext cx="534670" cy="259080"/>
    <xdr:sp macro="" textlink="">
      <xdr:nvSpPr>
        <xdr:cNvPr id="692" name="公債費最大値テキスト">
          <a:extLst>
            <a:ext uri="{FF2B5EF4-FFF2-40B4-BE49-F238E27FC236}">
              <a16:creationId xmlns:a16="http://schemas.microsoft.com/office/drawing/2014/main" id="{00000000-0008-0000-0700-0000B4020000}"/>
            </a:ext>
          </a:extLst>
        </xdr:cNvPr>
        <xdr:cNvSpPr txBox="1"/>
      </xdr:nvSpPr>
      <xdr:spPr>
        <a:xfrm>
          <a:off x="16370300" y="152374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98,621</a:t>
          </a:r>
          <a:endParaRPr kumimoji="1" lang="ja-JP" altLang="en-US" sz="1000" b="1">
            <a:latin typeface="ＭＳ Ｐゴシック"/>
          </a:endParaRPr>
        </a:p>
      </xdr:txBody>
    </xdr:sp>
    <xdr:clientData/>
  </xdr:oneCellAnchor>
  <xdr:twoCellAnchor>
    <xdr:from>
      <xdr:col>85</xdr:col>
      <xdr:colOff>38100</xdr:colOff>
      <xdr:row>90</xdr:row>
      <xdr:rowOff>31750</xdr:rowOff>
    </xdr:from>
    <xdr:to>
      <xdr:col>86</xdr:col>
      <xdr:colOff>25400</xdr:colOff>
      <xdr:row>90</xdr:row>
      <xdr:rowOff>31750</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a:off x="16230600" y="154622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93</xdr:row>
      <xdr:rowOff>168910</xdr:rowOff>
    </xdr:from>
    <xdr:to>
      <xdr:col>85</xdr:col>
      <xdr:colOff>127000</xdr:colOff>
      <xdr:row>94</xdr:row>
      <xdr:rowOff>20955</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5481300" y="16113760"/>
          <a:ext cx="83820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26035</xdr:rowOff>
    </xdr:from>
    <xdr:ext cx="534670" cy="259080"/>
    <xdr:sp macro="" textlink="">
      <xdr:nvSpPr>
        <xdr:cNvPr id="695" name="公債費平均値テキスト">
          <a:extLst>
            <a:ext uri="{FF2B5EF4-FFF2-40B4-BE49-F238E27FC236}">
              <a16:creationId xmlns:a16="http://schemas.microsoft.com/office/drawing/2014/main" id="{00000000-0008-0000-0700-0000B7020000}"/>
            </a:ext>
          </a:extLst>
        </xdr:cNvPr>
        <xdr:cNvSpPr txBox="1"/>
      </xdr:nvSpPr>
      <xdr:spPr>
        <a:xfrm>
          <a:off x="16370300" y="1631378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42,040</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95</xdr:row>
      <xdr:rowOff>47625</xdr:rowOff>
    </xdr:from>
    <xdr:to>
      <xdr:col>85</xdr:col>
      <xdr:colOff>177800</xdr:colOff>
      <xdr:row>95</xdr:row>
      <xdr:rowOff>149225</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6268700" y="16335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93</xdr:row>
      <xdr:rowOff>133350</xdr:rowOff>
    </xdr:from>
    <xdr:to>
      <xdr:col>81</xdr:col>
      <xdr:colOff>50800</xdr:colOff>
      <xdr:row>93</xdr:row>
      <xdr:rowOff>168910</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4592300" y="16078200"/>
          <a:ext cx="889000" cy="35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6350</xdr:rowOff>
    </xdr:from>
    <xdr:to>
      <xdr:col>81</xdr:col>
      <xdr:colOff>101600</xdr:colOff>
      <xdr:row>95</xdr:row>
      <xdr:rowOff>107315</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5430500" y="162941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95</xdr:row>
      <xdr:rowOff>98425</xdr:rowOff>
    </xdr:from>
    <xdr:ext cx="526415" cy="25082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5213965" y="1638617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44,613</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93</xdr:row>
      <xdr:rowOff>133350</xdr:rowOff>
    </xdr:from>
    <xdr:to>
      <xdr:col>76</xdr:col>
      <xdr:colOff>114300</xdr:colOff>
      <xdr:row>93</xdr:row>
      <xdr:rowOff>143510</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flipV="1">
          <a:off x="13703300" y="16078200"/>
          <a:ext cx="8890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29210</xdr:rowOff>
    </xdr:from>
    <xdr:to>
      <xdr:col>76</xdr:col>
      <xdr:colOff>165100</xdr:colOff>
      <xdr:row>95</xdr:row>
      <xdr:rowOff>130175</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4541500" y="163169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95</xdr:row>
      <xdr:rowOff>121285</xdr:rowOff>
    </xdr:from>
    <xdr:ext cx="526415" cy="25082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4324965" y="1640903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43,205</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93</xdr:row>
      <xdr:rowOff>143510</xdr:rowOff>
    </xdr:from>
    <xdr:to>
      <xdr:col>71</xdr:col>
      <xdr:colOff>177800</xdr:colOff>
      <xdr:row>94</xdr:row>
      <xdr:rowOff>635</xdr:rowOff>
    </xdr:to>
    <xdr:cxnSp macro="">
      <xdr:nvCxnSpPr>
        <xdr:cNvPr id="703" name="直線コネクタ 702">
          <a:extLst>
            <a:ext uri="{FF2B5EF4-FFF2-40B4-BE49-F238E27FC236}">
              <a16:creationId xmlns:a16="http://schemas.microsoft.com/office/drawing/2014/main" id="{00000000-0008-0000-0700-0000BF020000}"/>
            </a:ext>
          </a:extLst>
        </xdr:cNvPr>
        <xdr:cNvCxnSpPr/>
      </xdr:nvCxnSpPr>
      <xdr:spPr>
        <a:xfrm flipV="1">
          <a:off x="12814300" y="16088360"/>
          <a:ext cx="8890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24130</xdr:rowOff>
    </xdr:from>
    <xdr:to>
      <xdr:col>72</xdr:col>
      <xdr:colOff>38100</xdr:colOff>
      <xdr:row>95</xdr:row>
      <xdr:rowOff>125730</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3652500" y="16311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95</xdr:row>
      <xdr:rowOff>116840</xdr:rowOff>
    </xdr:from>
    <xdr:ext cx="526415" cy="259080"/>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3435965" y="1640459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43,483</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95</xdr:row>
      <xdr:rowOff>86360</xdr:rowOff>
    </xdr:from>
    <xdr:to>
      <xdr:col>67</xdr:col>
      <xdr:colOff>101600</xdr:colOff>
      <xdr:row>96</xdr:row>
      <xdr:rowOff>15875</xdr:rowOff>
    </xdr:to>
    <xdr:sp macro="" textlink="">
      <xdr:nvSpPr>
        <xdr:cNvPr id="706" name="フローチャート: 判断 705">
          <a:extLst>
            <a:ext uri="{FF2B5EF4-FFF2-40B4-BE49-F238E27FC236}">
              <a16:creationId xmlns:a16="http://schemas.microsoft.com/office/drawing/2014/main" id="{00000000-0008-0000-0700-0000C2020000}"/>
            </a:ext>
          </a:extLst>
        </xdr:cNvPr>
        <xdr:cNvSpPr/>
      </xdr:nvSpPr>
      <xdr:spPr>
        <a:xfrm>
          <a:off x="12763500" y="163741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96</xdr:row>
      <xdr:rowOff>6985</xdr:rowOff>
    </xdr:from>
    <xdr:ext cx="526415" cy="25082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2546965" y="1646618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39,706</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62000" cy="259080"/>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101</xdr:row>
      <xdr:rowOff>80010</xdr:rowOff>
    </xdr:from>
    <xdr:ext cx="762000" cy="259080"/>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62000" cy="259080"/>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93</xdr:row>
      <xdr:rowOff>141605</xdr:rowOff>
    </xdr:from>
    <xdr:to>
      <xdr:col>85</xdr:col>
      <xdr:colOff>177800</xdr:colOff>
      <xdr:row>94</xdr:row>
      <xdr:rowOff>71755</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6268700" y="16086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92</xdr:row>
      <xdr:rowOff>164465</xdr:rowOff>
    </xdr:from>
    <xdr:ext cx="534670" cy="259080"/>
    <xdr:sp macro="" textlink="">
      <xdr:nvSpPr>
        <xdr:cNvPr id="714" name="公債費該当値テキスト">
          <a:extLst>
            <a:ext uri="{FF2B5EF4-FFF2-40B4-BE49-F238E27FC236}">
              <a16:creationId xmlns:a16="http://schemas.microsoft.com/office/drawing/2014/main" id="{00000000-0008-0000-0700-0000CA020000}"/>
            </a:ext>
          </a:extLst>
        </xdr:cNvPr>
        <xdr:cNvSpPr txBox="1"/>
      </xdr:nvSpPr>
      <xdr:spPr>
        <a:xfrm>
          <a:off x="16370300" y="1593786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57,256</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93</xdr:row>
      <xdr:rowOff>118110</xdr:rowOff>
    </xdr:from>
    <xdr:to>
      <xdr:col>81</xdr:col>
      <xdr:colOff>101600</xdr:colOff>
      <xdr:row>94</xdr:row>
      <xdr:rowOff>48260</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5430500" y="16062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92</xdr:row>
      <xdr:rowOff>64770</xdr:rowOff>
    </xdr:from>
    <xdr:ext cx="526415" cy="25082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5213965" y="15838170"/>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58,704</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93</xdr:row>
      <xdr:rowOff>82550</xdr:rowOff>
    </xdr:from>
    <xdr:to>
      <xdr:col>76</xdr:col>
      <xdr:colOff>165100</xdr:colOff>
      <xdr:row>94</xdr:row>
      <xdr:rowOff>12700</xdr:rowOff>
    </xdr:to>
    <xdr:sp macro="" textlink="">
      <xdr:nvSpPr>
        <xdr:cNvPr id="717" name="楕円 716">
          <a:extLst>
            <a:ext uri="{FF2B5EF4-FFF2-40B4-BE49-F238E27FC236}">
              <a16:creationId xmlns:a16="http://schemas.microsoft.com/office/drawing/2014/main" id="{00000000-0008-0000-0700-0000CD020000}"/>
            </a:ext>
          </a:extLst>
        </xdr:cNvPr>
        <xdr:cNvSpPr/>
      </xdr:nvSpPr>
      <xdr:spPr>
        <a:xfrm>
          <a:off x="14541500" y="1602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92</xdr:row>
      <xdr:rowOff>29210</xdr:rowOff>
    </xdr:from>
    <xdr:ext cx="526415" cy="251460"/>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4324965" y="15802610"/>
          <a:ext cx="5264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60,887</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93</xdr:row>
      <xdr:rowOff>92075</xdr:rowOff>
    </xdr:from>
    <xdr:to>
      <xdr:col>72</xdr:col>
      <xdr:colOff>38100</xdr:colOff>
      <xdr:row>94</xdr:row>
      <xdr:rowOff>22225</xdr:rowOff>
    </xdr:to>
    <xdr:sp macro="" textlink="">
      <xdr:nvSpPr>
        <xdr:cNvPr id="719" name="楕円 718">
          <a:extLst>
            <a:ext uri="{FF2B5EF4-FFF2-40B4-BE49-F238E27FC236}">
              <a16:creationId xmlns:a16="http://schemas.microsoft.com/office/drawing/2014/main" id="{00000000-0008-0000-0700-0000CF020000}"/>
            </a:ext>
          </a:extLst>
        </xdr:cNvPr>
        <xdr:cNvSpPr/>
      </xdr:nvSpPr>
      <xdr:spPr>
        <a:xfrm>
          <a:off x="13652500" y="16036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92</xdr:row>
      <xdr:rowOff>38735</xdr:rowOff>
    </xdr:from>
    <xdr:ext cx="526415" cy="259080"/>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3435965" y="1581213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60,306</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93</xdr:row>
      <xdr:rowOff>121285</xdr:rowOff>
    </xdr:from>
    <xdr:to>
      <xdr:col>67</xdr:col>
      <xdr:colOff>101600</xdr:colOff>
      <xdr:row>94</xdr:row>
      <xdr:rowOff>52070</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2763500" y="160661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92</xdr:row>
      <xdr:rowOff>67945</xdr:rowOff>
    </xdr:from>
    <xdr:ext cx="526415" cy="258445"/>
    <xdr:sp macro="" textlink="">
      <xdr:nvSpPr>
        <xdr:cNvPr id="722" name="テキスト ボックス 721">
          <a:extLst>
            <a:ext uri="{FF2B5EF4-FFF2-40B4-BE49-F238E27FC236}">
              <a16:creationId xmlns:a16="http://schemas.microsoft.com/office/drawing/2014/main" id="{00000000-0008-0000-0700-0000D2020000}"/>
            </a:ext>
          </a:extLst>
        </xdr:cNvPr>
        <xdr:cNvSpPr txBox="1"/>
      </xdr:nvSpPr>
      <xdr:spPr>
        <a:xfrm>
          <a:off x="12546965" y="15841345"/>
          <a:ext cx="5264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58,526</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6/79</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1630" cy="217170"/>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8249900" y="4635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37</xdr:row>
      <xdr:rowOff>168910</xdr:rowOff>
    </xdr:from>
    <xdr:ext cx="240665" cy="25082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8039080" y="6512560"/>
          <a:ext cx="2406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35</xdr:row>
      <xdr:rowOff>54610</xdr:rowOff>
    </xdr:from>
    <xdr:ext cx="459105" cy="25082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7820640" y="6055360"/>
          <a:ext cx="4591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32</xdr:row>
      <xdr:rowOff>111760</xdr:rowOff>
    </xdr:from>
    <xdr:ext cx="459105" cy="25082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7820640" y="5598160"/>
          <a:ext cx="4591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29</xdr:row>
      <xdr:rowOff>168910</xdr:rowOff>
    </xdr:from>
    <xdr:ext cx="459105" cy="25082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7820640" y="5140960"/>
          <a:ext cx="4591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27</xdr:row>
      <xdr:rowOff>54610</xdr:rowOff>
    </xdr:from>
    <xdr:ext cx="459105" cy="25082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7820640" y="4683760"/>
          <a:ext cx="4591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3" name="諸支出金グラフ枠">
          <a:extLst>
            <a:ext uri="{FF2B5EF4-FFF2-40B4-BE49-F238E27FC236}">
              <a16:creationId xmlns:a16="http://schemas.microsoft.com/office/drawing/2014/main" id="{00000000-0008-0000-0700-0000E7020000}"/>
            </a:ext>
          </a:extLst>
        </xdr:cNvPr>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11430</xdr:rowOff>
    </xdr:from>
    <xdr:to>
      <xdr:col>116</xdr:col>
      <xdr:colOff>62865</xdr:colOff>
      <xdr:row>38</xdr:row>
      <xdr:rowOff>139700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flipV="1">
          <a:off x="22159595" y="5154930"/>
          <a:ext cx="1270" cy="14998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167640</xdr:rowOff>
    </xdr:from>
    <xdr:ext cx="249555" cy="250825"/>
    <xdr:sp macro="" textlink="">
      <xdr:nvSpPr>
        <xdr:cNvPr id="745" name="諸支出金最小値テキスト">
          <a:extLst>
            <a:ext uri="{FF2B5EF4-FFF2-40B4-BE49-F238E27FC236}">
              <a16:creationId xmlns:a16="http://schemas.microsoft.com/office/drawing/2014/main" id="{00000000-0008-0000-0700-0000E9020000}"/>
            </a:ext>
          </a:extLst>
        </xdr:cNvPr>
        <xdr:cNvSpPr txBox="1"/>
      </xdr:nvSpPr>
      <xdr:spPr>
        <a:xfrm>
          <a:off x="22212300" y="6682740"/>
          <a:ext cx="24955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22072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129540</xdr:rowOff>
    </xdr:from>
    <xdr:ext cx="469900" cy="259080"/>
    <xdr:sp macro="" textlink="">
      <xdr:nvSpPr>
        <xdr:cNvPr id="747" name="諸支出金最大値テキスト">
          <a:extLst>
            <a:ext uri="{FF2B5EF4-FFF2-40B4-BE49-F238E27FC236}">
              <a16:creationId xmlns:a16="http://schemas.microsoft.com/office/drawing/2014/main" id="{00000000-0008-0000-0700-0000EB020000}"/>
            </a:ext>
          </a:extLst>
        </xdr:cNvPr>
        <xdr:cNvSpPr txBox="1"/>
      </xdr:nvSpPr>
      <xdr:spPr>
        <a:xfrm>
          <a:off x="22212300" y="493014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6,560</a:t>
          </a:r>
          <a:endParaRPr kumimoji="1" lang="ja-JP" altLang="en-US" sz="1000" b="1">
            <a:latin typeface="ＭＳ Ｐゴシック"/>
          </a:endParaRPr>
        </a:p>
      </xdr:txBody>
    </xdr:sp>
    <xdr:clientData/>
  </xdr:oneCellAnchor>
  <xdr:twoCellAnchor>
    <xdr:from>
      <xdr:col>115</xdr:col>
      <xdr:colOff>165100</xdr:colOff>
      <xdr:row>30</xdr:row>
      <xdr:rowOff>11430</xdr:rowOff>
    </xdr:from>
    <xdr:to>
      <xdr:col>116</xdr:col>
      <xdr:colOff>152400</xdr:colOff>
      <xdr:row>30</xdr:row>
      <xdr:rowOff>11430</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22072600" y="51549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21323300" y="6654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85090</xdr:rowOff>
    </xdr:from>
    <xdr:ext cx="378460" cy="259080"/>
    <xdr:sp macro="" textlink="">
      <xdr:nvSpPr>
        <xdr:cNvPr id="750" name="諸支出金平均値テキスト">
          <a:extLst>
            <a:ext uri="{FF2B5EF4-FFF2-40B4-BE49-F238E27FC236}">
              <a16:creationId xmlns:a16="http://schemas.microsoft.com/office/drawing/2014/main" id="{00000000-0008-0000-0700-0000EE020000}"/>
            </a:ext>
          </a:extLst>
        </xdr:cNvPr>
        <xdr:cNvSpPr txBox="1"/>
      </xdr:nvSpPr>
      <xdr:spPr>
        <a:xfrm>
          <a:off x="22212300" y="6428740"/>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116</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38</xdr:row>
      <xdr:rowOff>62230</xdr:rowOff>
    </xdr:from>
    <xdr:to>
      <xdr:col>116</xdr:col>
      <xdr:colOff>114300</xdr:colOff>
      <xdr:row>38</xdr:row>
      <xdr:rowOff>163830</xdr:rowOff>
    </xdr:to>
    <xdr:sp macro="" textlink="">
      <xdr:nvSpPr>
        <xdr:cNvPr id="751" name="フローチャート: 判断 750">
          <a:extLst>
            <a:ext uri="{FF2B5EF4-FFF2-40B4-BE49-F238E27FC236}">
              <a16:creationId xmlns:a16="http://schemas.microsoft.com/office/drawing/2014/main" id="{00000000-0008-0000-0700-0000EF020000}"/>
            </a:ext>
          </a:extLst>
        </xdr:cNvPr>
        <xdr:cNvSpPr/>
      </xdr:nvSpPr>
      <xdr:spPr>
        <a:xfrm>
          <a:off x="22110700" y="6577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20434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128270</xdr:rowOff>
    </xdr:from>
    <xdr:to>
      <xdr:col>112</xdr:col>
      <xdr:colOff>38100</xdr:colOff>
      <xdr:row>38</xdr:row>
      <xdr:rowOff>58420</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212725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179070</xdr:colOff>
      <xdr:row>36</xdr:row>
      <xdr:rowOff>74930</xdr:rowOff>
    </xdr:from>
    <xdr:ext cx="378460" cy="251460"/>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21134070" y="6247130"/>
          <a:ext cx="378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578</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19545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6985</xdr:rowOff>
    </xdr:from>
    <xdr:to>
      <xdr:col>107</xdr:col>
      <xdr:colOff>101600</xdr:colOff>
      <xdr:row>38</xdr:row>
      <xdr:rowOff>109220</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20383500" y="65220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52070</xdr:colOff>
      <xdr:row>36</xdr:row>
      <xdr:rowOff>125095</xdr:rowOff>
    </xdr:from>
    <xdr:ext cx="378460" cy="2584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0245070" y="629729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359</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a:off x="18656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3175</xdr:rowOff>
    </xdr:from>
    <xdr:to>
      <xdr:col>102</xdr:col>
      <xdr:colOff>165100</xdr:colOff>
      <xdr:row>38</xdr:row>
      <xdr:rowOff>104775</xdr:rowOff>
    </xdr:to>
    <xdr:sp macro="" textlink="">
      <xdr:nvSpPr>
        <xdr:cNvPr id="759" name="フローチャート: 判断 758">
          <a:extLst>
            <a:ext uri="{FF2B5EF4-FFF2-40B4-BE49-F238E27FC236}">
              <a16:creationId xmlns:a16="http://schemas.microsoft.com/office/drawing/2014/main" id="{00000000-0008-0000-0700-0000F7020000}"/>
            </a:ext>
          </a:extLst>
        </xdr:cNvPr>
        <xdr:cNvSpPr/>
      </xdr:nvSpPr>
      <xdr:spPr>
        <a:xfrm>
          <a:off x="19494500" y="651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115570</xdr:colOff>
      <xdr:row>36</xdr:row>
      <xdr:rowOff>121285</xdr:rowOff>
    </xdr:from>
    <xdr:ext cx="378460" cy="25082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9356070" y="6293485"/>
          <a:ext cx="3784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375</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38</xdr:row>
      <xdr:rowOff>72390</xdr:rowOff>
    </xdr:from>
    <xdr:to>
      <xdr:col>98</xdr:col>
      <xdr:colOff>38100</xdr:colOff>
      <xdr:row>39</xdr:row>
      <xdr:rowOff>2540</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18605500" y="6587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20955</xdr:colOff>
      <xdr:row>37</xdr:row>
      <xdr:rowOff>19050</xdr:rowOff>
    </xdr:from>
    <xdr:ext cx="313690" cy="25082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8499455" y="6362700"/>
          <a:ext cx="31369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80010</xdr:rowOff>
    </xdr:from>
    <xdr:ext cx="762000" cy="259080"/>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41</xdr:row>
      <xdr:rowOff>80010</xdr:rowOff>
    </xdr:from>
    <xdr:ext cx="762000" cy="259080"/>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80010</xdr:rowOff>
    </xdr:from>
    <xdr:ext cx="762000" cy="259080"/>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80010</xdr:rowOff>
    </xdr:from>
    <xdr:ext cx="762000" cy="259080"/>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41</xdr:row>
      <xdr:rowOff>80010</xdr:rowOff>
    </xdr:from>
    <xdr:ext cx="762000" cy="259080"/>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8" name="楕円 767">
          <a:extLst>
            <a:ext uri="{FF2B5EF4-FFF2-40B4-BE49-F238E27FC236}">
              <a16:creationId xmlns:a16="http://schemas.microsoft.com/office/drawing/2014/main" id="{00000000-0008-0000-0700-00000003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40640</xdr:rowOff>
    </xdr:from>
    <xdr:ext cx="249555" cy="251460"/>
    <xdr:sp macro="" textlink="">
      <xdr:nvSpPr>
        <xdr:cNvPr id="769" name="諸支出金該当値テキスト">
          <a:extLst>
            <a:ext uri="{FF2B5EF4-FFF2-40B4-BE49-F238E27FC236}">
              <a16:creationId xmlns:a16="http://schemas.microsoft.com/office/drawing/2014/main" id="{00000000-0008-0000-0700-000001030000}"/>
            </a:ext>
          </a:extLst>
        </xdr:cNvPr>
        <xdr:cNvSpPr txBox="1"/>
      </xdr:nvSpPr>
      <xdr:spPr>
        <a:xfrm>
          <a:off x="22212300" y="655574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0" name="楕円 769">
          <a:extLst>
            <a:ext uri="{FF2B5EF4-FFF2-40B4-BE49-F238E27FC236}">
              <a16:creationId xmlns:a16="http://schemas.microsoft.com/office/drawing/2014/main" id="{00000000-0008-0000-0700-000002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39</xdr:row>
      <xdr:rowOff>10160</xdr:rowOff>
    </xdr:from>
    <xdr:ext cx="241300" cy="259080"/>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21198840" y="66967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72" name="楕円 771">
          <a:extLst>
            <a:ext uri="{FF2B5EF4-FFF2-40B4-BE49-F238E27FC236}">
              <a16:creationId xmlns:a16="http://schemas.microsoft.com/office/drawing/2014/main" id="{00000000-0008-0000-0700-000004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39</xdr:row>
      <xdr:rowOff>10160</xdr:rowOff>
    </xdr:from>
    <xdr:ext cx="241300" cy="259080"/>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20309840" y="66967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39</xdr:row>
      <xdr:rowOff>10160</xdr:rowOff>
    </xdr:from>
    <xdr:ext cx="241300" cy="259080"/>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19420840" y="66967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39</xdr:row>
      <xdr:rowOff>10160</xdr:rowOff>
    </xdr:from>
    <xdr:ext cx="241300" cy="259080"/>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18531840" y="66967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宮崎県平均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1630" cy="217170"/>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8249900" y="8064500"/>
          <a:ext cx="34163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53</xdr:row>
      <xdr:rowOff>168910</xdr:rowOff>
    </xdr:from>
    <xdr:ext cx="240665" cy="250825"/>
    <xdr:sp macro="" textlink="">
      <xdr:nvSpPr>
        <xdr:cNvPr id="789" name="テキスト ボックス 788">
          <a:extLst>
            <a:ext uri="{FF2B5EF4-FFF2-40B4-BE49-F238E27FC236}">
              <a16:creationId xmlns:a16="http://schemas.microsoft.com/office/drawing/2014/main" id="{00000000-0008-0000-0700-000015030000}"/>
            </a:ext>
          </a:extLst>
        </xdr:cNvPr>
        <xdr:cNvSpPr txBox="1"/>
      </xdr:nvSpPr>
      <xdr:spPr>
        <a:xfrm>
          <a:off x="18039080" y="9255760"/>
          <a:ext cx="2406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47</xdr:row>
      <xdr:rowOff>54610</xdr:rowOff>
    </xdr:from>
    <xdr:ext cx="240665" cy="250825"/>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8039080" y="8112760"/>
          <a:ext cx="2406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2" name="前年度繰上充用金グラフ枠">
          <a:extLst>
            <a:ext uri="{FF2B5EF4-FFF2-40B4-BE49-F238E27FC236}">
              <a16:creationId xmlns:a16="http://schemas.microsoft.com/office/drawing/2014/main" id="{00000000-0008-0000-0700-000018030000}"/>
            </a:ext>
          </a:extLst>
        </xdr:cNvPr>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62865</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2159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10160</xdr:rowOff>
    </xdr:from>
    <xdr:ext cx="249555" cy="259080"/>
    <xdr:sp macro="" textlink="">
      <xdr:nvSpPr>
        <xdr:cNvPr id="794" name="前年度繰上充用金最小値テキスト">
          <a:extLst>
            <a:ext uri="{FF2B5EF4-FFF2-40B4-BE49-F238E27FC236}">
              <a16:creationId xmlns:a16="http://schemas.microsoft.com/office/drawing/2014/main" id="{00000000-0008-0000-0700-00001A030000}"/>
            </a:ext>
          </a:extLst>
        </xdr:cNvPr>
        <xdr:cNvSpPr txBox="1"/>
      </xdr:nvSpPr>
      <xdr:spPr>
        <a:xfrm>
          <a:off x="22212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10160</xdr:rowOff>
    </xdr:from>
    <xdr:ext cx="249555" cy="259080"/>
    <xdr:sp macro="" textlink="">
      <xdr:nvSpPr>
        <xdr:cNvPr id="796" name="前年度繰上充用金最大値テキスト">
          <a:extLst>
            <a:ext uri="{FF2B5EF4-FFF2-40B4-BE49-F238E27FC236}">
              <a16:creationId xmlns:a16="http://schemas.microsoft.com/office/drawing/2014/main" id="{00000000-0008-0000-0700-00001C030000}"/>
            </a:ext>
          </a:extLst>
        </xdr:cNvPr>
        <xdr:cNvSpPr txBox="1"/>
      </xdr:nvSpPr>
      <xdr:spPr>
        <a:xfrm>
          <a:off x="22212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1323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67310</xdr:rowOff>
    </xdr:from>
    <xdr:ext cx="249555" cy="259080"/>
    <xdr:sp macro="" textlink="">
      <xdr:nvSpPr>
        <xdr:cNvPr id="799" name="前年度繰上充用金平均値テキスト">
          <a:extLst>
            <a:ext uri="{FF2B5EF4-FFF2-40B4-BE49-F238E27FC236}">
              <a16:creationId xmlns:a16="http://schemas.microsoft.com/office/drawing/2014/main" id="{00000000-0008-0000-0700-00001F030000}"/>
            </a:ext>
          </a:extLst>
        </xdr:cNvPr>
        <xdr:cNvSpPr txBox="1"/>
      </xdr:nvSpPr>
      <xdr:spPr>
        <a:xfrm>
          <a:off x="22212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2043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55</xdr:row>
      <xdr:rowOff>10160</xdr:rowOff>
    </xdr:from>
    <xdr:ext cx="241300" cy="259080"/>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21198840" y="94399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19545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55</xdr:row>
      <xdr:rowOff>10160</xdr:rowOff>
    </xdr:from>
    <xdr:ext cx="241300" cy="259080"/>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0309840" y="94399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18656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8" name="フローチャート: 判断 807">
          <a:extLst>
            <a:ext uri="{FF2B5EF4-FFF2-40B4-BE49-F238E27FC236}">
              <a16:creationId xmlns:a16="http://schemas.microsoft.com/office/drawing/2014/main" id="{00000000-0008-0000-0700-000028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55</xdr:row>
      <xdr:rowOff>10160</xdr:rowOff>
    </xdr:from>
    <xdr:ext cx="241300" cy="259080"/>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9420840" y="94399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55</xdr:row>
      <xdr:rowOff>10160</xdr:rowOff>
    </xdr:from>
    <xdr:ext cx="241300" cy="259080"/>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8531840" y="94399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80010</xdr:rowOff>
    </xdr:from>
    <xdr:ext cx="762000" cy="259080"/>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61</xdr:row>
      <xdr:rowOff>80010</xdr:rowOff>
    </xdr:from>
    <xdr:ext cx="762000" cy="259080"/>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80010</xdr:rowOff>
    </xdr:from>
    <xdr:ext cx="762000" cy="259080"/>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80010</xdr:rowOff>
    </xdr:from>
    <xdr:ext cx="762000" cy="259080"/>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61</xdr:row>
      <xdr:rowOff>80010</xdr:rowOff>
    </xdr:from>
    <xdr:ext cx="762000" cy="259080"/>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7" name="楕円 816">
          <a:extLst>
            <a:ext uri="{FF2B5EF4-FFF2-40B4-BE49-F238E27FC236}">
              <a16:creationId xmlns:a16="http://schemas.microsoft.com/office/drawing/2014/main" id="{00000000-0008-0000-0700-000031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124460</xdr:rowOff>
    </xdr:from>
    <xdr:ext cx="249555" cy="259080"/>
    <xdr:sp macro="" textlink="">
      <xdr:nvSpPr>
        <xdr:cNvPr id="818" name="前年度繰上充用金該当値テキスト">
          <a:extLst>
            <a:ext uri="{FF2B5EF4-FFF2-40B4-BE49-F238E27FC236}">
              <a16:creationId xmlns:a16="http://schemas.microsoft.com/office/drawing/2014/main" id="{00000000-0008-0000-0700-000032030000}"/>
            </a:ext>
          </a:extLst>
        </xdr:cNvPr>
        <xdr:cNvSpPr txBox="1"/>
      </xdr:nvSpPr>
      <xdr:spPr>
        <a:xfrm>
          <a:off x="22212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9" name="楕円 818">
          <a:extLst>
            <a:ext uri="{FF2B5EF4-FFF2-40B4-BE49-F238E27FC236}">
              <a16:creationId xmlns:a16="http://schemas.microsoft.com/office/drawing/2014/main" id="{00000000-0008-0000-0700-000033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53</xdr:row>
      <xdr:rowOff>35560</xdr:rowOff>
    </xdr:from>
    <xdr:ext cx="241300" cy="259080"/>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21198840" y="91224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1" name="楕円 820">
          <a:extLst>
            <a:ext uri="{FF2B5EF4-FFF2-40B4-BE49-F238E27FC236}">
              <a16:creationId xmlns:a16="http://schemas.microsoft.com/office/drawing/2014/main" id="{00000000-0008-0000-0700-000035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53</xdr:row>
      <xdr:rowOff>35560</xdr:rowOff>
    </xdr:from>
    <xdr:ext cx="241300" cy="259080"/>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20309840" y="91224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53</xdr:row>
      <xdr:rowOff>35560</xdr:rowOff>
    </xdr:from>
    <xdr:ext cx="241300" cy="259080"/>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19420840" y="91224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53</xdr:row>
      <xdr:rowOff>35560</xdr:rowOff>
    </xdr:from>
    <xdr:ext cx="241300" cy="259080"/>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18531840" y="912241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7" name="正方形/長方形 826">
          <a:extLst>
            <a:ext uri="{FF2B5EF4-FFF2-40B4-BE49-F238E27FC236}">
              <a16:creationId xmlns:a16="http://schemas.microsoft.com/office/drawing/2014/main" id="{00000000-0008-0000-0700-00003B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8" name="正方形/長方形 827">
          <a:extLst>
            <a:ext uri="{FF2B5EF4-FFF2-40B4-BE49-F238E27FC236}">
              <a16:creationId xmlns:a16="http://schemas.microsoft.com/office/drawing/2014/main" id="{00000000-0008-0000-0700-00003C030000}"/>
            </a:ext>
          </a:extLst>
        </xdr:cNvPr>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類似団体と比較して高い水準で推移している土木費については、お倉ヶ浜総合公園整備にかかる工事費の増や公営住宅の長寿命化事業費の増などにより前年度比12,326円の増となった。また、同様の傾向にある民生費についても、制度改正による児童手当や訓練等給付などの障害福祉サービス費の増などにより前年度比7,911円の増となった。</a:t>
          </a:r>
          <a:endParaRPr kumimoji="1" lang="en-US" altLang="ja-JP" sz="1300">
            <a:latin typeface="ＭＳ Ｐゴシック"/>
            <a:ea typeface="ＭＳ Ｐゴシック"/>
          </a:endParaRPr>
        </a:p>
        <a:p>
          <a:r>
            <a:rPr kumimoji="1" lang="ja-JP" altLang="en-US" sz="1300">
              <a:latin typeface="ＭＳ Ｐゴシック"/>
              <a:ea typeface="ＭＳ Ｐゴシック"/>
            </a:rPr>
            <a:t>　教育費については、類似団体と同水準程度ではあるが、国民スポーツ大会競技施設や公民館などの公共施設の大規模改修や4年に一度の教科書選定による指導書購入費用などの増により前年度比8,558円の増となった。</a:t>
          </a:r>
          <a:endParaRPr kumimoji="1" lang="en-US" altLang="ja-JP" sz="1300">
            <a:latin typeface="ＭＳ Ｐゴシック"/>
            <a:ea typeface="ＭＳ Ｐゴシック"/>
          </a:endParaRPr>
        </a:p>
        <a:p>
          <a:r>
            <a:rPr kumimoji="1" lang="ja-JP" altLang="en-US" sz="1300">
              <a:latin typeface="ＭＳ Ｐゴシック"/>
              <a:ea typeface="ＭＳ Ｐゴシック"/>
            </a:rPr>
            <a:t>　一方で、商工費については、対象企業の減少に伴う企業立地奨励金の減などにより前年度比5,273円の減となった。衛生費については、特会等への繰出金の減や、新型コロナウイルスワクチン接種事業の反動減により減となった。</a:t>
          </a:r>
        </a:p>
        <a:p>
          <a:r>
            <a:rPr kumimoji="1" lang="ja-JP" altLang="en-US" sz="1300">
              <a:latin typeface="ＭＳ Ｐゴシック"/>
              <a:ea typeface="ＭＳ Ｐゴシック"/>
            </a:rPr>
            <a:t>　類似団体と比較して高い水準で推移している民生費や土木費については、今後も子育て施策の制度拡充や公共施設の更新・改修等の増により同様の水準で推移することが見込まれるが、選択と集中により限られた経営資源を効率的・効果的に投資することで、持続可能な財政運営に努め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200660</xdr:colOff>
      <xdr:row>46</xdr:row>
      <xdr:rowOff>103505</xdr:rowOff>
    </xdr:from>
    <xdr:to>
      <xdr:col>1</xdr:col>
      <xdr:colOff>895350</xdr:colOff>
      <xdr:row>46</xdr:row>
      <xdr:rowOff>618490</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a:xfrm>
          <a:off x="829310" y="10066655"/>
          <a:ext cx="694690" cy="514985"/>
        </a:xfrm>
        <a:prstGeom prst="rect">
          <a:avLst/>
        </a:prstGeom>
        <a:solidFill>
          <a:srgbClr val="FF8080"/>
        </a:solidFill>
        <a:ln w="6350">
          <a:solidFill>
            <a:srgbClr val="000000"/>
          </a:solidFill>
          <a:miter lim="800000"/>
          <a:headEnd/>
          <a:tailEnd/>
        </a:ln>
      </xdr:spPr>
    </xdr:sp>
    <xdr:clientData/>
  </xdr:twoCellAnchor>
  <xdr:twoCellAnchor>
    <xdr:from>
      <xdr:col>1</xdr:col>
      <xdr:colOff>200660</xdr:colOff>
      <xdr:row>47</xdr:row>
      <xdr:rowOff>114935</xdr:rowOff>
    </xdr:from>
    <xdr:to>
      <xdr:col>1</xdr:col>
      <xdr:colOff>895350</xdr:colOff>
      <xdr:row>47</xdr:row>
      <xdr:rowOff>618490</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a:xfrm>
          <a:off x="829310" y="10811510"/>
          <a:ext cx="694690" cy="503555"/>
        </a:xfrm>
        <a:prstGeom prst="rect">
          <a:avLst/>
        </a:prstGeom>
        <a:solidFill>
          <a:srgbClr val="00FFFF"/>
        </a:solidFill>
        <a:ln w="6350">
          <a:solidFill>
            <a:srgbClr val="000000"/>
          </a:solidFill>
          <a:miter lim="800000"/>
          <a:headEnd/>
          <a:tailEnd/>
        </a:ln>
      </xdr:spPr>
    </xdr:sp>
    <xdr:clientData/>
  </xdr:twoCellAnchor>
  <xdr:twoCellAnchor>
    <xdr:from>
      <xdr:col>1</xdr:col>
      <xdr:colOff>200660</xdr:colOff>
      <xdr:row>48</xdr:row>
      <xdr:rowOff>370840</xdr:rowOff>
    </xdr:from>
    <xdr:to>
      <xdr:col>1</xdr:col>
      <xdr:colOff>895350</xdr:colOff>
      <xdr:row>48</xdr:row>
      <xdr:rowOff>370840</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a:xfrm>
          <a:off x="829310" y="11800840"/>
          <a:ext cx="694690"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466090</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a:xfrm>
          <a:off x="1076325" y="11706225"/>
          <a:ext cx="190500" cy="189865"/>
        </a:xfrm>
        <a:prstGeom prst="ellipse">
          <a:avLst/>
        </a:prstGeom>
        <a:solidFill>
          <a:srgbClr val="FF0000"/>
        </a:solidFill>
        <a:ln w="6350">
          <a:noFill/>
          <a:round/>
          <a:headEnd/>
          <a:tailEnd/>
        </a:ln>
      </xdr:spPr>
    </xdr:sp>
    <xdr:clientData/>
  </xdr:twoCellAnchor>
  <xdr:twoCellAnchor>
    <xdr:from>
      <xdr:col>10</xdr:col>
      <xdr:colOff>323850</xdr:colOff>
      <xdr:row>45</xdr:row>
      <xdr:rowOff>10160</xdr:rowOff>
    </xdr:from>
    <xdr:to>
      <xdr:col>15</xdr:col>
      <xdr:colOff>724535</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a:xfrm>
          <a:off x="10982325" y="9601835"/>
          <a:ext cx="5972810" cy="2561590"/>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10160</xdr:rowOff>
    </xdr:from>
    <xdr:to>
      <xdr:col>11</xdr:col>
      <xdr:colOff>104775</xdr:colOff>
      <xdr:row>45</xdr:row>
      <xdr:rowOff>323215</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a:xfrm>
          <a:off x="10982325" y="9601835"/>
          <a:ext cx="895350"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a:xfrm>
          <a:off x="10172700" y="285750"/>
          <a:ext cx="253365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219075</xdr:colOff>
      <xdr:row>1</xdr:row>
      <xdr:rowOff>76200</xdr:rowOff>
    </xdr:from>
    <xdr:to>
      <xdr:col>15</xdr:col>
      <xdr:colOff>686435</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a:xfrm>
          <a:off x="13106400" y="285750"/>
          <a:ext cx="381063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宮崎県日向市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a:xfrm>
          <a:off x="466725" y="838200"/>
          <a:ext cx="31242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485775</xdr:colOff>
      <xdr:row>45</xdr:row>
      <xdr:rowOff>342265</xdr:rowOff>
    </xdr:from>
    <xdr:to>
      <xdr:col>15</xdr:col>
      <xdr:colOff>542290</xdr:colOff>
      <xdr:row>48</xdr:row>
      <xdr:rowOff>589915</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0" y="9933940"/>
          <a:ext cx="56286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a:t>
          </a:r>
          <a:r>
            <a:rPr kumimoji="1" lang="ja-JP" altLang="en-US" sz="1300">
              <a:solidFill>
                <a:schemeClr val="tx1"/>
              </a:solidFill>
              <a:latin typeface="ＭＳ ゴシック"/>
              <a:ea typeface="ＭＳ ゴシック"/>
            </a:rPr>
            <a:t>財政調整積立基金残高については、基金残高が22,594千円の増となったことにより0.2ポイント減となった。</a:t>
          </a:r>
          <a:endParaRPr kumimoji="1" lang="ja-JP" altLang="en-US" sz="1400">
            <a:solidFill>
              <a:schemeClr val="tx1"/>
            </a:solidFill>
            <a:latin typeface="ＭＳ ゴシック"/>
            <a:ea typeface="ＭＳ ゴシック"/>
          </a:endParaRPr>
        </a:p>
        <a:p>
          <a:r>
            <a:rPr kumimoji="1" lang="ja-JP" altLang="en-US" sz="1300">
              <a:solidFill>
                <a:schemeClr val="tx1"/>
              </a:solidFill>
              <a:latin typeface="ＭＳ ゴシック"/>
              <a:ea typeface="ＭＳ ゴシック"/>
            </a:rPr>
            <a:t>　実質収支額については、</a:t>
          </a:r>
          <a:r>
            <a:rPr kumimoji="1" lang="ja-JP" altLang="en-US" sz="1200">
              <a:latin typeface="ＭＳ ゴシック"/>
              <a:ea typeface="ＭＳ ゴシック"/>
            </a:rPr>
            <a:t>翌年度に繰り越すべき財源が444,394千円の減となったことで</a:t>
          </a:r>
          <a:r>
            <a:rPr kumimoji="1" lang="ja-JP" altLang="en-US" sz="1300">
              <a:solidFill>
                <a:schemeClr val="tx1"/>
              </a:solidFill>
              <a:latin typeface="ＭＳ ゴシック"/>
              <a:ea typeface="ＭＳ ゴシック"/>
            </a:rPr>
            <a:t>0.04ポイントの減となり、実質単年度収支は、0.6ポイントの増となった。</a:t>
          </a:r>
          <a:endParaRPr kumimoji="1" lang="ja-JP" altLang="en-US" sz="1400">
            <a:latin typeface="ＭＳ ゴシック"/>
            <a:ea typeface="ＭＳ ゴシック"/>
          </a:endParaRPr>
        </a:p>
        <a:p>
          <a:r>
            <a:rPr kumimoji="1" lang="ja-JP" altLang="en-US" sz="1300">
              <a:solidFill>
                <a:schemeClr val="tx1"/>
              </a:solidFill>
              <a:latin typeface="ＭＳ ゴシック"/>
              <a:ea typeface="ＭＳ ゴシック"/>
            </a:rPr>
            <a:t>　引き続き、行財政改革大綱に基づく自主財源の確保や経常経費の削減に取り組むとともに、計画的な基金の活用等に努める。</a:t>
          </a:r>
          <a:endParaRPr kumimoji="1" lang="ja-JP" altLang="en-US" sz="1400">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105410</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1056640</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a:xfrm>
          <a:off x="11353800" y="6896100"/>
          <a:ext cx="6304915"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532765</xdr:colOff>
      <xdr:row>32</xdr:row>
      <xdr:rowOff>29210</xdr:rowOff>
    </xdr:from>
    <xdr:to>
      <xdr:col>11</xdr:col>
      <xdr:colOff>913765</xdr:colOff>
      <xdr:row>33</xdr:row>
      <xdr:rowOff>19685</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a:xfrm>
          <a:off x="11419840" y="6925310"/>
          <a:ext cx="15240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10160</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151765</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a:xfrm>
          <a:off x="142875" y="142875"/>
          <a:ext cx="1032510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170815</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657225</xdr:colOff>
      <xdr:row>1</xdr:row>
      <xdr:rowOff>28575</xdr:rowOff>
    </xdr:from>
    <xdr:to>
      <xdr:col>15</xdr:col>
      <xdr:colOff>1038860</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a:xfrm>
          <a:off x="13830300" y="238125"/>
          <a:ext cx="381063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宮崎県日向市</a:t>
          </a:r>
        </a:p>
      </xdr:txBody>
    </xdr:sp>
    <xdr:clientData/>
  </xdr:twoCellAnchor>
  <xdr:twoCellAnchor editAs="oneCell">
    <xdr:from>
      <xdr:col>1</xdr:col>
      <xdr:colOff>0</xdr:colOff>
      <xdr:row>3</xdr:row>
      <xdr:rowOff>28575</xdr:rowOff>
    </xdr:from>
    <xdr:to>
      <xdr:col>4</xdr:col>
      <xdr:colOff>913765</xdr:colOff>
      <xdr:row>4</xdr:row>
      <xdr:rowOff>199390</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a:xfrm>
          <a:off x="504825" y="657225"/>
          <a:ext cx="431419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351790</xdr:rowOff>
    </xdr:from>
    <xdr:to>
      <xdr:col>15</xdr:col>
      <xdr:colOff>923925</xdr:colOff>
      <xdr:row>42</xdr:row>
      <xdr:rowOff>275590</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7890"/>
          <a:ext cx="603885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全ての会計において黒字となっているが、人口減少や少子高齢化の影響をはじめ、公共施設の老朽化が財政運営において大きな問題となっている状況である。</a:t>
          </a:r>
        </a:p>
        <a:p>
          <a:r>
            <a:rPr kumimoji="1" lang="ja-JP" altLang="en-US" sz="1400">
              <a:latin typeface="ＭＳ ゴシック"/>
              <a:ea typeface="ＭＳ ゴシック"/>
            </a:rPr>
            <a:t>　他の会計においても、市税等や使用料収入の減少が予想される中、公共施設の老朽化対策や社会保障関係経費の増加など更なる財政需要の増加が見込まれることから、日向市行財政改革大綱に基づき、自主財源の確保や使用料等の適正化を図るとともに、デジタル化の推進による行政運営の効率化や事務事業の見直しによる経費削減を進め、持続可能な財政運営に努める。</a:t>
          </a:r>
        </a:p>
      </xdr:txBody>
    </xdr:sp>
    <xdr:clientData/>
  </xdr:twoCellAnchor>
  <xdr:twoCellAnchor>
    <xdr:from>
      <xdr:col>1</xdr:col>
      <xdr:colOff>0</xdr:colOff>
      <xdr:row>32</xdr:row>
      <xdr:rowOff>0</xdr:rowOff>
    </xdr:from>
    <xdr:to>
      <xdr:col>5</xdr:col>
      <xdr:colOff>10160</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89535</xdr:rowOff>
    </xdr:from>
    <xdr:to>
      <xdr:col>1</xdr:col>
      <xdr:colOff>638175</xdr:colOff>
      <xdr:row>33</xdr:row>
      <xdr:rowOff>378460</xdr:rowOff>
    </xdr:to>
    <xdr:sp macro="" textlink="">
      <xdr:nvSpPr>
        <xdr:cNvPr id="12" name="凡例1">
          <a:extLst>
            <a:ext uri="{FF2B5EF4-FFF2-40B4-BE49-F238E27FC236}">
              <a16:creationId xmlns:a16="http://schemas.microsoft.com/office/drawing/2014/main" id="{00000000-0008-0000-0900-00000C000000}"/>
            </a:ext>
          </a:extLst>
        </xdr:cNvPr>
        <xdr:cNvSpPr/>
      </xdr:nvSpPr>
      <xdr:spPr>
        <a:xfrm>
          <a:off x="635000"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89535</xdr:rowOff>
    </xdr:from>
    <xdr:to>
      <xdr:col>1</xdr:col>
      <xdr:colOff>638175</xdr:colOff>
      <xdr:row>34</xdr:row>
      <xdr:rowOff>378460</xdr:rowOff>
    </xdr:to>
    <xdr:sp macro="" textlink="">
      <xdr:nvSpPr>
        <xdr:cNvPr id="13" name="凡例2">
          <a:extLst>
            <a:ext uri="{FF2B5EF4-FFF2-40B4-BE49-F238E27FC236}">
              <a16:creationId xmlns:a16="http://schemas.microsoft.com/office/drawing/2014/main" id="{00000000-0008-0000-0900-00000D000000}"/>
            </a:ext>
          </a:extLst>
        </xdr:cNvPr>
        <xdr:cNvSpPr/>
      </xdr:nvSpPr>
      <xdr:spPr>
        <a:xfrm>
          <a:off x="635000"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89535</xdr:rowOff>
    </xdr:from>
    <xdr:to>
      <xdr:col>1</xdr:col>
      <xdr:colOff>638175</xdr:colOff>
      <xdr:row>35</xdr:row>
      <xdr:rowOff>378460</xdr:rowOff>
    </xdr:to>
    <xdr:sp macro="" textlink="">
      <xdr:nvSpPr>
        <xdr:cNvPr id="14" name="凡例3">
          <a:extLst>
            <a:ext uri="{FF2B5EF4-FFF2-40B4-BE49-F238E27FC236}">
              <a16:creationId xmlns:a16="http://schemas.microsoft.com/office/drawing/2014/main" id="{00000000-0008-0000-0900-00000E000000}"/>
            </a:ext>
          </a:extLst>
        </xdr:cNvPr>
        <xdr:cNvSpPr/>
      </xdr:nvSpPr>
      <xdr:spPr>
        <a:xfrm>
          <a:off x="635000"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89535</xdr:rowOff>
    </xdr:from>
    <xdr:to>
      <xdr:col>1</xdr:col>
      <xdr:colOff>638175</xdr:colOff>
      <xdr:row>36</xdr:row>
      <xdr:rowOff>378460</xdr:rowOff>
    </xdr:to>
    <xdr:sp macro="" textlink="">
      <xdr:nvSpPr>
        <xdr:cNvPr id="15" name="凡例4">
          <a:extLst>
            <a:ext uri="{FF2B5EF4-FFF2-40B4-BE49-F238E27FC236}">
              <a16:creationId xmlns:a16="http://schemas.microsoft.com/office/drawing/2014/main" id="{00000000-0008-0000-0900-00000F000000}"/>
            </a:ext>
          </a:extLst>
        </xdr:cNvPr>
        <xdr:cNvSpPr/>
      </xdr:nvSpPr>
      <xdr:spPr>
        <a:xfrm>
          <a:off x="635000"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89535</xdr:rowOff>
    </xdr:from>
    <xdr:to>
      <xdr:col>1</xdr:col>
      <xdr:colOff>638175</xdr:colOff>
      <xdr:row>37</xdr:row>
      <xdr:rowOff>378460</xdr:rowOff>
    </xdr:to>
    <xdr:sp macro="" textlink="">
      <xdr:nvSpPr>
        <xdr:cNvPr id="16" name="凡例5">
          <a:extLst>
            <a:ext uri="{FF2B5EF4-FFF2-40B4-BE49-F238E27FC236}">
              <a16:creationId xmlns:a16="http://schemas.microsoft.com/office/drawing/2014/main" id="{00000000-0008-0000-0900-000010000000}"/>
            </a:ext>
          </a:extLst>
        </xdr:cNvPr>
        <xdr:cNvSpPr/>
      </xdr:nvSpPr>
      <xdr:spPr>
        <a:xfrm>
          <a:off x="635000" y="9462135"/>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89535</xdr:rowOff>
    </xdr:from>
    <xdr:to>
      <xdr:col>1</xdr:col>
      <xdr:colOff>638175</xdr:colOff>
      <xdr:row>38</xdr:row>
      <xdr:rowOff>378460</xdr:rowOff>
    </xdr:to>
    <xdr:sp macro="" textlink="">
      <xdr:nvSpPr>
        <xdr:cNvPr id="17" name="凡例6">
          <a:extLst>
            <a:ext uri="{FF2B5EF4-FFF2-40B4-BE49-F238E27FC236}">
              <a16:creationId xmlns:a16="http://schemas.microsoft.com/office/drawing/2014/main" id="{00000000-0008-0000-0900-000011000000}"/>
            </a:ext>
          </a:extLst>
        </xdr:cNvPr>
        <xdr:cNvSpPr/>
      </xdr:nvSpPr>
      <xdr:spPr>
        <a:xfrm>
          <a:off x="635000" y="9957435"/>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89535</xdr:rowOff>
    </xdr:from>
    <xdr:to>
      <xdr:col>1</xdr:col>
      <xdr:colOff>638175</xdr:colOff>
      <xdr:row>39</xdr:row>
      <xdr:rowOff>378460</xdr:rowOff>
    </xdr:to>
    <xdr:sp macro="" textlink="">
      <xdr:nvSpPr>
        <xdr:cNvPr id="18" name="凡例7">
          <a:extLst>
            <a:ext uri="{FF2B5EF4-FFF2-40B4-BE49-F238E27FC236}">
              <a16:creationId xmlns:a16="http://schemas.microsoft.com/office/drawing/2014/main" id="{00000000-0008-0000-0900-000012000000}"/>
            </a:ext>
          </a:extLst>
        </xdr:cNvPr>
        <xdr:cNvSpPr/>
      </xdr:nvSpPr>
      <xdr:spPr>
        <a:xfrm>
          <a:off x="635000" y="10452735"/>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89535</xdr:rowOff>
    </xdr:from>
    <xdr:to>
      <xdr:col>1</xdr:col>
      <xdr:colOff>638175</xdr:colOff>
      <xdr:row>40</xdr:row>
      <xdr:rowOff>378460</xdr:rowOff>
    </xdr:to>
    <xdr:sp macro="" textlink="">
      <xdr:nvSpPr>
        <xdr:cNvPr id="19" name="凡例8">
          <a:extLst>
            <a:ext uri="{FF2B5EF4-FFF2-40B4-BE49-F238E27FC236}">
              <a16:creationId xmlns:a16="http://schemas.microsoft.com/office/drawing/2014/main" id="{00000000-0008-0000-0900-000013000000}"/>
            </a:ext>
          </a:extLst>
        </xdr:cNvPr>
        <xdr:cNvSpPr/>
      </xdr:nvSpPr>
      <xdr:spPr>
        <a:xfrm>
          <a:off x="635000" y="10948035"/>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89535</xdr:rowOff>
    </xdr:from>
    <xdr:to>
      <xdr:col>1</xdr:col>
      <xdr:colOff>638175</xdr:colOff>
      <xdr:row>41</xdr:row>
      <xdr:rowOff>378460</xdr:rowOff>
    </xdr:to>
    <xdr:sp macro="" textlink="">
      <xdr:nvSpPr>
        <xdr:cNvPr id="20" name="凡例9">
          <a:extLst>
            <a:ext uri="{FF2B5EF4-FFF2-40B4-BE49-F238E27FC236}">
              <a16:creationId xmlns:a16="http://schemas.microsoft.com/office/drawing/2014/main" id="{00000000-0008-0000-0900-000014000000}"/>
            </a:ext>
          </a:extLst>
        </xdr:cNvPr>
        <xdr:cNvSpPr/>
      </xdr:nvSpPr>
      <xdr:spPr>
        <a:xfrm>
          <a:off x="635000"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89535</xdr:rowOff>
    </xdr:from>
    <xdr:to>
      <xdr:col>1</xdr:col>
      <xdr:colOff>638175</xdr:colOff>
      <xdr:row>42</xdr:row>
      <xdr:rowOff>378460</xdr:rowOff>
    </xdr:to>
    <xdr:sp macro="" textlink="">
      <xdr:nvSpPr>
        <xdr:cNvPr id="21" name="凡例10">
          <a:extLst>
            <a:ext uri="{FF2B5EF4-FFF2-40B4-BE49-F238E27FC236}">
              <a16:creationId xmlns:a16="http://schemas.microsoft.com/office/drawing/2014/main" id="{00000000-0008-0000-0900-000015000000}"/>
            </a:ext>
          </a:extLst>
        </xdr:cNvPr>
        <xdr:cNvSpPr/>
      </xdr:nvSpPr>
      <xdr:spPr>
        <a:xfrm>
          <a:off x="635000"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 zeroHeight="1" x14ac:dyDescent="0.2"/>
  <cols>
    <col min="1" max="11" width="2.08984375" style="1" customWidth="1"/>
    <col min="12" max="12" width="2.26953125" style="1" customWidth="1"/>
    <col min="13" max="17" width="2.36328125" style="1" customWidth="1"/>
    <col min="18" max="119" width="2.08984375" style="1" customWidth="1"/>
    <col min="120" max="120" width="0" style="1" hidden="1" customWidth="1"/>
    <col min="121" max="16384" width="0" style="1" hidden="1"/>
  </cols>
  <sheetData>
    <row r="1" spans="1:119" ht="33" customHeight="1" x14ac:dyDescent="0.2">
      <c r="B1" s="543" t="s">
        <v>130</v>
      </c>
      <c r="C1" s="543"/>
      <c r="D1" s="543"/>
      <c r="E1" s="543"/>
      <c r="F1" s="543"/>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G1" s="543"/>
      <c r="AH1" s="543"/>
      <c r="AI1" s="543"/>
      <c r="AJ1" s="543"/>
      <c r="AK1" s="543"/>
      <c r="AL1" s="543"/>
      <c r="AM1" s="543"/>
      <c r="AN1" s="543"/>
      <c r="AO1" s="543"/>
      <c r="AP1" s="543"/>
      <c r="AQ1" s="543"/>
      <c r="AR1" s="543"/>
      <c r="AS1" s="543"/>
      <c r="AT1" s="543"/>
      <c r="AU1" s="543"/>
      <c r="AV1" s="543"/>
      <c r="AW1" s="543"/>
      <c r="AX1" s="543"/>
      <c r="AY1" s="543"/>
      <c r="AZ1" s="543"/>
      <c r="BA1" s="543"/>
      <c r="BB1" s="543"/>
      <c r="BC1" s="543"/>
      <c r="BD1" s="543"/>
      <c r="BE1" s="543"/>
      <c r="BF1" s="543"/>
      <c r="BG1" s="543"/>
      <c r="BH1" s="543"/>
      <c r="BI1" s="543"/>
      <c r="BJ1" s="543"/>
      <c r="BK1" s="543"/>
      <c r="BL1" s="543"/>
      <c r="BM1" s="543"/>
      <c r="BN1" s="543"/>
      <c r="BO1" s="543"/>
      <c r="BP1" s="543"/>
      <c r="BQ1" s="543"/>
      <c r="BR1" s="543"/>
      <c r="BS1" s="543"/>
      <c r="BT1" s="543"/>
      <c r="BU1" s="543"/>
      <c r="BV1" s="543"/>
      <c r="BW1" s="543"/>
      <c r="BX1" s="543"/>
      <c r="BY1" s="543"/>
      <c r="BZ1" s="543"/>
      <c r="CA1" s="543"/>
      <c r="CB1" s="543"/>
      <c r="CC1" s="543"/>
      <c r="CD1" s="543"/>
      <c r="CE1" s="543"/>
      <c r="CF1" s="543"/>
      <c r="CG1" s="543"/>
      <c r="CH1" s="543"/>
      <c r="CI1" s="543"/>
      <c r="CJ1" s="543"/>
      <c r="CK1" s="543"/>
      <c r="CL1" s="543"/>
      <c r="CM1" s="543"/>
      <c r="CN1" s="543"/>
      <c r="CO1" s="543"/>
      <c r="CP1" s="543"/>
      <c r="CQ1" s="543"/>
      <c r="CR1" s="543"/>
      <c r="CS1" s="543"/>
      <c r="CT1" s="543"/>
      <c r="CU1" s="543"/>
      <c r="CV1" s="543"/>
      <c r="CW1" s="543"/>
      <c r="CX1" s="543"/>
      <c r="CY1" s="543"/>
      <c r="CZ1" s="543"/>
      <c r="DA1" s="543"/>
      <c r="DB1" s="543"/>
      <c r="DC1" s="543"/>
      <c r="DD1" s="543"/>
      <c r="DE1" s="543"/>
      <c r="DF1" s="543"/>
      <c r="DG1" s="543"/>
      <c r="DH1" s="543"/>
      <c r="DI1" s="543"/>
      <c r="DJ1" s="2"/>
      <c r="DK1" s="2"/>
      <c r="DL1" s="2"/>
      <c r="DM1" s="2"/>
      <c r="DN1" s="2"/>
      <c r="DO1" s="2"/>
    </row>
    <row r="2" spans="1:119" ht="23.5" x14ac:dyDescent="0.2">
      <c r="B2" s="3" t="s">
        <v>131</v>
      </c>
      <c r="C2" s="3"/>
      <c r="D2" s="10"/>
    </row>
    <row r="3" spans="1:119" ht="18.75" customHeight="1" x14ac:dyDescent="0.2">
      <c r="A3" s="2"/>
      <c r="B3" s="358" t="s">
        <v>133</v>
      </c>
      <c r="C3" s="359"/>
      <c r="D3" s="359"/>
      <c r="E3" s="360"/>
      <c r="F3" s="360"/>
      <c r="G3" s="360"/>
      <c r="H3" s="360"/>
      <c r="I3" s="360"/>
      <c r="J3" s="360"/>
      <c r="K3" s="360"/>
      <c r="L3" s="360" t="s">
        <v>136</v>
      </c>
      <c r="M3" s="360"/>
      <c r="N3" s="360"/>
      <c r="O3" s="360"/>
      <c r="P3" s="360"/>
      <c r="Q3" s="360"/>
      <c r="R3" s="366"/>
      <c r="S3" s="366"/>
      <c r="T3" s="366"/>
      <c r="U3" s="366"/>
      <c r="V3" s="367"/>
      <c r="W3" s="371" t="s">
        <v>138</v>
      </c>
      <c r="X3" s="372"/>
      <c r="Y3" s="372"/>
      <c r="Z3" s="372"/>
      <c r="AA3" s="372"/>
      <c r="AB3" s="359"/>
      <c r="AC3" s="366" t="s">
        <v>141</v>
      </c>
      <c r="AD3" s="372"/>
      <c r="AE3" s="372"/>
      <c r="AF3" s="372"/>
      <c r="AG3" s="372"/>
      <c r="AH3" s="372"/>
      <c r="AI3" s="372"/>
      <c r="AJ3" s="372"/>
      <c r="AK3" s="372"/>
      <c r="AL3" s="376"/>
      <c r="AM3" s="371" t="s">
        <v>142</v>
      </c>
      <c r="AN3" s="372"/>
      <c r="AO3" s="372"/>
      <c r="AP3" s="372"/>
      <c r="AQ3" s="372"/>
      <c r="AR3" s="372"/>
      <c r="AS3" s="372"/>
      <c r="AT3" s="372"/>
      <c r="AU3" s="372"/>
      <c r="AV3" s="372"/>
      <c r="AW3" s="372"/>
      <c r="AX3" s="376"/>
      <c r="AY3" s="399" t="s">
        <v>5</v>
      </c>
      <c r="AZ3" s="400"/>
      <c r="BA3" s="400"/>
      <c r="BB3" s="400"/>
      <c r="BC3" s="400"/>
      <c r="BD3" s="400"/>
      <c r="BE3" s="400"/>
      <c r="BF3" s="400"/>
      <c r="BG3" s="400"/>
      <c r="BH3" s="400"/>
      <c r="BI3" s="400"/>
      <c r="BJ3" s="400"/>
      <c r="BK3" s="400"/>
      <c r="BL3" s="400"/>
      <c r="BM3" s="544"/>
      <c r="BN3" s="371" t="s">
        <v>146</v>
      </c>
      <c r="BO3" s="372"/>
      <c r="BP3" s="372"/>
      <c r="BQ3" s="372"/>
      <c r="BR3" s="372"/>
      <c r="BS3" s="372"/>
      <c r="BT3" s="372"/>
      <c r="BU3" s="376"/>
      <c r="BV3" s="371" t="s">
        <v>147</v>
      </c>
      <c r="BW3" s="372"/>
      <c r="BX3" s="372"/>
      <c r="BY3" s="372"/>
      <c r="BZ3" s="372"/>
      <c r="CA3" s="372"/>
      <c r="CB3" s="372"/>
      <c r="CC3" s="376"/>
      <c r="CD3" s="399" t="s">
        <v>5</v>
      </c>
      <c r="CE3" s="400"/>
      <c r="CF3" s="400"/>
      <c r="CG3" s="400"/>
      <c r="CH3" s="400"/>
      <c r="CI3" s="400"/>
      <c r="CJ3" s="400"/>
      <c r="CK3" s="400"/>
      <c r="CL3" s="400"/>
      <c r="CM3" s="400"/>
      <c r="CN3" s="400"/>
      <c r="CO3" s="400"/>
      <c r="CP3" s="400"/>
      <c r="CQ3" s="400"/>
      <c r="CR3" s="400"/>
      <c r="CS3" s="544"/>
      <c r="CT3" s="371" t="s">
        <v>148</v>
      </c>
      <c r="CU3" s="372"/>
      <c r="CV3" s="372"/>
      <c r="CW3" s="372"/>
      <c r="CX3" s="372"/>
      <c r="CY3" s="372"/>
      <c r="CZ3" s="372"/>
      <c r="DA3" s="376"/>
      <c r="DB3" s="371" t="s">
        <v>45</v>
      </c>
      <c r="DC3" s="372"/>
      <c r="DD3" s="372"/>
      <c r="DE3" s="372"/>
      <c r="DF3" s="372"/>
      <c r="DG3" s="372"/>
      <c r="DH3" s="372"/>
      <c r="DI3" s="376"/>
    </row>
    <row r="4" spans="1:119" ht="18.75" customHeight="1" x14ac:dyDescent="0.2">
      <c r="A4" s="2"/>
      <c r="B4" s="361"/>
      <c r="C4" s="362"/>
      <c r="D4" s="362"/>
      <c r="E4" s="363"/>
      <c r="F4" s="363"/>
      <c r="G4" s="363"/>
      <c r="H4" s="363"/>
      <c r="I4" s="363"/>
      <c r="J4" s="363"/>
      <c r="K4" s="363"/>
      <c r="L4" s="363"/>
      <c r="M4" s="363"/>
      <c r="N4" s="363"/>
      <c r="O4" s="363"/>
      <c r="P4" s="363"/>
      <c r="Q4" s="363"/>
      <c r="R4" s="368"/>
      <c r="S4" s="368"/>
      <c r="T4" s="368"/>
      <c r="U4" s="368"/>
      <c r="V4" s="369"/>
      <c r="W4" s="373"/>
      <c r="X4" s="374"/>
      <c r="Y4" s="374"/>
      <c r="Z4" s="374"/>
      <c r="AA4" s="374"/>
      <c r="AB4" s="362"/>
      <c r="AC4" s="368"/>
      <c r="AD4" s="374"/>
      <c r="AE4" s="374"/>
      <c r="AF4" s="374"/>
      <c r="AG4" s="374"/>
      <c r="AH4" s="374"/>
      <c r="AI4" s="374"/>
      <c r="AJ4" s="374"/>
      <c r="AK4" s="374"/>
      <c r="AL4" s="377"/>
      <c r="AM4" s="375"/>
      <c r="AN4" s="332"/>
      <c r="AO4" s="332"/>
      <c r="AP4" s="332"/>
      <c r="AQ4" s="332"/>
      <c r="AR4" s="332"/>
      <c r="AS4" s="332"/>
      <c r="AT4" s="332"/>
      <c r="AU4" s="332"/>
      <c r="AV4" s="332"/>
      <c r="AW4" s="332"/>
      <c r="AX4" s="378"/>
      <c r="AY4" s="456" t="s">
        <v>150</v>
      </c>
      <c r="AZ4" s="457"/>
      <c r="BA4" s="457"/>
      <c r="BB4" s="457"/>
      <c r="BC4" s="457"/>
      <c r="BD4" s="457"/>
      <c r="BE4" s="457"/>
      <c r="BF4" s="457"/>
      <c r="BG4" s="457"/>
      <c r="BH4" s="457"/>
      <c r="BI4" s="457"/>
      <c r="BJ4" s="457"/>
      <c r="BK4" s="457"/>
      <c r="BL4" s="457"/>
      <c r="BM4" s="458"/>
      <c r="BN4" s="440">
        <v>36049150</v>
      </c>
      <c r="BO4" s="441"/>
      <c r="BP4" s="441"/>
      <c r="BQ4" s="441"/>
      <c r="BR4" s="441"/>
      <c r="BS4" s="441"/>
      <c r="BT4" s="441"/>
      <c r="BU4" s="442"/>
      <c r="BV4" s="440">
        <v>34566893</v>
      </c>
      <c r="BW4" s="441"/>
      <c r="BX4" s="441"/>
      <c r="BY4" s="441"/>
      <c r="BZ4" s="441"/>
      <c r="CA4" s="441"/>
      <c r="CB4" s="441"/>
      <c r="CC4" s="442"/>
      <c r="CD4" s="511" t="s">
        <v>152</v>
      </c>
      <c r="CE4" s="512"/>
      <c r="CF4" s="512"/>
      <c r="CG4" s="512"/>
      <c r="CH4" s="512"/>
      <c r="CI4" s="512"/>
      <c r="CJ4" s="512"/>
      <c r="CK4" s="512"/>
      <c r="CL4" s="512"/>
      <c r="CM4" s="512"/>
      <c r="CN4" s="512"/>
      <c r="CO4" s="512"/>
      <c r="CP4" s="512"/>
      <c r="CQ4" s="512"/>
      <c r="CR4" s="512"/>
      <c r="CS4" s="513"/>
      <c r="CT4" s="545">
        <v>3.9</v>
      </c>
      <c r="CU4" s="546"/>
      <c r="CV4" s="546"/>
      <c r="CW4" s="546"/>
      <c r="CX4" s="546"/>
      <c r="CY4" s="546"/>
      <c r="CZ4" s="546"/>
      <c r="DA4" s="547"/>
      <c r="DB4" s="545">
        <v>3.9</v>
      </c>
      <c r="DC4" s="546"/>
      <c r="DD4" s="546"/>
      <c r="DE4" s="546"/>
      <c r="DF4" s="546"/>
      <c r="DG4" s="546"/>
      <c r="DH4" s="546"/>
      <c r="DI4" s="547"/>
    </row>
    <row r="5" spans="1:119" ht="18.75" customHeight="1" x14ac:dyDescent="0.2">
      <c r="A5" s="2"/>
      <c r="B5" s="364"/>
      <c r="C5" s="333"/>
      <c r="D5" s="333"/>
      <c r="E5" s="365"/>
      <c r="F5" s="365"/>
      <c r="G5" s="365"/>
      <c r="H5" s="365"/>
      <c r="I5" s="365"/>
      <c r="J5" s="365"/>
      <c r="K5" s="365"/>
      <c r="L5" s="365"/>
      <c r="M5" s="365"/>
      <c r="N5" s="365"/>
      <c r="O5" s="365"/>
      <c r="P5" s="365"/>
      <c r="Q5" s="365"/>
      <c r="R5" s="331"/>
      <c r="S5" s="331"/>
      <c r="T5" s="331"/>
      <c r="U5" s="331"/>
      <c r="V5" s="370"/>
      <c r="W5" s="375"/>
      <c r="X5" s="332"/>
      <c r="Y5" s="332"/>
      <c r="Z5" s="332"/>
      <c r="AA5" s="332"/>
      <c r="AB5" s="333"/>
      <c r="AC5" s="331"/>
      <c r="AD5" s="332"/>
      <c r="AE5" s="332"/>
      <c r="AF5" s="332"/>
      <c r="AG5" s="332"/>
      <c r="AH5" s="332"/>
      <c r="AI5" s="332"/>
      <c r="AJ5" s="332"/>
      <c r="AK5" s="332"/>
      <c r="AL5" s="378"/>
      <c r="AM5" s="482" t="s">
        <v>153</v>
      </c>
      <c r="AN5" s="444"/>
      <c r="AO5" s="444"/>
      <c r="AP5" s="444"/>
      <c r="AQ5" s="444"/>
      <c r="AR5" s="444"/>
      <c r="AS5" s="444"/>
      <c r="AT5" s="445"/>
      <c r="AU5" s="483" t="s">
        <v>72</v>
      </c>
      <c r="AV5" s="484"/>
      <c r="AW5" s="484"/>
      <c r="AX5" s="484"/>
      <c r="AY5" s="450" t="s">
        <v>143</v>
      </c>
      <c r="AZ5" s="451"/>
      <c r="BA5" s="451"/>
      <c r="BB5" s="451"/>
      <c r="BC5" s="451"/>
      <c r="BD5" s="451"/>
      <c r="BE5" s="451"/>
      <c r="BF5" s="451"/>
      <c r="BG5" s="451"/>
      <c r="BH5" s="451"/>
      <c r="BI5" s="451"/>
      <c r="BJ5" s="451"/>
      <c r="BK5" s="451"/>
      <c r="BL5" s="451"/>
      <c r="BM5" s="452"/>
      <c r="BN5" s="453">
        <v>35179054</v>
      </c>
      <c r="BO5" s="454"/>
      <c r="BP5" s="454"/>
      <c r="BQ5" s="454"/>
      <c r="BR5" s="454"/>
      <c r="BS5" s="454"/>
      <c r="BT5" s="454"/>
      <c r="BU5" s="455"/>
      <c r="BV5" s="453">
        <v>33255827</v>
      </c>
      <c r="BW5" s="454"/>
      <c r="BX5" s="454"/>
      <c r="BY5" s="454"/>
      <c r="BZ5" s="454"/>
      <c r="CA5" s="454"/>
      <c r="CB5" s="454"/>
      <c r="CC5" s="455"/>
      <c r="CD5" s="464" t="s">
        <v>155</v>
      </c>
      <c r="CE5" s="415"/>
      <c r="CF5" s="415"/>
      <c r="CG5" s="415"/>
      <c r="CH5" s="415"/>
      <c r="CI5" s="415"/>
      <c r="CJ5" s="415"/>
      <c r="CK5" s="415"/>
      <c r="CL5" s="415"/>
      <c r="CM5" s="415"/>
      <c r="CN5" s="415"/>
      <c r="CO5" s="415"/>
      <c r="CP5" s="415"/>
      <c r="CQ5" s="415"/>
      <c r="CR5" s="415"/>
      <c r="CS5" s="465"/>
      <c r="CT5" s="316">
        <v>92.1</v>
      </c>
      <c r="CU5" s="317"/>
      <c r="CV5" s="317"/>
      <c r="CW5" s="317"/>
      <c r="CX5" s="317"/>
      <c r="CY5" s="317"/>
      <c r="CZ5" s="317"/>
      <c r="DA5" s="318"/>
      <c r="DB5" s="316">
        <v>89.7</v>
      </c>
      <c r="DC5" s="317"/>
      <c r="DD5" s="317"/>
      <c r="DE5" s="317"/>
      <c r="DF5" s="317"/>
      <c r="DG5" s="317"/>
      <c r="DH5" s="317"/>
      <c r="DI5" s="318"/>
    </row>
    <row r="6" spans="1:119" ht="18.75" customHeight="1" x14ac:dyDescent="0.2">
      <c r="A6" s="2"/>
      <c r="B6" s="379" t="s">
        <v>156</v>
      </c>
      <c r="C6" s="330"/>
      <c r="D6" s="330"/>
      <c r="E6" s="380"/>
      <c r="F6" s="380"/>
      <c r="G6" s="380"/>
      <c r="H6" s="380"/>
      <c r="I6" s="380"/>
      <c r="J6" s="380"/>
      <c r="K6" s="380"/>
      <c r="L6" s="380" t="s">
        <v>159</v>
      </c>
      <c r="M6" s="380"/>
      <c r="N6" s="380"/>
      <c r="O6" s="380"/>
      <c r="P6" s="380"/>
      <c r="Q6" s="380"/>
      <c r="R6" s="328"/>
      <c r="S6" s="328"/>
      <c r="T6" s="328"/>
      <c r="U6" s="328"/>
      <c r="V6" s="384"/>
      <c r="W6" s="387" t="s">
        <v>160</v>
      </c>
      <c r="X6" s="329"/>
      <c r="Y6" s="329"/>
      <c r="Z6" s="329"/>
      <c r="AA6" s="329"/>
      <c r="AB6" s="330"/>
      <c r="AC6" s="390" t="s">
        <v>161</v>
      </c>
      <c r="AD6" s="391"/>
      <c r="AE6" s="391"/>
      <c r="AF6" s="391"/>
      <c r="AG6" s="391"/>
      <c r="AH6" s="391"/>
      <c r="AI6" s="391"/>
      <c r="AJ6" s="391"/>
      <c r="AK6" s="391"/>
      <c r="AL6" s="392"/>
      <c r="AM6" s="482" t="s">
        <v>76</v>
      </c>
      <c r="AN6" s="444"/>
      <c r="AO6" s="444"/>
      <c r="AP6" s="444"/>
      <c r="AQ6" s="444"/>
      <c r="AR6" s="444"/>
      <c r="AS6" s="444"/>
      <c r="AT6" s="445"/>
      <c r="AU6" s="483" t="s">
        <v>72</v>
      </c>
      <c r="AV6" s="484"/>
      <c r="AW6" s="484"/>
      <c r="AX6" s="484"/>
      <c r="AY6" s="450" t="s">
        <v>164</v>
      </c>
      <c r="AZ6" s="451"/>
      <c r="BA6" s="451"/>
      <c r="BB6" s="451"/>
      <c r="BC6" s="451"/>
      <c r="BD6" s="451"/>
      <c r="BE6" s="451"/>
      <c r="BF6" s="451"/>
      <c r="BG6" s="451"/>
      <c r="BH6" s="451"/>
      <c r="BI6" s="451"/>
      <c r="BJ6" s="451"/>
      <c r="BK6" s="451"/>
      <c r="BL6" s="451"/>
      <c r="BM6" s="452"/>
      <c r="BN6" s="453">
        <v>870096</v>
      </c>
      <c r="BO6" s="454"/>
      <c r="BP6" s="454"/>
      <c r="BQ6" s="454"/>
      <c r="BR6" s="454"/>
      <c r="BS6" s="454"/>
      <c r="BT6" s="454"/>
      <c r="BU6" s="455"/>
      <c r="BV6" s="453">
        <v>1311066</v>
      </c>
      <c r="BW6" s="454"/>
      <c r="BX6" s="454"/>
      <c r="BY6" s="454"/>
      <c r="BZ6" s="454"/>
      <c r="CA6" s="454"/>
      <c r="CB6" s="454"/>
      <c r="CC6" s="455"/>
      <c r="CD6" s="464" t="s">
        <v>165</v>
      </c>
      <c r="CE6" s="415"/>
      <c r="CF6" s="415"/>
      <c r="CG6" s="415"/>
      <c r="CH6" s="415"/>
      <c r="CI6" s="415"/>
      <c r="CJ6" s="415"/>
      <c r="CK6" s="415"/>
      <c r="CL6" s="415"/>
      <c r="CM6" s="415"/>
      <c r="CN6" s="415"/>
      <c r="CO6" s="415"/>
      <c r="CP6" s="415"/>
      <c r="CQ6" s="415"/>
      <c r="CR6" s="415"/>
      <c r="CS6" s="465"/>
      <c r="CT6" s="540">
        <v>92.4</v>
      </c>
      <c r="CU6" s="541"/>
      <c r="CV6" s="541"/>
      <c r="CW6" s="541"/>
      <c r="CX6" s="541"/>
      <c r="CY6" s="541"/>
      <c r="CZ6" s="541"/>
      <c r="DA6" s="542"/>
      <c r="DB6" s="540">
        <v>90.2</v>
      </c>
      <c r="DC6" s="541"/>
      <c r="DD6" s="541"/>
      <c r="DE6" s="541"/>
      <c r="DF6" s="541"/>
      <c r="DG6" s="541"/>
      <c r="DH6" s="541"/>
      <c r="DI6" s="542"/>
    </row>
    <row r="7" spans="1:119" ht="18.75" customHeight="1" x14ac:dyDescent="0.2">
      <c r="A7" s="2"/>
      <c r="B7" s="361"/>
      <c r="C7" s="362"/>
      <c r="D7" s="362"/>
      <c r="E7" s="363"/>
      <c r="F7" s="363"/>
      <c r="G7" s="363"/>
      <c r="H7" s="363"/>
      <c r="I7" s="363"/>
      <c r="J7" s="363"/>
      <c r="K7" s="363"/>
      <c r="L7" s="363"/>
      <c r="M7" s="363"/>
      <c r="N7" s="363"/>
      <c r="O7" s="363"/>
      <c r="P7" s="363"/>
      <c r="Q7" s="363"/>
      <c r="R7" s="368"/>
      <c r="S7" s="368"/>
      <c r="T7" s="368"/>
      <c r="U7" s="368"/>
      <c r="V7" s="369"/>
      <c r="W7" s="373"/>
      <c r="X7" s="374"/>
      <c r="Y7" s="374"/>
      <c r="Z7" s="374"/>
      <c r="AA7" s="374"/>
      <c r="AB7" s="362"/>
      <c r="AC7" s="393"/>
      <c r="AD7" s="394"/>
      <c r="AE7" s="394"/>
      <c r="AF7" s="394"/>
      <c r="AG7" s="394"/>
      <c r="AH7" s="394"/>
      <c r="AI7" s="394"/>
      <c r="AJ7" s="394"/>
      <c r="AK7" s="394"/>
      <c r="AL7" s="395"/>
      <c r="AM7" s="482" t="s">
        <v>129</v>
      </c>
      <c r="AN7" s="444"/>
      <c r="AO7" s="444"/>
      <c r="AP7" s="444"/>
      <c r="AQ7" s="444"/>
      <c r="AR7" s="444"/>
      <c r="AS7" s="444"/>
      <c r="AT7" s="445"/>
      <c r="AU7" s="483" t="s">
        <v>72</v>
      </c>
      <c r="AV7" s="484"/>
      <c r="AW7" s="484"/>
      <c r="AX7" s="484"/>
      <c r="AY7" s="450" t="s">
        <v>167</v>
      </c>
      <c r="AZ7" s="451"/>
      <c r="BA7" s="451"/>
      <c r="BB7" s="451"/>
      <c r="BC7" s="451"/>
      <c r="BD7" s="451"/>
      <c r="BE7" s="451"/>
      <c r="BF7" s="451"/>
      <c r="BG7" s="451"/>
      <c r="BH7" s="451"/>
      <c r="BI7" s="451"/>
      <c r="BJ7" s="451"/>
      <c r="BK7" s="451"/>
      <c r="BL7" s="451"/>
      <c r="BM7" s="452"/>
      <c r="BN7" s="453">
        <v>222234</v>
      </c>
      <c r="BO7" s="454"/>
      <c r="BP7" s="454"/>
      <c r="BQ7" s="454"/>
      <c r="BR7" s="454"/>
      <c r="BS7" s="454"/>
      <c r="BT7" s="454"/>
      <c r="BU7" s="455"/>
      <c r="BV7" s="453">
        <v>666628</v>
      </c>
      <c r="BW7" s="454"/>
      <c r="BX7" s="454"/>
      <c r="BY7" s="454"/>
      <c r="BZ7" s="454"/>
      <c r="CA7" s="454"/>
      <c r="CB7" s="454"/>
      <c r="CC7" s="455"/>
      <c r="CD7" s="464" t="s">
        <v>168</v>
      </c>
      <c r="CE7" s="415"/>
      <c r="CF7" s="415"/>
      <c r="CG7" s="415"/>
      <c r="CH7" s="415"/>
      <c r="CI7" s="415"/>
      <c r="CJ7" s="415"/>
      <c r="CK7" s="415"/>
      <c r="CL7" s="415"/>
      <c r="CM7" s="415"/>
      <c r="CN7" s="415"/>
      <c r="CO7" s="415"/>
      <c r="CP7" s="415"/>
      <c r="CQ7" s="415"/>
      <c r="CR7" s="415"/>
      <c r="CS7" s="465"/>
      <c r="CT7" s="453">
        <v>16759272</v>
      </c>
      <c r="CU7" s="454"/>
      <c r="CV7" s="454"/>
      <c r="CW7" s="454"/>
      <c r="CX7" s="454"/>
      <c r="CY7" s="454"/>
      <c r="CZ7" s="454"/>
      <c r="DA7" s="455"/>
      <c r="DB7" s="453">
        <v>16467653</v>
      </c>
      <c r="DC7" s="454"/>
      <c r="DD7" s="454"/>
      <c r="DE7" s="454"/>
      <c r="DF7" s="454"/>
      <c r="DG7" s="454"/>
      <c r="DH7" s="454"/>
      <c r="DI7" s="455"/>
    </row>
    <row r="8" spans="1:119" ht="18.75" customHeight="1" x14ac:dyDescent="0.2">
      <c r="A8" s="2"/>
      <c r="B8" s="381"/>
      <c r="C8" s="382"/>
      <c r="D8" s="382"/>
      <c r="E8" s="383"/>
      <c r="F8" s="383"/>
      <c r="G8" s="383"/>
      <c r="H8" s="383"/>
      <c r="I8" s="383"/>
      <c r="J8" s="383"/>
      <c r="K8" s="383"/>
      <c r="L8" s="383"/>
      <c r="M8" s="383"/>
      <c r="N8" s="383"/>
      <c r="O8" s="383"/>
      <c r="P8" s="383"/>
      <c r="Q8" s="383"/>
      <c r="R8" s="385"/>
      <c r="S8" s="385"/>
      <c r="T8" s="385"/>
      <c r="U8" s="385"/>
      <c r="V8" s="386"/>
      <c r="W8" s="388"/>
      <c r="X8" s="389"/>
      <c r="Y8" s="389"/>
      <c r="Z8" s="389"/>
      <c r="AA8" s="389"/>
      <c r="AB8" s="382"/>
      <c r="AC8" s="396"/>
      <c r="AD8" s="397"/>
      <c r="AE8" s="397"/>
      <c r="AF8" s="397"/>
      <c r="AG8" s="397"/>
      <c r="AH8" s="397"/>
      <c r="AI8" s="397"/>
      <c r="AJ8" s="397"/>
      <c r="AK8" s="397"/>
      <c r="AL8" s="398"/>
      <c r="AM8" s="482" t="s">
        <v>169</v>
      </c>
      <c r="AN8" s="444"/>
      <c r="AO8" s="444"/>
      <c r="AP8" s="444"/>
      <c r="AQ8" s="444"/>
      <c r="AR8" s="444"/>
      <c r="AS8" s="444"/>
      <c r="AT8" s="445"/>
      <c r="AU8" s="483" t="s">
        <v>72</v>
      </c>
      <c r="AV8" s="484"/>
      <c r="AW8" s="484"/>
      <c r="AX8" s="484"/>
      <c r="AY8" s="450" t="s">
        <v>172</v>
      </c>
      <c r="AZ8" s="451"/>
      <c r="BA8" s="451"/>
      <c r="BB8" s="451"/>
      <c r="BC8" s="451"/>
      <c r="BD8" s="451"/>
      <c r="BE8" s="451"/>
      <c r="BF8" s="451"/>
      <c r="BG8" s="451"/>
      <c r="BH8" s="451"/>
      <c r="BI8" s="451"/>
      <c r="BJ8" s="451"/>
      <c r="BK8" s="451"/>
      <c r="BL8" s="451"/>
      <c r="BM8" s="452"/>
      <c r="BN8" s="453">
        <v>647862</v>
      </c>
      <c r="BO8" s="454"/>
      <c r="BP8" s="454"/>
      <c r="BQ8" s="454"/>
      <c r="BR8" s="454"/>
      <c r="BS8" s="454"/>
      <c r="BT8" s="454"/>
      <c r="BU8" s="455"/>
      <c r="BV8" s="453">
        <v>644438</v>
      </c>
      <c r="BW8" s="454"/>
      <c r="BX8" s="454"/>
      <c r="BY8" s="454"/>
      <c r="BZ8" s="454"/>
      <c r="CA8" s="454"/>
      <c r="CB8" s="454"/>
      <c r="CC8" s="455"/>
      <c r="CD8" s="464" t="s">
        <v>173</v>
      </c>
      <c r="CE8" s="415"/>
      <c r="CF8" s="415"/>
      <c r="CG8" s="415"/>
      <c r="CH8" s="415"/>
      <c r="CI8" s="415"/>
      <c r="CJ8" s="415"/>
      <c r="CK8" s="415"/>
      <c r="CL8" s="415"/>
      <c r="CM8" s="415"/>
      <c r="CN8" s="415"/>
      <c r="CO8" s="415"/>
      <c r="CP8" s="415"/>
      <c r="CQ8" s="415"/>
      <c r="CR8" s="415"/>
      <c r="CS8" s="465"/>
      <c r="CT8" s="516">
        <v>0.56000000000000005</v>
      </c>
      <c r="CU8" s="517"/>
      <c r="CV8" s="517"/>
      <c r="CW8" s="517"/>
      <c r="CX8" s="517"/>
      <c r="CY8" s="517"/>
      <c r="CZ8" s="517"/>
      <c r="DA8" s="518"/>
      <c r="DB8" s="516">
        <v>0.55000000000000004</v>
      </c>
      <c r="DC8" s="517"/>
      <c r="DD8" s="517"/>
      <c r="DE8" s="517"/>
      <c r="DF8" s="517"/>
      <c r="DG8" s="517"/>
      <c r="DH8" s="517"/>
      <c r="DI8" s="518"/>
    </row>
    <row r="9" spans="1:119" ht="18.75" customHeight="1" x14ac:dyDescent="0.2">
      <c r="A9" s="2"/>
      <c r="B9" s="399" t="s">
        <v>17</v>
      </c>
      <c r="C9" s="400"/>
      <c r="D9" s="400"/>
      <c r="E9" s="400"/>
      <c r="F9" s="400"/>
      <c r="G9" s="400"/>
      <c r="H9" s="400"/>
      <c r="I9" s="400"/>
      <c r="J9" s="400"/>
      <c r="K9" s="401"/>
      <c r="L9" s="534" t="s">
        <v>14</v>
      </c>
      <c r="M9" s="535"/>
      <c r="N9" s="535"/>
      <c r="O9" s="535"/>
      <c r="P9" s="535"/>
      <c r="Q9" s="536"/>
      <c r="R9" s="537">
        <v>59629</v>
      </c>
      <c r="S9" s="538"/>
      <c r="T9" s="538"/>
      <c r="U9" s="538"/>
      <c r="V9" s="539"/>
      <c r="W9" s="371" t="s">
        <v>175</v>
      </c>
      <c r="X9" s="372"/>
      <c r="Y9" s="372"/>
      <c r="Z9" s="372"/>
      <c r="AA9" s="372"/>
      <c r="AB9" s="372"/>
      <c r="AC9" s="372"/>
      <c r="AD9" s="372"/>
      <c r="AE9" s="372"/>
      <c r="AF9" s="372"/>
      <c r="AG9" s="372"/>
      <c r="AH9" s="372"/>
      <c r="AI9" s="372"/>
      <c r="AJ9" s="372"/>
      <c r="AK9" s="372"/>
      <c r="AL9" s="376"/>
      <c r="AM9" s="482" t="s">
        <v>176</v>
      </c>
      <c r="AN9" s="444"/>
      <c r="AO9" s="444"/>
      <c r="AP9" s="444"/>
      <c r="AQ9" s="444"/>
      <c r="AR9" s="444"/>
      <c r="AS9" s="444"/>
      <c r="AT9" s="445"/>
      <c r="AU9" s="483" t="s">
        <v>72</v>
      </c>
      <c r="AV9" s="484"/>
      <c r="AW9" s="484"/>
      <c r="AX9" s="484"/>
      <c r="AY9" s="450" t="s">
        <v>73</v>
      </c>
      <c r="AZ9" s="451"/>
      <c r="BA9" s="451"/>
      <c r="BB9" s="451"/>
      <c r="BC9" s="451"/>
      <c r="BD9" s="451"/>
      <c r="BE9" s="451"/>
      <c r="BF9" s="451"/>
      <c r="BG9" s="451"/>
      <c r="BH9" s="451"/>
      <c r="BI9" s="451"/>
      <c r="BJ9" s="451"/>
      <c r="BK9" s="451"/>
      <c r="BL9" s="451"/>
      <c r="BM9" s="452"/>
      <c r="BN9" s="453">
        <v>3424</v>
      </c>
      <c r="BO9" s="454"/>
      <c r="BP9" s="454"/>
      <c r="BQ9" s="454"/>
      <c r="BR9" s="454"/>
      <c r="BS9" s="454"/>
      <c r="BT9" s="454"/>
      <c r="BU9" s="455"/>
      <c r="BV9" s="453">
        <v>-88066</v>
      </c>
      <c r="BW9" s="454"/>
      <c r="BX9" s="454"/>
      <c r="BY9" s="454"/>
      <c r="BZ9" s="454"/>
      <c r="CA9" s="454"/>
      <c r="CB9" s="454"/>
      <c r="CC9" s="455"/>
      <c r="CD9" s="464" t="s">
        <v>70</v>
      </c>
      <c r="CE9" s="415"/>
      <c r="CF9" s="415"/>
      <c r="CG9" s="415"/>
      <c r="CH9" s="415"/>
      <c r="CI9" s="415"/>
      <c r="CJ9" s="415"/>
      <c r="CK9" s="415"/>
      <c r="CL9" s="415"/>
      <c r="CM9" s="415"/>
      <c r="CN9" s="415"/>
      <c r="CO9" s="415"/>
      <c r="CP9" s="415"/>
      <c r="CQ9" s="415"/>
      <c r="CR9" s="415"/>
      <c r="CS9" s="465"/>
      <c r="CT9" s="316">
        <v>14.5</v>
      </c>
      <c r="CU9" s="317"/>
      <c r="CV9" s="317"/>
      <c r="CW9" s="317"/>
      <c r="CX9" s="317"/>
      <c r="CY9" s="317"/>
      <c r="CZ9" s="317"/>
      <c r="DA9" s="318"/>
      <c r="DB9" s="316">
        <v>15.7</v>
      </c>
      <c r="DC9" s="317"/>
      <c r="DD9" s="317"/>
      <c r="DE9" s="317"/>
      <c r="DF9" s="317"/>
      <c r="DG9" s="317"/>
      <c r="DH9" s="317"/>
      <c r="DI9" s="318"/>
    </row>
    <row r="10" spans="1:119" ht="18.75" customHeight="1" x14ac:dyDescent="0.2">
      <c r="A10" s="2"/>
      <c r="B10" s="399"/>
      <c r="C10" s="400"/>
      <c r="D10" s="400"/>
      <c r="E10" s="400"/>
      <c r="F10" s="400"/>
      <c r="G10" s="400"/>
      <c r="H10" s="400"/>
      <c r="I10" s="400"/>
      <c r="J10" s="400"/>
      <c r="K10" s="401"/>
      <c r="L10" s="443" t="s">
        <v>179</v>
      </c>
      <c r="M10" s="444"/>
      <c r="N10" s="444"/>
      <c r="O10" s="444"/>
      <c r="P10" s="444"/>
      <c r="Q10" s="445"/>
      <c r="R10" s="446">
        <v>61761</v>
      </c>
      <c r="S10" s="447"/>
      <c r="T10" s="447"/>
      <c r="U10" s="447"/>
      <c r="V10" s="449"/>
      <c r="W10" s="373"/>
      <c r="X10" s="374"/>
      <c r="Y10" s="374"/>
      <c r="Z10" s="374"/>
      <c r="AA10" s="374"/>
      <c r="AB10" s="374"/>
      <c r="AC10" s="374"/>
      <c r="AD10" s="374"/>
      <c r="AE10" s="374"/>
      <c r="AF10" s="374"/>
      <c r="AG10" s="374"/>
      <c r="AH10" s="374"/>
      <c r="AI10" s="374"/>
      <c r="AJ10" s="374"/>
      <c r="AK10" s="374"/>
      <c r="AL10" s="377"/>
      <c r="AM10" s="482" t="s">
        <v>180</v>
      </c>
      <c r="AN10" s="444"/>
      <c r="AO10" s="444"/>
      <c r="AP10" s="444"/>
      <c r="AQ10" s="444"/>
      <c r="AR10" s="444"/>
      <c r="AS10" s="444"/>
      <c r="AT10" s="445"/>
      <c r="AU10" s="483" t="s">
        <v>183</v>
      </c>
      <c r="AV10" s="484"/>
      <c r="AW10" s="484"/>
      <c r="AX10" s="484"/>
      <c r="AY10" s="450" t="s">
        <v>184</v>
      </c>
      <c r="AZ10" s="451"/>
      <c r="BA10" s="451"/>
      <c r="BB10" s="451"/>
      <c r="BC10" s="451"/>
      <c r="BD10" s="451"/>
      <c r="BE10" s="451"/>
      <c r="BF10" s="451"/>
      <c r="BG10" s="451"/>
      <c r="BH10" s="451"/>
      <c r="BI10" s="451"/>
      <c r="BJ10" s="451"/>
      <c r="BK10" s="451"/>
      <c r="BL10" s="451"/>
      <c r="BM10" s="452"/>
      <c r="BN10" s="453">
        <v>2556</v>
      </c>
      <c r="BO10" s="454"/>
      <c r="BP10" s="454"/>
      <c r="BQ10" s="454"/>
      <c r="BR10" s="454"/>
      <c r="BS10" s="454"/>
      <c r="BT10" s="454"/>
      <c r="BU10" s="455"/>
      <c r="BV10" s="453">
        <v>1222</v>
      </c>
      <c r="BW10" s="454"/>
      <c r="BX10" s="454"/>
      <c r="BY10" s="454"/>
      <c r="BZ10" s="454"/>
      <c r="CA10" s="454"/>
      <c r="CB10" s="454"/>
      <c r="CC10" s="455"/>
      <c r="CD10" s="22" t="s">
        <v>187</v>
      </c>
      <c r="CE10" s="23"/>
      <c r="CF10" s="23"/>
      <c r="CG10" s="23"/>
      <c r="CH10" s="23"/>
      <c r="CI10" s="23"/>
      <c r="CJ10" s="23"/>
      <c r="CK10" s="23"/>
      <c r="CL10" s="23"/>
      <c r="CM10" s="23"/>
      <c r="CN10" s="23"/>
      <c r="CO10" s="23"/>
      <c r="CP10" s="23"/>
      <c r="CQ10" s="23"/>
      <c r="CR10" s="23"/>
      <c r="CS10" s="25"/>
      <c r="CT10" s="27"/>
      <c r="CU10" s="30"/>
      <c r="CV10" s="30"/>
      <c r="CW10" s="30"/>
      <c r="CX10" s="30"/>
      <c r="CY10" s="30"/>
      <c r="CZ10" s="30"/>
      <c r="DA10" s="33"/>
      <c r="DB10" s="27"/>
      <c r="DC10" s="30"/>
      <c r="DD10" s="30"/>
      <c r="DE10" s="30"/>
      <c r="DF10" s="30"/>
      <c r="DG10" s="30"/>
      <c r="DH10" s="30"/>
      <c r="DI10" s="33"/>
    </row>
    <row r="11" spans="1:119" ht="18.75" customHeight="1" x14ac:dyDescent="0.2">
      <c r="A11" s="2"/>
      <c r="B11" s="399"/>
      <c r="C11" s="400"/>
      <c r="D11" s="400"/>
      <c r="E11" s="400"/>
      <c r="F11" s="400"/>
      <c r="G11" s="400"/>
      <c r="H11" s="400"/>
      <c r="I11" s="400"/>
      <c r="J11" s="400"/>
      <c r="K11" s="401"/>
      <c r="L11" s="416" t="s">
        <v>190</v>
      </c>
      <c r="M11" s="417"/>
      <c r="N11" s="417"/>
      <c r="O11" s="417"/>
      <c r="P11" s="417"/>
      <c r="Q11" s="418"/>
      <c r="R11" s="531" t="s">
        <v>191</v>
      </c>
      <c r="S11" s="532"/>
      <c r="T11" s="532"/>
      <c r="U11" s="532"/>
      <c r="V11" s="533"/>
      <c r="W11" s="373"/>
      <c r="X11" s="374"/>
      <c r="Y11" s="374"/>
      <c r="Z11" s="374"/>
      <c r="AA11" s="374"/>
      <c r="AB11" s="374"/>
      <c r="AC11" s="374"/>
      <c r="AD11" s="374"/>
      <c r="AE11" s="374"/>
      <c r="AF11" s="374"/>
      <c r="AG11" s="374"/>
      <c r="AH11" s="374"/>
      <c r="AI11" s="374"/>
      <c r="AJ11" s="374"/>
      <c r="AK11" s="374"/>
      <c r="AL11" s="377"/>
      <c r="AM11" s="482" t="s">
        <v>192</v>
      </c>
      <c r="AN11" s="444"/>
      <c r="AO11" s="444"/>
      <c r="AP11" s="444"/>
      <c r="AQ11" s="444"/>
      <c r="AR11" s="444"/>
      <c r="AS11" s="444"/>
      <c r="AT11" s="445"/>
      <c r="AU11" s="483" t="s">
        <v>183</v>
      </c>
      <c r="AV11" s="484"/>
      <c r="AW11" s="484"/>
      <c r="AX11" s="484"/>
      <c r="AY11" s="450" t="s">
        <v>193</v>
      </c>
      <c r="AZ11" s="451"/>
      <c r="BA11" s="451"/>
      <c r="BB11" s="451"/>
      <c r="BC11" s="451"/>
      <c r="BD11" s="451"/>
      <c r="BE11" s="451"/>
      <c r="BF11" s="451"/>
      <c r="BG11" s="451"/>
      <c r="BH11" s="451"/>
      <c r="BI11" s="451"/>
      <c r="BJ11" s="451"/>
      <c r="BK11" s="451"/>
      <c r="BL11" s="451"/>
      <c r="BM11" s="452"/>
      <c r="BN11" s="453">
        <v>0</v>
      </c>
      <c r="BO11" s="454"/>
      <c r="BP11" s="454"/>
      <c r="BQ11" s="454"/>
      <c r="BR11" s="454"/>
      <c r="BS11" s="454"/>
      <c r="BT11" s="454"/>
      <c r="BU11" s="455"/>
      <c r="BV11" s="453">
        <v>0</v>
      </c>
      <c r="BW11" s="454"/>
      <c r="BX11" s="454"/>
      <c r="BY11" s="454"/>
      <c r="BZ11" s="454"/>
      <c r="CA11" s="454"/>
      <c r="CB11" s="454"/>
      <c r="CC11" s="455"/>
      <c r="CD11" s="464" t="s">
        <v>196</v>
      </c>
      <c r="CE11" s="415"/>
      <c r="CF11" s="415"/>
      <c r="CG11" s="415"/>
      <c r="CH11" s="415"/>
      <c r="CI11" s="415"/>
      <c r="CJ11" s="415"/>
      <c r="CK11" s="415"/>
      <c r="CL11" s="415"/>
      <c r="CM11" s="415"/>
      <c r="CN11" s="415"/>
      <c r="CO11" s="415"/>
      <c r="CP11" s="415"/>
      <c r="CQ11" s="415"/>
      <c r="CR11" s="415"/>
      <c r="CS11" s="465"/>
      <c r="CT11" s="516" t="s">
        <v>197</v>
      </c>
      <c r="CU11" s="517"/>
      <c r="CV11" s="517"/>
      <c r="CW11" s="517"/>
      <c r="CX11" s="517"/>
      <c r="CY11" s="517"/>
      <c r="CZ11" s="517"/>
      <c r="DA11" s="518"/>
      <c r="DB11" s="516" t="s">
        <v>197</v>
      </c>
      <c r="DC11" s="517"/>
      <c r="DD11" s="517"/>
      <c r="DE11" s="517"/>
      <c r="DF11" s="517"/>
      <c r="DG11" s="517"/>
      <c r="DH11" s="517"/>
      <c r="DI11" s="518"/>
    </row>
    <row r="12" spans="1:119" ht="18.75" customHeight="1" x14ac:dyDescent="0.2">
      <c r="A12" s="2"/>
      <c r="B12" s="402" t="s">
        <v>199</v>
      </c>
      <c r="C12" s="403"/>
      <c r="D12" s="403"/>
      <c r="E12" s="403"/>
      <c r="F12" s="403"/>
      <c r="G12" s="403"/>
      <c r="H12" s="403"/>
      <c r="I12" s="403"/>
      <c r="J12" s="403"/>
      <c r="K12" s="404"/>
      <c r="L12" s="519" t="s">
        <v>200</v>
      </c>
      <c r="M12" s="520"/>
      <c r="N12" s="520"/>
      <c r="O12" s="520"/>
      <c r="P12" s="520"/>
      <c r="Q12" s="521"/>
      <c r="R12" s="522">
        <v>57847</v>
      </c>
      <c r="S12" s="523"/>
      <c r="T12" s="523"/>
      <c r="U12" s="523"/>
      <c r="V12" s="524"/>
      <c r="W12" s="525" t="s">
        <v>5</v>
      </c>
      <c r="X12" s="484"/>
      <c r="Y12" s="484"/>
      <c r="Z12" s="484"/>
      <c r="AA12" s="484"/>
      <c r="AB12" s="526"/>
      <c r="AC12" s="527" t="s">
        <v>112</v>
      </c>
      <c r="AD12" s="528"/>
      <c r="AE12" s="528"/>
      <c r="AF12" s="528"/>
      <c r="AG12" s="529"/>
      <c r="AH12" s="527" t="s">
        <v>202</v>
      </c>
      <c r="AI12" s="528"/>
      <c r="AJ12" s="528"/>
      <c r="AK12" s="528"/>
      <c r="AL12" s="530"/>
      <c r="AM12" s="482" t="s">
        <v>203</v>
      </c>
      <c r="AN12" s="444"/>
      <c r="AO12" s="444"/>
      <c r="AP12" s="444"/>
      <c r="AQ12" s="444"/>
      <c r="AR12" s="444"/>
      <c r="AS12" s="444"/>
      <c r="AT12" s="445"/>
      <c r="AU12" s="483" t="s">
        <v>72</v>
      </c>
      <c r="AV12" s="484"/>
      <c r="AW12" s="484"/>
      <c r="AX12" s="484"/>
      <c r="AY12" s="450" t="s">
        <v>206</v>
      </c>
      <c r="AZ12" s="451"/>
      <c r="BA12" s="451"/>
      <c r="BB12" s="451"/>
      <c r="BC12" s="451"/>
      <c r="BD12" s="451"/>
      <c r="BE12" s="451"/>
      <c r="BF12" s="451"/>
      <c r="BG12" s="451"/>
      <c r="BH12" s="451"/>
      <c r="BI12" s="451"/>
      <c r="BJ12" s="451"/>
      <c r="BK12" s="451"/>
      <c r="BL12" s="451"/>
      <c r="BM12" s="452"/>
      <c r="BN12" s="453">
        <v>300000</v>
      </c>
      <c r="BO12" s="454"/>
      <c r="BP12" s="454"/>
      <c r="BQ12" s="454"/>
      <c r="BR12" s="454"/>
      <c r="BS12" s="454"/>
      <c r="BT12" s="454"/>
      <c r="BU12" s="455"/>
      <c r="BV12" s="453">
        <v>300000</v>
      </c>
      <c r="BW12" s="454"/>
      <c r="BX12" s="454"/>
      <c r="BY12" s="454"/>
      <c r="BZ12" s="454"/>
      <c r="CA12" s="454"/>
      <c r="CB12" s="454"/>
      <c r="CC12" s="455"/>
      <c r="CD12" s="464" t="s">
        <v>207</v>
      </c>
      <c r="CE12" s="415"/>
      <c r="CF12" s="415"/>
      <c r="CG12" s="415"/>
      <c r="CH12" s="415"/>
      <c r="CI12" s="415"/>
      <c r="CJ12" s="415"/>
      <c r="CK12" s="415"/>
      <c r="CL12" s="415"/>
      <c r="CM12" s="415"/>
      <c r="CN12" s="415"/>
      <c r="CO12" s="415"/>
      <c r="CP12" s="415"/>
      <c r="CQ12" s="415"/>
      <c r="CR12" s="415"/>
      <c r="CS12" s="465"/>
      <c r="CT12" s="516" t="s">
        <v>197</v>
      </c>
      <c r="CU12" s="517"/>
      <c r="CV12" s="517"/>
      <c r="CW12" s="517"/>
      <c r="CX12" s="517"/>
      <c r="CY12" s="517"/>
      <c r="CZ12" s="517"/>
      <c r="DA12" s="518"/>
      <c r="DB12" s="516" t="s">
        <v>197</v>
      </c>
      <c r="DC12" s="517"/>
      <c r="DD12" s="517"/>
      <c r="DE12" s="517"/>
      <c r="DF12" s="517"/>
      <c r="DG12" s="517"/>
      <c r="DH12" s="517"/>
      <c r="DI12" s="518"/>
    </row>
    <row r="13" spans="1:119" ht="18.75" customHeight="1" x14ac:dyDescent="0.2">
      <c r="A13" s="2"/>
      <c r="B13" s="405"/>
      <c r="C13" s="406"/>
      <c r="D13" s="406"/>
      <c r="E13" s="406"/>
      <c r="F13" s="406"/>
      <c r="G13" s="406"/>
      <c r="H13" s="406"/>
      <c r="I13" s="406"/>
      <c r="J13" s="406"/>
      <c r="K13" s="407"/>
      <c r="L13" s="14"/>
      <c r="M13" s="505" t="s">
        <v>209</v>
      </c>
      <c r="N13" s="506"/>
      <c r="O13" s="506"/>
      <c r="P13" s="506"/>
      <c r="Q13" s="507"/>
      <c r="R13" s="508">
        <v>57294</v>
      </c>
      <c r="S13" s="509"/>
      <c r="T13" s="509"/>
      <c r="U13" s="509"/>
      <c r="V13" s="510"/>
      <c r="W13" s="387" t="s">
        <v>210</v>
      </c>
      <c r="X13" s="329"/>
      <c r="Y13" s="329"/>
      <c r="Z13" s="329"/>
      <c r="AA13" s="329"/>
      <c r="AB13" s="330"/>
      <c r="AC13" s="446">
        <v>1896</v>
      </c>
      <c r="AD13" s="447"/>
      <c r="AE13" s="447"/>
      <c r="AF13" s="447"/>
      <c r="AG13" s="448"/>
      <c r="AH13" s="446">
        <v>2123</v>
      </c>
      <c r="AI13" s="447"/>
      <c r="AJ13" s="447"/>
      <c r="AK13" s="447"/>
      <c r="AL13" s="449"/>
      <c r="AM13" s="482" t="s">
        <v>212</v>
      </c>
      <c r="AN13" s="444"/>
      <c r="AO13" s="444"/>
      <c r="AP13" s="444"/>
      <c r="AQ13" s="444"/>
      <c r="AR13" s="444"/>
      <c r="AS13" s="444"/>
      <c r="AT13" s="445"/>
      <c r="AU13" s="483" t="s">
        <v>183</v>
      </c>
      <c r="AV13" s="484"/>
      <c r="AW13" s="484"/>
      <c r="AX13" s="484"/>
      <c r="AY13" s="450" t="s">
        <v>214</v>
      </c>
      <c r="AZ13" s="451"/>
      <c r="BA13" s="451"/>
      <c r="BB13" s="451"/>
      <c r="BC13" s="451"/>
      <c r="BD13" s="451"/>
      <c r="BE13" s="451"/>
      <c r="BF13" s="451"/>
      <c r="BG13" s="451"/>
      <c r="BH13" s="451"/>
      <c r="BI13" s="451"/>
      <c r="BJ13" s="451"/>
      <c r="BK13" s="451"/>
      <c r="BL13" s="451"/>
      <c r="BM13" s="452"/>
      <c r="BN13" s="453">
        <v>-294020</v>
      </c>
      <c r="BO13" s="454"/>
      <c r="BP13" s="454"/>
      <c r="BQ13" s="454"/>
      <c r="BR13" s="454"/>
      <c r="BS13" s="454"/>
      <c r="BT13" s="454"/>
      <c r="BU13" s="455"/>
      <c r="BV13" s="453">
        <v>-386844</v>
      </c>
      <c r="BW13" s="454"/>
      <c r="BX13" s="454"/>
      <c r="BY13" s="454"/>
      <c r="BZ13" s="454"/>
      <c r="CA13" s="454"/>
      <c r="CB13" s="454"/>
      <c r="CC13" s="455"/>
      <c r="CD13" s="464" t="s">
        <v>215</v>
      </c>
      <c r="CE13" s="415"/>
      <c r="CF13" s="415"/>
      <c r="CG13" s="415"/>
      <c r="CH13" s="415"/>
      <c r="CI13" s="415"/>
      <c r="CJ13" s="415"/>
      <c r="CK13" s="415"/>
      <c r="CL13" s="415"/>
      <c r="CM13" s="415"/>
      <c r="CN13" s="415"/>
      <c r="CO13" s="415"/>
      <c r="CP13" s="415"/>
      <c r="CQ13" s="415"/>
      <c r="CR13" s="415"/>
      <c r="CS13" s="465"/>
      <c r="CT13" s="316">
        <v>10.5</v>
      </c>
      <c r="CU13" s="317"/>
      <c r="CV13" s="317"/>
      <c r="CW13" s="317"/>
      <c r="CX13" s="317"/>
      <c r="CY13" s="317"/>
      <c r="CZ13" s="317"/>
      <c r="DA13" s="318"/>
      <c r="DB13" s="316">
        <v>10.9</v>
      </c>
      <c r="DC13" s="317"/>
      <c r="DD13" s="317"/>
      <c r="DE13" s="317"/>
      <c r="DF13" s="317"/>
      <c r="DG13" s="317"/>
      <c r="DH13" s="317"/>
      <c r="DI13" s="318"/>
    </row>
    <row r="14" spans="1:119" ht="18.75" customHeight="1" x14ac:dyDescent="0.2">
      <c r="A14" s="2"/>
      <c r="B14" s="405"/>
      <c r="C14" s="406"/>
      <c r="D14" s="406"/>
      <c r="E14" s="406"/>
      <c r="F14" s="406"/>
      <c r="G14" s="406"/>
      <c r="H14" s="406"/>
      <c r="I14" s="406"/>
      <c r="J14" s="406"/>
      <c r="K14" s="407"/>
      <c r="L14" s="495" t="s">
        <v>217</v>
      </c>
      <c r="M14" s="514"/>
      <c r="N14" s="514"/>
      <c r="O14" s="514"/>
      <c r="P14" s="514"/>
      <c r="Q14" s="515"/>
      <c r="R14" s="508">
        <v>58687</v>
      </c>
      <c r="S14" s="509"/>
      <c r="T14" s="509"/>
      <c r="U14" s="509"/>
      <c r="V14" s="510"/>
      <c r="W14" s="375"/>
      <c r="X14" s="332"/>
      <c r="Y14" s="332"/>
      <c r="Z14" s="332"/>
      <c r="AA14" s="332"/>
      <c r="AB14" s="333"/>
      <c r="AC14" s="498">
        <v>6.7</v>
      </c>
      <c r="AD14" s="499"/>
      <c r="AE14" s="499"/>
      <c r="AF14" s="499"/>
      <c r="AG14" s="500"/>
      <c r="AH14" s="498">
        <v>7.3</v>
      </c>
      <c r="AI14" s="499"/>
      <c r="AJ14" s="499"/>
      <c r="AK14" s="499"/>
      <c r="AL14" s="501"/>
      <c r="AM14" s="482"/>
      <c r="AN14" s="444"/>
      <c r="AO14" s="444"/>
      <c r="AP14" s="444"/>
      <c r="AQ14" s="444"/>
      <c r="AR14" s="444"/>
      <c r="AS14" s="444"/>
      <c r="AT14" s="445"/>
      <c r="AU14" s="483"/>
      <c r="AV14" s="484"/>
      <c r="AW14" s="484"/>
      <c r="AX14" s="484"/>
      <c r="AY14" s="450"/>
      <c r="AZ14" s="451"/>
      <c r="BA14" s="451"/>
      <c r="BB14" s="451"/>
      <c r="BC14" s="451"/>
      <c r="BD14" s="451"/>
      <c r="BE14" s="451"/>
      <c r="BF14" s="451"/>
      <c r="BG14" s="451"/>
      <c r="BH14" s="451"/>
      <c r="BI14" s="451"/>
      <c r="BJ14" s="451"/>
      <c r="BK14" s="451"/>
      <c r="BL14" s="451"/>
      <c r="BM14" s="452"/>
      <c r="BN14" s="453"/>
      <c r="BO14" s="454"/>
      <c r="BP14" s="454"/>
      <c r="BQ14" s="454"/>
      <c r="BR14" s="454"/>
      <c r="BS14" s="454"/>
      <c r="BT14" s="454"/>
      <c r="BU14" s="455"/>
      <c r="BV14" s="453"/>
      <c r="BW14" s="454"/>
      <c r="BX14" s="454"/>
      <c r="BY14" s="454"/>
      <c r="BZ14" s="454"/>
      <c r="CA14" s="454"/>
      <c r="CB14" s="454"/>
      <c r="CC14" s="455"/>
      <c r="CD14" s="459" t="s">
        <v>220</v>
      </c>
      <c r="CE14" s="460"/>
      <c r="CF14" s="460"/>
      <c r="CG14" s="460"/>
      <c r="CH14" s="460"/>
      <c r="CI14" s="460"/>
      <c r="CJ14" s="460"/>
      <c r="CK14" s="460"/>
      <c r="CL14" s="460"/>
      <c r="CM14" s="460"/>
      <c r="CN14" s="460"/>
      <c r="CO14" s="460"/>
      <c r="CP14" s="460"/>
      <c r="CQ14" s="460"/>
      <c r="CR14" s="460"/>
      <c r="CS14" s="461"/>
      <c r="CT14" s="502">
        <v>30.9</v>
      </c>
      <c r="CU14" s="503"/>
      <c r="CV14" s="503"/>
      <c r="CW14" s="503"/>
      <c r="CX14" s="503"/>
      <c r="CY14" s="503"/>
      <c r="CZ14" s="503"/>
      <c r="DA14" s="504"/>
      <c r="DB14" s="502">
        <v>34.799999999999997</v>
      </c>
      <c r="DC14" s="503"/>
      <c r="DD14" s="503"/>
      <c r="DE14" s="503"/>
      <c r="DF14" s="503"/>
      <c r="DG14" s="503"/>
      <c r="DH14" s="503"/>
      <c r="DI14" s="504"/>
    </row>
    <row r="15" spans="1:119" ht="18.75" customHeight="1" x14ac:dyDescent="0.2">
      <c r="A15" s="2"/>
      <c r="B15" s="405"/>
      <c r="C15" s="406"/>
      <c r="D15" s="406"/>
      <c r="E15" s="406"/>
      <c r="F15" s="406"/>
      <c r="G15" s="406"/>
      <c r="H15" s="406"/>
      <c r="I15" s="406"/>
      <c r="J15" s="406"/>
      <c r="K15" s="407"/>
      <c r="L15" s="14"/>
      <c r="M15" s="505" t="s">
        <v>209</v>
      </c>
      <c r="N15" s="506"/>
      <c r="O15" s="506"/>
      <c r="P15" s="506"/>
      <c r="Q15" s="507"/>
      <c r="R15" s="508">
        <v>58226</v>
      </c>
      <c r="S15" s="509"/>
      <c r="T15" s="509"/>
      <c r="U15" s="509"/>
      <c r="V15" s="510"/>
      <c r="W15" s="387" t="s">
        <v>7</v>
      </c>
      <c r="X15" s="329"/>
      <c r="Y15" s="329"/>
      <c r="Z15" s="329"/>
      <c r="AA15" s="329"/>
      <c r="AB15" s="330"/>
      <c r="AC15" s="446">
        <v>8262</v>
      </c>
      <c r="AD15" s="447"/>
      <c r="AE15" s="447"/>
      <c r="AF15" s="447"/>
      <c r="AG15" s="448"/>
      <c r="AH15" s="446">
        <v>8642</v>
      </c>
      <c r="AI15" s="447"/>
      <c r="AJ15" s="447"/>
      <c r="AK15" s="447"/>
      <c r="AL15" s="449"/>
      <c r="AM15" s="482"/>
      <c r="AN15" s="444"/>
      <c r="AO15" s="444"/>
      <c r="AP15" s="444"/>
      <c r="AQ15" s="444"/>
      <c r="AR15" s="444"/>
      <c r="AS15" s="444"/>
      <c r="AT15" s="445"/>
      <c r="AU15" s="483"/>
      <c r="AV15" s="484"/>
      <c r="AW15" s="484"/>
      <c r="AX15" s="484"/>
      <c r="AY15" s="456" t="s">
        <v>221</v>
      </c>
      <c r="AZ15" s="457"/>
      <c r="BA15" s="457"/>
      <c r="BB15" s="457"/>
      <c r="BC15" s="457"/>
      <c r="BD15" s="457"/>
      <c r="BE15" s="457"/>
      <c r="BF15" s="457"/>
      <c r="BG15" s="457"/>
      <c r="BH15" s="457"/>
      <c r="BI15" s="457"/>
      <c r="BJ15" s="457"/>
      <c r="BK15" s="457"/>
      <c r="BL15" s="457"/>
      <c r="BM15" s="458"/>
      <c r="BN15" s="440">
        <v>8187522</v>
      </c>
      <c r="BO15" s="441"/>
      <c r="BP15" s="441"/>
      <c r="BQ15" s="441"/>
      <c r="BR15" s="441"/>
      <c r="BS15" s="441"/>
      <c r="BT15" s="441"/>
      <c r="BU15" s="442"/>
      <c r="BV15" s="440">
        <v>8268011</v>
      </c>
      <c r="BW15" s="441"/>
      <c r="BX15" s="441"/>
      <c r="BY15" s="441"/>
      <c r="BZ15" s="441"/>
      <c r="CA15" s="441"/>
      <c r="CB15" s="441"/>
      <c r="CC15" s="442"/>
      <c r="CD15" s="511" t="s">
        <v>208</v>
      </c>
      <c r="CE15" s="512"/>
      <c r="CF15" s="512"/>
      <c r="CG15" s="512"/>
      <c r="CH15" s="512"/>
      <c r="CI15" s="512"/>
      <c r="CJ15" s="512"/>
      <c r="CK15" s="512"/>
      <c r="CL15" s="512"/>
      <c r="CM15" s="512"/>
      <c r="CN15" s="512"/>
      <c r="CO15" s="512"/>
      <c r="CP15" s="512"/>
      <c r="CQ15" s="512"/>
      <c r="CR15" s="512"/>
      <c r="CS15" s="513"/>
      <c r="CT15" s="28"/>
      <c r="CU15" s="31"/>
      <c r="CV15" s="31"/>
      <c r="CW15" s="31"/>
      <c r="CX15" s="31"/>
      <c r="CY15" s="31"/>
      <c r="CZ15" s="31"/>
      <c r="DA15" s="34"/>
      <c r="DB15" s="28"/>
      <c r="DC15" s="31"/>
      <c r="DD15" s="31"/>
      <c r="DE15" s="31"/>
      <c r="DF15" s="31"/>
      <c r="DG15" s="31"/>
      <c r="DH15" s="31"/>
      <c r="DI15" s="34"/>
    </row>
    <row r="16" spans="1:119" ht="18.75" customHeight="1" x14ac:dyDescent="0.2">
      <c r="A16" s="2"/>
      <c r="B16" s="405"/>
      <c r="C16" s="406"/>
      <c r="D16" s="406"/>
      <c r="E16" s="406"/>
      <c r="F16" s="406"/>
      <c r="G16" s="406"/>
      <c r="H16" s="406"/>
      <c r="I16" s="406"/>
      <c r="J16" s="406"/>
      <c r="K16" s="407"/>
      <c r="L16" s="495" t="s">
        <v>223</v>
      </c>
      <c r="M16" s="496"/>
      <c r="N16" s="496"/>
      <c r="O16" s="496"/>
      <c r="P16" s="496"/>
      <c r="Q16" s="497"/>
      <c r="R16" s="492" t="s">
        <v>224</v>
      </c>
      <c r="S16" s="493"/>
      <c r="T16" s="493"/>
      <c r="U16" s="493"/>
      <c r="V16" s="494"/>
      <c r="W16" s="375"/>
      <c r="X16" s="332"/>
      <c r="Y16" s="332"/>
      <c r="Z16" s="332"/>
      <c r="AA16" s="332"/>
      <c r="AB16" s="333"/>
      <c r="AC16" s="498">
        <v>29</v>
      </c>
      <c r="AD16" s="499"/>
      <c r="AE16" s="499"/>
      <c r="AF16" s="499"/>
      <c r="AG16" s="500"/>
      <c r="AH16" s="498">
        <v>29.7</v>
      </c>
      <c r="AI16" s="499"/>
      <c r="AJ16" s="499"/>
      <c r="AK16" s="499"/>
      <c r="AL16" s="501"/>
      <c r="AM16" s="482"/>
      <c r="AN16" s="444"/>
      <c r="AO16" s="444"/>
      <c r="AP16" s="444"/>
      <c r="AQ16" s="444"/>
      <c r="AR16" s="444"/>
      <c r="AS16" s="444"/>
      <c r="AT16" s="445"/>
      <c r="AU16" s="483"/>
      <c r="AV16" s="484"/>
      <c r="AW16" s="484"/>
      <c r="AX16" s="484"/>
      <c r="AY16" s="450" t="s">
        <v>110</v>
      </c>
      <c r="AZ16" s="451"/>
      <c r="BA16" s="451"/>
      <c r="BB16" s="451"/>
      <c r="BC16" s="451"/>
      <c r="BD16" s="451"/>
      <c r="BE16" s="451"/>
      <c r="BF16" s="451"/>
      <c r="BG16" s="451"/>
      <c r="BH16" s="451"/>
      <c r="BI16" s="451"/>
      <c r="BJ16" s="451"/>
      <c r="BK16" s="451"/>
      <c r="BL16" s="451"/>
      <c r="BM16" s="452"/>
      <c r="BN16" s="453">
        <v>14521491</v>
      </c>
      <c r="BO16" s="454"/>
      <c r="BP16" s="454"/>
      <c r="BQ16" s="454"/>
      <c r="BR16" s="454"/>
      <c r="BS16" s="454"/>
      <c r="BT16" s="454"/>
      <c r="BU16" s="455"/>
      <c r="BV16" s="453">
        <v>14166449</v>
      </c>
      <c r="BW16" s="454"/>
      <c r="BX16" s="454"/>
      <c r="BY16" s="454"/>
      <c r="BZ16" s="454"/>
      <c r="CA16" s="454"/>
      <c r="CB16" s="454"/>
      <c r="CC16" s="455"/>
      <c r="CD16" s="21"/>
      <c r="CE16" s="314"/>
      <c r="CF16" s="314"/>
      <c r="CG16" s="314"/>
      <c r="CH16" s="314"/>
      <c r="CI16" s="314"/>
      <c r="CJ16" s="314"/>
      <c r="CK16" s="314"/>
      <c r="CL16" s="314"/>
      <c r="CM16" s="314"/>
      <c r="CN16" s="314"/>
      <c r="CO16" s="314"/>
      <c r="CP16" s="314"/>
      <c r="CQ16" s="314"/>
      <c r="CR16" s="314"/>
      <c r="CS16" s="315"/>
      <c r="CT16" s="316"/>
      <c r="CU16" s="317"/>
      <c r="CV16" s="317"/>
      <c r="CW16" s="317"/>
      <c r="CX16" s="317"/>
      <c r="CY16" s="317"/>
      <c r="CZ16" s="317"/>
      <c r="DA16" s="318"/>
      <c r="DB16" s="316"/>
      <c r="DC16" s="317"/>
      <c r="DD16" s="317"/>
      <c r="DE16" s="317"/>
      <c r="DF16" s="317"/>
      <c r="DG16" s="317"/>
      <c r="DH16" s="317"/>
      <c r="DI16" s="318"/>
    </row>
    <row r="17" spans="1:113" ht="18.75" customHeight="1" x14ac:dyDescent="0.2">
      <c r="A17" s="2"/>
      <c r="B17" s="408"/>
      <c r="C17" s="409"/>
      <c r="D17" s="409"/>
      <c r="E17" s="409"/>
      <c r="F17" s="409"/>
      <c r="G17" s="409"/>
      <c r="H17" s="409"/>
      <c r="I17" s="409"/>
      <c r="J17" s="409"/>
      <c r="K17" s="410"/>
      <c r="L17" s="15"/>
      <c r="M17" s="489" t="s">
        <v>105</v>
      </c>
      <c r="N17" s="490"/>
      <c r="O17" s="490"/>
      <c r="P17" s="490"/>
      <c r="Q17" s="491"/>
      <c r="R17" s="492" t="s">
        <v>227</v>
      </c>
      <c r="S17" s="493"/>
      <c r="T17" s="493"/>
      <c r="U17" s="493"/>
      <c r="V17" s="494"/>
      <c r="W17" s="387" t="s">
        <v>99</v>
      </c>
      <c r="X17" s="329"/>
      <c r="Y17" s="329"/>
      <c r="Z17" s="329"/>
      <c r="AA17" s="329"/>
      <c r="AB17" s="330"/>
      <c r="AC17" s="446">
        <v>18327</v>
      </c>
      <c r="AD17" s="447"/>
      <c r="AE17" s="447"/>
      <c r="AF17" s="447"/>
      <c r="AG17" s="448"/>
      <c r="AH17" s="446">
        <v>18299</v>
      </c>
      <c r="AI17" s="447"/>
      <c r="AJ17" s="447"/>
      <c r="AK17" s="447"/>
      <c r="AL17" s="449"/>
      <c r="AM17" s="482"/>
      <c r="AN17" s="444"/>
      <c r="AO17" s="444"/>
      <c r="AP17" s="444"/>
      <c r="AQ17" s="444"/>
      <c r="AR17" s="444"/>
      <c r="AS17" s="444"/>
      <c r="AT17" s="445"/>
      <c r="AU17" s="483"/>
      <c r="AV17" s="484"/>
      <c r="AW17" s="484"/>
      <c r="AX17" s="484"/>
      <c r="AY17" s="450" t="s">
        <v>228</v>
      </c>
      <c r="AZ17" s="451"/>
      <c r="BA17" s="451"/>
      <c r="BB17" s="451"/>
      <c r="BC17" s="451"/>
      <c r="BD17" s="451"/>
      <c r="BE17" s="451"/>
      <c r="BF17" s="451"/>
      <c r="BG17" s="451"/>
      <c r="BH17" s="451"/>
      <c r="BI17" s="451"/>
      <c r="BJ17" s="451"/>
      <c r="BK17" s="451"/>
      <c r="BL17" s="451"/>
      <c r="BM17" s="452"/>
      <c r="BN17" s="453">
        <v>10350351</v>
      </c>
      <c r="BO17" s="454"/>
      <c r="BP17" s="454"/>
      <c r="BQ17" s="454"/>
      <c r="BR17" s="454"/>
      <c r="BS17" s="454"/>
      <c r="BT17" s="454"/>
      <c r="BU17" s="455"/>
      <c r="BV17" s="453">
        <v>10461080</v>
      </c>
      <c r="BW17" s="454"/>
      <c r="BX17" s="454"/>
      <c r="BY17" s="454"/>
      <c r="BZ17" s="454"/>
      <c r="CA17" s="454"/>
      <c r="CB17" s="454"/>
      <c r="CC17" s="455"/>
      <c r="CD17" s="21"/>
      <c r="CE17" s="314"/>
      <c r="CF17" s="314"/>
      <c r="CG17" s="314"/>
      <c r="CH17" s="314"/>
      <c r="CI17" s="314"/>
      <c r="CJ17" s="314"/>
      <c r="CK17" s="314"/>
      <c r="CL17" s="314"/>
      <c r="CM17" s="314"/>
      <c r="CN17" s="314"/>
      <c r="CO17" s="314"/>
      <c r="CP17" s="314"/>
      <c r="CQ17" s="314"/>
      <c r="CR17" s="314"/>
      <c r="CS17" s="315"/>
      <c r="CT17" s="316"/>
      <c r="CU17" s="317"/>
      <c r="CV17" s="317"/>
      <c r="CW17" s="317"/>
      <c r="CX17" s="317"/>
      <c r="CY17" s="317"/>
      <c r="CZ17" s="317"/>
      <c r="DA17" s="318"/>
      <c r="DB17" s="316"/>
      <c r="DC17" s="317"/>
      <c r="DD17" s="317"/>
      <c r="DE17" s="317"/>
      <c r="DF17" s="317"/>
      <c r="DG17" s="317"/>
      <c r="DH17" s="317"/>
      <c r="DI17" s="318"/>
    </row>
    <row r="18" spans="1:113" ht="18.75" customHeight="1" x14ac:dyDescent="0.2">
      <c r="A18" s="2"/>
      <c r="B18" s="469" t="s">
        <v>229</v>
      </c>
      <c r="C18" s="401"/>
      <c r="D18" s="401"/>
      <c r="E18" s="470"/>
      <c r="F18" s="470"/>
      <c r="G18" s="470"/>
      <c r="H18" s="470"/>
      <c r="I18" s="470"/>
      <c r="J18" s="470"/>
      <c r="K18" s="470"/>
      <c r="L18" s="485">
        <v>336.89</v>
      </c>
      <c r="M18" s="485"/>
      <c r="N18" s="485"/>
      <c r="O18" s="485"/>
      <c r="P18" s="485"/>
      <c r="Q18" s="485"/>
      <c r="R18" s="486"/>
      <c r="S18" s="486"/>
      <c r="T18" s="486"/>
      <c r="U18" s="486"/>
      <c r="V18" s="487"/>
      <c r="W18" s="388"/>
      <c r="X18" s="389"/>
      <c r="Y18" s="389"/>
      <c r="Z18" s="389"/>
      <c r="AA18" s="389"/>
      <c r="AB18" s="382"/>
      <c r="AC18" s="425">
        <v>64.3</v>
      </c>
      <c r="AD18" s="426"/>
      <c r="AE18" s="426"/>
      <c r="AF18" s="426"/>
      <c r="AG18" s="488"/>
      <c r="AH18" s="425">
        <v>63</v>
      </c>
      <c r="AI18" s="426"/>
      <c r="AJ18" s="426"/>
      <c r="AK18" s="426"/>
      <c r="AL18" s="427"/>
      <c r="AM18" s="482"/>
      <c r="AN18" s="444"/>
      <c r="AO18" s="444"/>
      <c r="AP18" s="444"/>
      <c r="AQ18" s="444"/>
      <c r="AR18" s="444"/>
      <c r="AS18" s="444"/>
      <c r="AT18" s="445"/>
      <c r="AU18" s="483"/>
      <c r="AV18" s="484"/>
      <c r="AW18" s="484"/>
      <c r="AX18" s="484"/>
      <c r="AY18" s="450" t="s">
        <v>230</v>
      </c>
      <c r="AZ18" s="451"/>
      <c r="BA18" s="451"/>
      <c r="BB18" s="451"/>
      <c r="BC18" s="451"/>
      <c r="BD18" s="451"/>
      <c r="BE18" s="451"/>
      <c r="BF18" s="451"/>
      <c r="BG18" s="451"/>
      <c r="BH18" s="451"/>
      <c r="BI18" s="451"/>
      <c r="BJ18" s="451"/>
      <c r="BK18" s="451"/>
      <c r="BL18" s="451"/>
      <c r="BM18" s="452"/>
      <c r="BN18" s="453">
        <v>16130496</v>
      </c>
      <c r="BO18" s="454"/>
      <c r="BP18" s="454"/>
      <c r="BQ18" s="454"/>
      <c r="BR18" s="454"/>
      <c r="BS18" s="454"/>
      <c r="BT18" s="454"/>
      <c r="BU18" s="455"/>
      <c r="BV18" s="453">
        <v>15283899</v>
      </c>
      <c r="BW18" s="454"/>
      <c r="BX18" s="454"/>
      <c r="BY18" s="454"/>
      <c r="BZ18" s="454"/>
      <c r="CA18" s="454"/>
      <c r="CB18" s="454"/>
      <c r="CC18" s="455"/>
      <c r="CD18" s="21"/>
      <c r="CE18" s="314"/>
      <c r="CF18" s="314"/>
      <c r="CG18" s="314"/>
      <c r="CH18" s="314"/>
      <c r="CI18" s="314"/>
      <c r="CJ18" s="314"/>
      <c r="CK18" s="314"/>
      <c r="CL18" s="314"/>
      <c r="CM18" s="314"/>
      <c r="CN18" s="314"/>
      <c r="CO18" s="314"/>
      <c r="CP18" s="314"/>
      <c r="CQ18" s="314"/>
      <c r="CR18" s="314"/>
      <c r="CS18" s="315"/>
      <c r="CT18" s="316"/>
      <c r="CU18" s="317"/>
      <c r="CV18" s="317"/>
      <c r="CW18" s="317"/>
      <c r="CX18" s="317"/>
      <c r="CY18" s="317"/>
      <c r="CZ18" s="317"/>
      <c r="DA18" s="318"/>
      <c r="DB18" s="316"/>
      <c r="DC18" s="317"/>
      <c r="DD18" s="317"/>
      <c r="DE18" s="317"/>
      <c r="DF18" s="317"/>
      <c r="DG18" s="317"/>
      <c r="DH18" s="317"/>
      <c r="DI18" s="318"/>
    </row>
    <row r="19" spans="1:113" ht="18.75" customHeight="1" x14ac:dyDescent="0.2">
      <c r="A19" s="2"/>
      <c r="B19" s="469" t="s">
        <v>55</v>
      </c>
      <c r="C19" s="401"/>
      <c r="D19" s="401"/>
      <c r="E19" s="470"/>
      <c r="F19" s="470"/>
      <c r="G19" s="470"/>
      <c r="H19" s="470"/>
      <c r="I19" s="470"/>
      <c r="J19" s="470"/>
      <c r="K19" s="470"/>
      <c r="L19" s="471">
        <v>177</v>
      </c>
      <c r="M19" s="471"/>
      <c r="N19" s="471"/>
      <c r="O19" s="471"/>
      <c r="P19" s="471"/>
      <c r="Q19" s="471"/>
      <c r="R19" s="472"/>
      <c r="S19" s="472"/>
      <c r="T19" s="472"/>
      <c r="U19" s="472"/>
      <c r="V19" s="473"/>
      <c r="W19" s="371"/>
      <c r="X19" s="372"/>
      <c r="Y19" s="372"/>
      <c r="Z19" s="372"/>
      <c r="AA19" s="372"/>
      <c r="AB19" s="372"/>
      <c r="AC19" s="480"/>
      <c r="AD19" s="480"/>
      <c r="AE19" s="480"/>
      <c r="AF19" s="480"/>
      <c r="AG19" s="480"/>
      <c r="AH19" s="480"/>
      <c r="AI19" s="480"/>
      <c r="AJ19" s="480"/>
      <c r="AK19" s="480"/>
      <c r="AL19" s="481"/>
      <c r="AM19" s="482"/>
      <c r="AN19" s="444"/>
      <c r="AO19" s="444"/>
      <c r="AP19" s="444"/>
      <c r="AQ19" s="444"/>
      <c r="AR19" s="444"/>
      <c r="AS19" s="444"/>
      <c r="AT19" s="445"/>
      <c r="AU19" s="483"/>
      <c r="AV19" s="484"/>
      <c r="AW19" s="484"/>
      <c r="AX19" s="484"/>
      <c r="AY19" s="450" t="s">
        <v>231</v>
      </c>
      <c r="AZ19" s="451"/>
      <c r="BA19" s="451"/>
      <c r="BB19" s="451"/>
      <c r="BC19" s="451"/>
      <c r="BD19" s="451"/>
      <c r="BE19" s="451"/>
      <c r="BF19" s="451"/>
      <c r="BG19" s="451"/>
      <c r="BH19" s="451"/>
      <c r="BI19" s="451"/>
      <c r="BJ19" s="451"/>
      <c r="BK19" s="451"/>
      <c r="BL19" s="451"/>
      <c r="BM19" s="452"/>
      <c r="BN19" s="453">
        <v>21968135</v>
      </c>
      <c r="BO19" s="454"/>
      <c r="BP19" s="454"/>
      <c r="BQ19" s="454"/>
      <c r="BR19" s="454"/>
      <c r="BS19" s="454"/>
      <c r="BT19" s="454"/>
      <c r="BU19" s="455"/>
      <c r="BV19" s="453">
        <v>20903071</v>
      </c>
      <c r="BW19" s="454"/>
      <c r="BX19" s="454"/>
      <c r="BY19" s="454"/>
      <c r="BZ19" s="454"/>
      <c r="CA19" s="454"/>
      <c r="CB19" s="454"/>
      <c r="CC19" s="455"/>
      <c r="CD19" s="21"/>
      <c r="CE19" s="314"/>
      <c r="CF19" s="314"/>
      <c r="CG19" s="314"/>
      <c r="CH19" s="314"/>
      <c r="CI19" s="314"/>
      <c r="CJ19" s="314"/>
      <c r="CK19" s="314"/>
      <c r="CL19" s="314"/>
      <c r="CM19" s="314"/>
      <c r="CN19" s="314"/>
      <c r="CO19" s="314"/>
      <c r="CP19" s="314"/>
      <c r="CQ19" s="314"/>
      <c r="CR19" s="314"/>
      <c r="CS19" s="315"/>
      <c r="CT19" s="316"/>
      <c r="CU19" s="317"/>
      <c r="CV19" s="317"/>
      <c r="CW19" s="317"/>
      <c r="CX19" s="317"/>
      <c r="CY19" s="317"/>
      <c r="CZ19" s="317"/>
      <c r="DA19" s="318"/>
      <c r="DB19" s="316"/>
      <c r="DC19" s="317"/>
      <c r="DD19" s="317"/>
      <c r="DE19" s="317"/>
      <c r="DF19" s="317"/>
      <c r="DG19" s="317"/>
      <c r="DH19" s="317"/>
      <c r="DI19" s="318"/>
    </row>
    <row r="20" spans="1:113" ht="18.75" customHeight="1" x14ac:dyDescent="0.2">
      <c r="A20" s="2"/>
      <c r="B20" s="469" t="s">
        <v>235</v>
      </c>
      <c r="C20" s="401"/>
      <c r="D20" s="401"/>
      <c r="E20" s="470"/>
      <c r="F20" s="470"/>
      <c r="G20" s="470"/>
      <c r="H20" s="470"/>
      <c r="I20" s="470"/>
      <c r="J20" s="470"/>
      <c r="K20" s="470"/>
      <c r="L20" s="471">
        <v>25111</v>
      </c>
      <c r="M20" s="471"/>
      <c r="N20" s="471"/>
      <c r="O20" s="471"/>
      <c r="P20" s="471"/>
      <c r="Q20" s="471"/>
      <c r="R20" s="472"/>
      <c r="S20" s="472"/>
      <c r="T20" s="472"/>
      <c r="U20" s="472"/>
      <c r="V20" s="473"/>
      <c r="W20" s="388"/>
      <c r="X20" s="389"/>
      <c r="Y20" s="389"/>
      <c r="Z20" s="389"/>
      <c r="AA20" s="389"/>
      <c r="AB20" s="389"/>
      <c r="AC20" s="474"/>
      <c r="AD20" s="474"/>
      <c r="AE20" s="474"/>
      <c r="AF20" s="474"/>
      <c r="AG20" s="474"/>
      <c r="AH20" s="474"/>
      <c r="AI20" s="474"/>
      <c r="AJ20" s="474"/>
      <c r="AK20" s="474"/>
      <c r="AL20" s="475"/>
      <c r="AM20" s="476"/>
      <c r="AN20" s="417"/>
      <c r="AO20" s="417"/>
      <c r="AP20" s="417"/>
      <c r="AQ20" s="417"/>
      <c r="AR20" s="417"/>
      <c r="AS20" s="417"/>
      <c r="AT20" s="418"/>
      <c r="AU20" s="477"/>
      <c r="AV20" s="478"/>
      <c r="AW20" s="478"/>
      <c r="AX20" s="479"/>
      <c r="AY20" s="450"/>
      <c r="AZ20" s="451"/>
      <c r="BA20" s="451"/>
      <c r="BB20" s="451"/>
      <c r="BC20" s="451"/>
      <c r="BD20" s="451"/>
      <c r="BE20" s="451"/>
      <c r="BF20" s="451"/>
      <c r="BG20" s="451"/>
      <c r="BH20" s="451"/>
      <c r="BI20" s="451"/>
      <c r="BJ20" s="451"/>
      <c r="BK20" s="451"/>
      <c r="BL20" s="451"/>
      <c r="BM20" s="452"/>
      <c r="BN20" s="453"/>
      <c r="BO20" s="454"/>
      <c r="BP20" s="454"/>
      <c r="BQ20" s="454"/>
      <c r="BR20" s="454"/>
      <c r="BS20" s="454"/>
      <c r="BT20" s="454"/>
      <c r="BU20" s="455"/>
      <c r="BV20" s="453"/>
      <c r="BW20" s="454"/>
      <c r="BX20" s="454"/>
      <c r="BY20" s="454"/>
      <c r="BZ20" s="454"/>
      <c r="CA20" s="454"/>
      <c r="CB20" s="454"/>
      <c r="CC20" s="455"/>
      <c r="CD20" s="21"/>
      <c r="CE20" s="314"/>
      <c r="CF20" s="314"/>
      <c r="CG20" s="314"/>
      <c r="CH20" s="314"/>
      <c r="CI20" s="314"/>
      <c r="CJ20" s="314"/>
      <c r="CK20" s="314"/>
      <c r="CL20" s="314"/>
      <c r="CM20" s="314"/>
      <c r="CN20" s="314"/>
      <c r="CO20" s="314"/>
      <c r="CP20" s="314"/>
      <c r="CQ20" s="314"/>
      <c r="CR20" s="314"/>
      <c r="CS20" s="315"/>
      <c r="CT20" s="316"/>
      <c r="CU20" s="317"/>
      <c r="CV20" s="317"/>
      <c r="CW20" s="317"/>
      <c r="CX20" s="317"/>
      <c r="CY20" s="317"/>
      <c r="CZ20" s="317"/>
      <c r="DA20" s="318"/>
      <c r="DB20" s="316"/>
      <c r="DC20" s="317"/>
      <c r="DD20" s="317"/>
      <c r="DE20" s="317"/>
      <c r="DF20" s="317"/>
      <c r="DG20" s="317"/>
      <c r="DH20" s="317"/>
      <c r="DI20" s="318"/>
    </row>
    <row r="21" spans="1:113" ht="18.75" customHeight="1" x14ac:dyDescent="0.2">
      <c r="A21" s="2"/>
      <c r="B21" s="466" t="s">
        <v>237</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428"/>
      <c r="AZ21" s="429"/>
      <c r="BA21" s="429"/>
      <c r="BB21" s="429"/>
      <c r="BC21" s="429"/>
      <c r="BD21" s="429"/>
      <c r="BE21" s="429"/>
      <c r="BF21" s="429"/>
      <c r="BG21" s="429"/>
      <c r="BH21" s="429"/>
      <c r="BI21" s="429"/>
      <c r="BJ21" s="429"/>
      <c r="BK21" s="429"/>
      <c r="BL21" s="429"/>
      <c r="BM21" s="430"/>
      <c r="BN21" s="431"/>
      <c r="BO21" s="432"/>
      <c r="BP21" s="432"/>
      <c r="BQ21" s="432"/>
      <c r="BR21" s="432"/>
      <c r="BS21" s="432"/>
      <c r="BT21" s="432"/>
      <c r="BU21" s="433"/>
      <c r="BV21" s="431"/>
      <c r="BW21" s="432"/>
      <c r="BX21" s="432"/>
      <c r="BY21" s="432"/>
      <c r="BZ21" s="432"/>
      <c r="CA21" s="432"/>
      <c r="CB21" s="432"/>
      <c r="CC21" s="433"/>
      <c r="CD21" s="21"/>
      <c r="CE21" s="314"/>
      <c r="CF21" s="314"/>
      <c r="CG21" s="314"/>
      <c r="CH21" s="314"/>
      <c r="CI21" s="314"/>
      <c r="CJ21" s="314"/>
      <c r="CK21" s="314"/>
      <c r="CL21" s="314"/>
      <c r="CM21" s="314"/>
      <c r="CN21" s="314"/>
      <c r="CO21" s="314"/>
      <c r="CP21" s="314"/>
      <c r="CQ21" s="314"/>
      <c r="CR21" s="314"/>
      <c r="CS21" s="315"/>
      <c r="CT21" s="316"/>
      <c r="CU21" s="317"/>
      <c r="CV21" s="317"/>
      <c r="CW21" s="317"/>
      <c r="CX21" s="317"/>
      <c r="CY21" s="317"/>
      <c r="CZ21" s="317"/>
      <c r="DA21" s="318"/>
      <c r="DB21" s="316"/>
      <c r="DC21" s="317"/>
      <c r="DD21" s="317"/>
      <c r="DE21" s="317"/>
      <c r="DF21" s="317"/>
      <c r="DG21" s="317"/>
      <c r="DH21" s="317"/>
      <c r="DI21" s="318"/>
    </row>
    <row r="22" spans="1:113" ht="18.75" customHeight="1" x14ac:dyDescent="0.2">
      <c r="A22" s="2"/>
      <c r="B22" s="435" t="s">
        <v>238</v>
      </c>
      <c r="C22" s="349"/>
      <c r="D22" s="350"/>
      <c r="E22" s="328" t="s">
        <v>5</v>
      </c>
      <c r="F22" s="329"/>
      <c r="G22" s="329"/>
      <c r="H22" s="329"/>
      <c r="I22" s="329"/>
      <c r="J22" s="329"/>
      <c r="K22" s="330"/>
      <c r="L22" s="328" t="s">
        <v>240</v>
      </c>
      <c r="M22" s="329"/>
      <c r="N22" s="329"/>
      <c r="O22" s="329"/>
      <c r="P22" s="330"/>
      <c r="Q22" s="334" t="s">
        <v>242</v>
      </c>
      <c r="R22" s="335"/>
      <c r="S22" s="335"/>
      <c r="T22" s="335"/>
      <c r="U22" s="335"/>
      <c r="V22" s="336"/>
      <c r="W22" s="348" t="s">
        <v>58</v>
      </c>
      <c r="X22" s="349"/>
      <c r="Y22" s="350"/>
      <c r="Z22" s="328" t="s">
        <v>5</v>
      </c>
      <c r="AA22" s="329"/>
      <c r="AB22" s="329"/>
      <c r="AC22" s="329"/>
      <c r="AD22" s="329"/>
      <c r="AE22" s="329"/>
      <c r="AF22" s="329"/>
      <c r="AG22" s="330"/>
      <c r="AH22" s="340" t="s">
        <v>177</v>
      </c>
      <c r="AI22" s="329"/>
      <c r="AJ22" s="329"/>
      <c r="AK22" s="329"/>
      <c r="AL22" s="330"/>
      <c r="AM22" s="340" t="s">
        <v>243</v>
      </c>
      <c r="AN22" s="341"/>
      <c r="AO22" s="341"/>
      <c r="AP22" s="341"/>
      <c r="AQ22" s="341"/>
      <c r="AR22" s="342"/>
      <c r="AS22" s="334" t="s">
        <v>242</v>
      </c>
      <c r="AT22" s="335"/>
      <c r="AU22" s="335"/>
      <c r="AV22" s="335"/>
      <c r="AW22" s="335"/>
      <c r="AX22" s="346"/>
      <c r="AY22" s="456" t="s">
        <v>245</v>
      </c>
      <c r="AZ22" s="457"/>
      <c r="BA22" s="457"/>
      <c r="BB22" s="457"/>
      <c r="BC22" s="457"/>
      <c r="BD22" s="457"/>
      <c r="BE22" s="457"/>
      <c r="BF22" s="457"/>
      <c r="BG22" s="457"/>
      <c r="BH22" s="457"/>
      <c r="BI22" s="457"/>
      <c r="BJ22" s="457"/>
      <c r="BK22" s="457"/>
      <c r="BL22" s="457"/>
      <c r="BM22" s="458"/>
      <c r="BN22" s="440">
        <v>27871518</v>
      </c>
      <c r="BO22" s="441"/>
      <c r="BP22" s="441"/>
      <c r="BQ22" s="441"/>
      <c r="BR22" s="441"/>
      <c r="BS22" s="441"/>
      <c r="BT22" s="441"/>
      <c r="BU22" s="442"/>
      <c r="BV22" s="440">
        <v>29313041</v>
      </c>
      <c r="BW22" s="441"/>
      <c r="BX22" s="441"/>
      <c r="BY22" s="441"/>
      <c r="BZ22" s="441"/>
      <c r="CA22" s="441"/>
      <c r="CB22" s="441"/>
      <c r="CC22" s="442"/>
      <c r="CD22" s="21"/>
      <c r="CE22" s="314"/>
      <c r="CF22" s="314"/>
      <c r="CG22" s="314"/>
      <c r="CH22" s="314"/>
      <c r="CI22" s="314"/>
      <c r="CJ22" s="314"/>
      <c r="CK22" s="314"/>
      <c r="CL22" s="314"/>
      <c r="CM22" s="314"/>
      <c r="CN22" s="314"/>
      <c r="CO22" s="314"/>
      <c r="CP22" s="314"/>
      <c r="CQ22" s="314"/>
      <c r="CR22" s="314"/>
      <c r="CS22" s="315"/>
      <c r="CT22" s="316"/>
      <c r="CU22" s="317"/>
      <c r="CV22" s="317"/>
      <c r="CW22" s="317"/>
      <c r="CX22" s="317"/>
      <c r="CY22" s="317"/>
      <c r="CZ22" s="317"/>
      <c r="DA22" s="318"/>
      <c r="DB22" s="316"/>
      <c r="DC22" s="317"/>
      <c r="DD22" s="317"/>
      <c r="DE22" s="317"/>
      <c r="DF22" s="317"/>
      <c r="DG22" s="317"/>
      <c r="DH22" s="317"/>
      <c r="DI22" s="318"/>
    </row>
    <row r="23" spans="1:113" ht="18.75" customHeight="1" x14ac:dyDescent="0.2">
      <c r="A23" s="2"/>
      <c r="B23" s="436"/>
      <c r="C23" s="352"/>
      <c r="D23" s="353"/>
      <c r="E23" s="331"/>
      <c r="F23" s="332"/>
      <c r="G23" s="332"/>
      <c r="H23" s="332"/>
      <c r="I23" s="332"/>
      <c r="J23" s="332"/>
      <c r="K23" s="333"/>
      <c r="L23" s="331"/>
      <c r="M23" s="332"/>
      <c r="N23" s="332"/>
      <c r="O23" s="332"/>
      <c r="P23" s="333"/>
      <c r="Q23" s="337"/>
      <c r="R23" s="338"/>
      <c r="S23" s="338"/>
      <c r="T23" s="338"/>
      <c r="U23" s="338"/>
      <c r="V23" s="339"/>
      <c r="W23" s="351"/>
      <c r="X23" s="352"/>
      <c r="Y23" s="353"/>
      <c r="Z23" s="331"/>
      <c r="AA23" s="332"/>
      <c r="AB23" s="332"/>
      <c r="AC23" s="332"/>
      <c r="AD23" s="332"/>
      <c r="AE23" s="332"/>
      <c r="AF23" s="332"/>
      <c r="AG23" s="333"/>
      <c r="AH23" s="331"/>
      <c r="AI23" s="332"/>
      <c r="AJ23" s="332"/>
      <c r="AK23" s="332"/>
      <c r="AL23" s="333"/>
      <c r="AM23" s="343"/>
      <c r="AN23" s="344"/>
      <c r="AO23" s="344"/>
      <c r="AP23" s="344"/>
      <c r="AQ23" s="344"/>
      <c r="AR23" s="345"/>
      <c r="AS23" s="337"/>
      <c r="AT23" s="338"/>
      <c r="AU23" s="338"/>
      <c r="AV23" s="338"/>
      <c r="AW23" s="338"/>
      <c r="AX23" s="347"/>
      <c r="AY23" s="450" t="s">
        <v>247</v>
      </c>
      <c r="AZ23" s="451"/>
      <c r="BA23" s="451"/>
      <c r="BB23" s="451"/>
      <c r="BC23" s="451"/>
      <c r="BD23" s="451"/>
      <c r="BE23" s="451"/>
      <c r="BF23" s="451"/>
      <c r="BG23" s="451"/>
      <c r="BH23" s="451"/>
      <c r="BI23" s="451"/>
      <c r="BJ23" s="451"/>
      <c r="BK23" s="451"/>
      <c r="BL23" s="451"/>
      <c r="BM23" s="452"/>
      <c r="BN23" s="453">
        <v>20652563</v>
      </c>
      <c r="BO23" s="454"/>
      <c r="BP23" s="454"/>
      <c r="BQ23" s="454"/>
      <c r="BR23" s="454"/>
      <c r="BS23" s="454"/>
      <c r="BT23" s="454"/>
      <c r="BU23" s="455"/>
      <c r="BV23" s="453">
        <v>21269903</v>
      </c>
      <c r="BW23" s="454"/>
      <c r="BX23" s="454"/>
      <c r="BY23" s="454"/>
      <c r="BZ23" s="454"/>
      <c r="CA23" s="454"/>
      <c r="CB23" s="454"/>
      <c r="CC23" s="455"/>
      <c r="CD23" s="21"/>
      <c r="CE23" s="314"/>
      <c r="CF23" s="314"/>
      <c r="CG23" s="314"/>
      <c r="CH23" s="314"/>
      <c r="CI23" s="314"/>
      <c r="CJ23" s="314"/>
      <c r="CK23" s="314"/>
      <c r="CL23" s="314"/>
      <c r="CM23" s="314"/>
      <c r="CN23" s="314"/>
      <c r="CO23" s="314"/>
      <c r="CP23" s="314"/>
      <c r="CQ23" s="314"/>
      <c r="CR23" s="314"/>
      <c r="CS23" s="315"/>
      <c r="CT23" s="316"/>
      <c r="CU23" s="317"/>
      <c r="CV23" s="317"/>
      <c r="CW23" s="317"/>
      <c r="CX23" s="317"/>
      <c r="CY23" s="317"/>
      <c r="CZ23" s="317"/>
      <c r="DA23" s="318"/>
      <c r="DB23" s="316"/>
      <c r="DC23" s="317"/>
      <c r="DD23" s="317"/>
      <c r="DE23" s="317"/>
      <c r="DF23" s="317"/>
      <c r="DG23" s="317"/>
      <c r="DH23" s="317"/>
      <c r="DI23" s="318"/>
    </row>
    <row r="24" spans="1:113" ht="18.75" customHeight="1" x14ac:dyDescent="0.2">
      <c r="A24" s="2"/>
      <c r="B24" s="436"/>
      <c r="C24" s="352"/>
      <c r="D24" s="353"/>
      <c r="E24" s="443" t="s">
        <v>249</v>
      </c>
      <c r="F24" s="444"/>
      <c r="G24" s="444"/>
      <c r="H24" s="444"/>
      <c r="I24" s="444"/>
      <c r="J24" s="444"/>
      <c r="K24" s="445"/>
      <c r="L24" s="446">
        <v>1</v>
      </c>
      <c r="M24" s="447"/>
      <c r="N24" s="447"/>
      <c r="O24" s="447"/>
      <c r="P24" s="448"/>
      <c r="Q24" s="446">
        <v>8650</v>
      </c>
      <c r="R24" s="447"/>
      <c r="S24" s="447"/>
      <c r="T24" s="447"/>
      <c r="U24" s="447"/>
      <c r="V24" s="448"/>
      <c r="W24" s="351"/>
      <c r="X24" s="352"/>
      <c r="Y24" s="353"/>
      <c r="Z24" s="443" t="s">
        <v>225</v>
      </c>
      <c r="AA24" s="444"/>
      <c r="AB24" s="444"/>
      <c r="AC24" s="444"/>
      <c r="AD24" s="444"/>
      <c r="AE24" s="444"/>
      <c r="AF24" s="444"/>
      <c r="AG24" s="445"/>
      <c r="AH24" s="446">
        <v>528</v>
      </c>
      <c r="AI24" s="447"/>
      <c r="AJ24" s="447"/>
      <c r="AK24" s="447"/>
      <c r="AL24" s="448"/>
      <c r="AM24" s="446">
        <v>1658448</v>
      </c>
      <c r="AN24" s="447"/>
      <c r="AO24" s="447"/>
      <c r="AP24" s="447"/>
      <c r="AQ24" s="447"/>
      <c r="AR24" s="448"/>
      <c r="AS24" s="446">
        <v>3141</v>
      </c>
      <c r="AT24" s="447"/>
      <c r="AU24" s="447"/>
      <c r="AV24" s="447"/>
      <c r="AW24" s="447"/>
      <c r="AX24" s="449"/>
      <c r="AY24" s="428" t="s">
        <v>251</v>
      </c>
      <c r="AZ24" s="429"/>
      <c r="BA24" s="429"/>
      <c r="BB24" s="429"/>
      <c r="BC24" s="429"/>
      <c r="BD24" s="429"/>
      <c r="BE24" s="429"/>
      <c r="BF24" s="429"/>
      <c r="BG24" s="429"/>
      <c r="BH24" s="429"/>
      <c r="BI24" s="429"/>
      <c r="BJ24" s="429"/>
      <c r="BK24" s="429"/>
      <c r="BL24" s="429"/>
      <c r="BM24" s="430"/>
      <c r="BN24" s="453">
        <v>19833489</v>
      </c>
      <c r="BO24" s="454"/>
      <c r="BP24" s="454"/>
      <c r="BQ24" s="454"/>
      <c r="BR24" s="454"/>
      <c r="BS24" s="454"/>
      <c r="BT24" s="454"/>
      <c r="BU24" s="455"/>
      <c r="BV24" s="453">
        <v>20401532</v>
      </c>
      <c r="BW24" s="454"/>
      <c r="BX24" s="454"/>
      <c r="BY24" s="454"/>
      <c r="BZ24" s="454"/>
      <c r="CA24" s="454"/>
      <c r="CB24" s="454"/>
      <c r="CC24" s="455"/>
      <c r="CD24" s="21"/>
      <c r="CE24" s="314"/>
      <c r="CF24" s="314"/>
      <c r="CG24" s="314"/>
      <c r="CH24" s="314"/>
      <c r="CI24" s="314"/>
      <c r="CJ24" s="314"/>
      <c r="CK24" s="314"/>
      <c r="CL24" s="314"/>
      <c r="CM24" s="314"/>
      <c r="CN24" s="314"/>
      <c r="CO24" s="314"/>
      <c r="CP24" s="314"/>
      <c r="CQ24" s="314"/>
      <c r="CR24" s="314"/>
      <c r="CS24" s="315"/>
      <c r="CT24" s="316"/>
      <c r="CU24" s="317"/>
      <c r="CV24" s="317"/>
      <c r="CW24" s="317"/>
      <c r="CX24" s="317"/>
      <c r="CY24" s="317"/>
      <c r="CZ24" s="317"/>
      <c r="DA24" s="318"/>
      <c r="DB24" s="316"/>
      <c r="DC24" s="317"/>
      <c r="DD24" s="317"/>
      <c r="DE24" s="317"/>
      <c r="DF24" s="317"/>
      <c r="DG24" s="317"/>
      <c r="DH24" s="317"/>
      <c r="DI24" s="318"/>
    </row>
    <row r="25" spans="1:113" ht="18.75" customHeight="1" x14ac:dyDescent="0.2">
      <c r="A25" s="2"/>
      <c r="B25" s="436"/>
      <c r="C25" s="352"/>
      <c r="D25" s="353"/>
      <c r="E25" s="443" t="s">
        <v>255</v>
      </c>
      <c r="F25" s="444"/>
      <c r="G25" s="444"/>
      <c r="H25" s="444"/>
      <c r="I25" s="444"/>
      <c r="J25" s="444"/>
      <c r="K25" s="445"/>
      <c r="L25" s="446">
        <v>1</v>
      </c>
      <c r="M25" s="447"/>
      <c r="N25" s="447"/>
      <c r="O25" s="447"/>
      <c r="P25" s="448"/>
      <c r="Q25" s="446">
        <v>6920</v>
      </c>
      <c r="R25" s="447"/>
      <c r="S25" s="447"/>
      <c r="T25" s="447"/>
      <c r="U25" s="447"/>
      <c r="V25" s="448"/>
      <c r="W25" s="351"/>
      <c r="X25" s="352"/>
      <c r="Y25" s="353"/>
      <c r="Z25" s="443" t="s">
        <v>256</v>
      </c>
      <c r="AA25" s="444"/>
      <c r="AB25" s="444"/>
      <c r="AC25" s="444"/>
      <c r="AD25" s="444"/>
      <c r="AE25" s="444"/>
      <c r="AF25" s="444"/>
      <c r="AG25" s="445"/>
      <c r="AH25" s="446">
        <v>87</v>
      </c>
      <c r="AI25" s="447"/>
      <c r="AJ25" s="447"/>
      <c r="AK25" s="447"/>
      <c r="AL25" s="448"/>
      <c r="AM25" s="446">
        <v>268308</v>
      </c>
      <c r="AN25" s="447"/>
      <c r="AO25" s="447"/>
      <c r="AP25" s="447"/>
      <c r="AQ25" s="447"/>
      <c r="AR25" s="448"/>
      <c r="AS25" s="446">
        <v>3084</v>
      </c>
      <c r="AT25" s="447"/>
      <c r="AU25" s="447"/>
      <c r="AV25" s="447"/>
      <c r="AW25" s="447"/>
      <c r="AX25" s="449"/>
      <c r="AY25" s="456" t="s">
        <v>34</v>
      </c>
      <c r="AZ25" s="457"/>
      <c r="BA25" s="457"/>
      <c r="BB25" s="457"/>
      <c r="BC25" s="457"/>
      <c r="BD25" s="457"/>
      <c r="BE25" s="457"/>
      <c r="BF25" s="457"/>
      <c r="BG25" s="457"/>
      <c r="BH25" s="457"/>
      <c r="BI25" s="457"/>
      <c r="BJ25" s="457"/>
      <c r="BK25" s="457"/>
      <c r="BL25" s="457"/>
      <c r="BM25" s="458"/>
      <c r="BN25" s="440">
        <v>6945394</v>
      </c>
      <c r="BO25" s="441"/>
      <c r="BP25" s="441"/>
      <c r="BQ25" s="441"/>
      <c r="BR25" s="441"/>
      <c r="BS25" s="441"/>
      <c r="BT25" s="441"/>
      <c r="BU25" s="442"/>
      <c r="BV25" s="440">
        <v>8580719</v>
      </c>
      <c r="BW25" s="441"/>
      <c r="BX25" s="441"/>
      <c r="BY25" s="441"/>
      <c r="BZ25" s="441"/>
      <c r="CA25" s="441"/>
      <c r="CB25" s="441"/>
      <c r="CC25" s="442"/>
      <c r="CD25" s="21"/>
      <c r="CE25" s="314"/>
      <c r="CF25" s="314"/>
      <c r="CG25" s="314"/>
      <c r="CH25" s="314"/>
      <c r="CI25" s="314"/>
      <c r="CJ25" s="314"/>
      <c r="CK25" s="314"/>
      <c r="CL25" s="314"/>
      <c r="CM25" s="314"/>
      <c r="CN25" s="314"/>
      <c r="CO25" s="314"/>
      <c r="CP25" s="314"/>
      <c r="CQ25" s="314"/>
      <c r="CR25" s="314"/>
      <c r="CS25" s="315"/>
      <c r="CT25" s="316"/>
      <c r="CU25" s="317"/>
      <c r="CV25" s="317"/>
      <c r="CW25" s="317"/>
      <c r="CX25" s="317"/>
      <c r="CY25" s="317"/>
      <c r="CZ25" s="317"/>
      <c r="DA25" s="318"/>
      <c r="DB25" s="316"/>
      <c r="DC25" s="317"/>
      <c r="DD25" s="317"/>
      <c r="DE25" s="317"/>
      <c r="DF25" s="317"/>
      <c r="DG25" s="317"/>
      <c r="DH25" s="317"/>
      <c r="DI25" s="318"/>
    </row>
    <row r="26" spans="1:113" ht="18.75" customHeight="1" x14ac:dyDescent="0.2">
      <c r="A26" s="2"/>
      <c r="B26" s="436"/>
      <c r="C26" s="352"/>
      <c r="D26" s="353"/>
      <c r="E26" s="443" t="s">
        <v>257</v>
      </c>
      <c r="F26" s="444"/>
      <c r="G26" s="444"/>
      <c r="H26" s="444"/>
      <c r="I26" s="444"/>
      <c r="J26" s="444"/>
      <c r="K26" s="445"/>
      <c r="L26" s="446">
        <v>1</v>
      </c>
      <c r="M26" s="447"/>
      <c r="N26" s="447"/>
      <c r="O26" s="447"/>
      <c r="P26" s="448"/>
      <c r="Q26" s="446">
        <v>6180</v>
      </c>
      <c r="R26" s="447"/>
      <c r="S26" s="447"/>
      <c r="T26" s="447"/>
      <c r="U26" s="447"/>
      <c r="V26" s="448"/>
      <c r="W26" s="351"/>
      <c r="X26" s="352"/>
      <c r="Y26" s="353"/>
      <c r="Z26" s="443" t="s">
        <v>258</v>
      </c>
      <c r="AA26" s="462"/>
      <c r="AB26" s="462"/>
      <c r="AC26" s="462"/>
      <c r="AD26" s="462"/>
      <c r="AE26" s="462"/>
      <c r="AF26" s="462"/>
      <c r="AG26" s="463"/>
      <c r="AH26" s="446">
        <v>46</v>
      </c>
      <c r="AI26" s="447"/>
      <c r="AJ26" s="447"/>
      <c r="AK26" s="447"/>
      <c r="AL26" s="448"/>
      <c r="AM26" s="446">
        <v>158378</v>
      </c>
      <c r="AN26" s="447"/>
      <c r="AO26" s="447"/>
      <c r="AP26" s="447"/>
      <c r="AQ26" s="447"/>
      <c r="AR26" s="448"/>
      <c r="AS26" s="446">
        <v>3443</v>
      </c>
      <c r="AT26" s="447"/>
      <c r="AU26" s="447"/>
      <c r="AV26" s="447"/>
      <c r="AW26" s="447"/>
      <c r="AX26" s="449"/>
      <c r="AY26" s="464" t="s">
        <v>259</v>
      </c>
      <c r="AZ26" s="415"/>
      <c r="BA26" s="415"/>
      <c r="BB26" s="415"/>
      <c r="BC26" s="415"/>
      <c r="BD26" s="415"/>
      <c r="BE26" s="415"/>
      <c r="BF26" s="415"/>
      <c r="BG26" s="415"/>
      <c r="BH26" s="415"/>
      <c r="BI26" s="415"/>
      <c r="BJ26" s="415"/>
      <c r="BK26" s="415"/>
      <c r="BL26" s="415"/>
      <c r="BM26" s="465"/>
      <c r="BN26" s="453" t="s">
        <v>197</v>
      </c>
      <c r="BO26" s="454"/>
      <c r="BP26" s="454"/>
      <c r="BQ26" s="454"/>
      <c r="BR26" s="454"/>
      <c r="BS26" s="454"/>
      <c r="BT26" s="454"/>
      <c r="BU26" s="455"/>
      <c r="BV26" s="453" t="s">
        <v>197</v>
      </c>
      <c r="BW26" s="454"/>
      <c r="BX26" s="454"/>
      <c r="BY26" s="454"/>
      <c r="BZ26" s="454"/>
      <c r="CA26" s="454"/>
      <c r="CB26" s="454"/>
      <c r="CC26" s="455"/>
      <c r="CD26" s="21"/>
      <c r="CE26" s="314"/>
      <c r="CF26" s="314"/>
      <c r="CG26" s="314"/>
      <c r="CH26" s="314"/>
      <c r="CI26" s="314"/>
      <c r="CJ26" s="314"/>
      <c r="CK26" s="314"/>
      <c r="CL26" s="314"/>
      <c r="CM26" s="314"/>
      <c r="CN26" s="314"/>
      <c r="CO26" s="314"/>
      <c r="CP26" s="314"/>
      <c r="CQ26" s="314"/>
      <c r="CR26" s="314"/>
      <c r="CS26" s="315"/>
      <c r="CT26" s="316"/>
      <c r="CU26" s="317"/>
      <c r="CV26" s="317"/>
      <c r="CW26" s="317"/>
      <c r="CX26" s="317"/>
      <c r="CY26" s="317"/>
      <c r="CZ26" s="317"/>
      <c r="DA26" s="318"/>
      <c r="DB26" s="316"/>
      <c r="DC26" s="317"/>
      <c r="DD26" s="317"/>
      <c r="DE26" s="317"/>
      <c r="DF26" s="317"/>
      <c r="DG26" s="317"/>
      <c r="DH26" s="317"/>
      <c r="DI26" s="318"/>
    </row>
    <row r="27" spans="1:113" ht="18.75" customHeight="1" x14ac:dyDescent="0.2">
      <c r="A27" s="2"/>
      <c r="B27" s="436"/>
      <c r="C27" s="352"/>
      <c r="D27" s="353"/>
      <c r="E27" s="443" t="s">
        <v>260</v>
      </c>
      <c r="F27" s="444"/>
      <c r="G27" s="444"/>
      <c r="H27" s="444"/>
      <c r="I27" s="444"/>
      <c r="J27" s="444"/>
      <c r="K27" s="445"/>
      <c r="L27" s="446">
        <v>1</v>
      </c>
      <c r="M27" s="447"/>
      <c r="N27" s="447"/>
      <c r="O27" s="447"/>
      <c r="P27" s="448"/>
      <c r="Q27" s="446">
        <v>4330</v>
      </c>
      <c r="R27" s="447"/>
      <c r="S27" s="447"/>
      <c r="T27" s="447"/>
      <c r="U27" s="447"/>
      <c r="V27" s="448"/>
      <c r="W27" s="351"/>
      <c r="X27" s="352"/>
      <c r="Y27" s="353"/>
      <c r="Z27" s="443" t="s">
        <v>262</v>
      </c>
      <c r="AA27" s="444"/>
      <c r="AB27" s="444"/>
      <c r="AC27" s="444"/>
      <c r="AD27" s="444"/>
      <c r="AE27" s="444"/>
      <c r="AF27" s="444"/>
      <c r="AG27" s="445"/>
      <c r="AH27" s="446">
        <v>5</v>
      </c>
      <c r="AI27" s="447"/>
      <c r="AJ27" s="447"/>
      <c r="AK27" s="447"/>
      <c r="AL27" s="448"/>
      <c r="AM27" s="446">
        <v>18910</v>
      </c>
      <c r="AN27" s="447"/>
      <c r="AO27" s="447"/>
      <c r="AP27" s="447"/>
      <c r="AQ27" s="447"/>
      <c r="AR27" s="448"/>
      <c r="AS27" s="446">
        <v>3782</v>
      </c>
      <c r="AT27" s="447"/>
      <c r="AU27" s="447"/>
      <c r="AV27" s="447"/>
      <c r="AW27" s="447"/>
      <c r="AX27" s="449"/>
      <c r="AY27" s="459" t="s">
        <v>264</v>
      </c>
      <c r="AZ27" s="460"/>
      <c r="BA27" s="460"/>
      <c r="BB27" s="460"/>
      <c r="BC27" s="460"/>
      <c r="BD27" s="460"/>
      <c r="BE27" s="460"/>
      <c r="BF27" s="460"/>
      <c r="BG27" s="460"/>
      <c r="BH27" s="460"/>
      <c r="BI27" s="460"/>
      <c r="BJ27" s="460"/>
      <c r="BK27" s="460"/>
      <c r="BL27" s="460"/>
      <c r="BM27" s="461"/>
      <c r="BN27" s="431">
        <v>925318</v>
      </c>
      <c r="BO27" s="432"/>
      <c r="BP27" s="432"/>
      <c r="BQ27" s="432"/>
      <c r="BR27" s="432"/>
      <c r="BS27" s="432"/>
      <c r="BT27" s="432"/>
      <c r="BU27" s="433"/>
      <c r="BV27" s="431">
        <v>925286</v>
      </c>
      <c r="BW27" s="432"/>
      <c r="BX27" s="432"/>
      <c r="BY27" s="432"/>
      <c r="BZ27" s="432"/>
      <c r="CA27" s="432"/>
      <c r="CB27" s="432"/>
      <c r="CC27" s="433"/>
      <c r="CD27" s="17"/>
      <c r="CE27" s="314"/>
      <c r="CF27" s="314"/>
      <c r="CG27" s="314"/>
      <c r="CH27" s="314"/>
      <c r="CI27" s="314"/>
      <c r="CJ27" s="314"/>
      <c r="CK27" s="314"/>
      <c r="CL27" s="314"/>
      <c r="CM27" s="314"/>
      <c r="CN27" s="314"/>
      <c r="CO27" s="314"/>
      <c r="CP27" s="314"/>
      <c r="CQ27" s="314"/>
      <c r="CR27" s="314"/>
      <c r="CS27" s="315"/>
      <c r="CT27" s="316"/>
      <c r="CU27" s="317"/>
      <c r="CV27" s="317"/>
      <c r="CW27" s="317"/>
      <c r="CX27" s="317"/>
      <c r="CY27" s="317"/>
      <c r="CZ27" s="317"/>
      <c r="DA27" s="318"/>
      <c r="DB27" s="316"/>
      <c r="DC27" s="317"/>
      <c r="DD27" s="317"/>
      <c r="DE27" s="317"/>
      <c r="DF27" s="317"/>
      <c r="DG27" s="317"/>
      <c r="DH27" s="317"/>
      <c r="DI27" s="318"/>
    </row>
    <row r="28" spans="1:113" ht="18.75" customHeight="1" x14ac:dyDescent="0.2">
      <c r="A28" s="2"/>
      <c r="B28" s="436"/>
      <c r="C28" s="352"/>
      <c r="D28" s="353"/>
      <c r="E28" s="443" t="s">
        <v>265</v>
      </c>
      <c r="F28" s="444"/>
      <c r="G28" s="444"/>
      <c r="H28" s="444"/>
      <c r="I28" s="444"/>
      <c r="J28" s="444"/>
      <c r="K28" s="445"/>
      <c r="L28" s="446">
        <v>1</v>
      </c>
      <c r="M28" s="447"/>
      <c r="N28" s="447"/>
      <c r="O28" s="447"/>
      <c r="P28" s="448"/>
      <c r="Q28" s="446">
        <v>3790</v>
      </c>
      <c r="R28" s="447"/>
      <c r="S28" s="447"/>
      <c r="T28" s="447"/>
      <c r="U28" s="447"/>
      <c r="V28" s="448"/>
      <c r="W28" s="351"/>
      <c r="X28" s="352"/>
      <c r="Y28" s="353"/>
      <c r="Z28" s="443" t="s">
        <v>35</v>
      </c>
      <c r="AA28" s="444"/>
      <c r="AB28" s="444"/>
      <c r="AC28" s="444"/>
      <c r="AD28" s="444"/>
      <c r="AE28" s="444"/>
      <c r="AF28" s="444"/>
      <c r="AG28" s="445"/>
      <c r="AH28" s="446" t="s">
        <v>197</v>
      </c>
      <c r="AI28" s="447"/>
      <c r="AJ28" s="447"/>
      <c r="AK28" s="447"/>
      <c r="AL28" s="448"/>
      <c r="AM28" s="446" t="s">
        <v>197</v>
      </c>
      <c r="AN28" s="447"/>
      <c r="AO28" s="447"/>
      <c r="AP28" s="447"/>
      <c r="AQ28" s="447"/>
      <c r="AR28" s="448"/>
      <c r="AS28" s="446" t="s">
        <v>197</v>
      </c>
      <c r="AT28" s="447"/>
      <c r="AU28" s="447"/>
      <c r="AV28" s="447"/>
      <c r="AW28" s="447"/>
      <c r="AX28" s="449"/>
      <c r="AY28" s="319" t="s">
        <v>268</v>
      </c>
      <c r="AZ28" s="320"/>
      <c r="BA28" s="320"/>
      <c r="BB28" s="321"/>
      <c r="BC28" s="456" t="s">
        <v>104</v>
      </c>
      <c r="BD28" s="457"/>
      <c r="BE28" s="457"/>
      <c r="BF28" s="457"/>
      <c r="BG28" s="457"/>
      <c r="BH28" s="457"/>
      <c r="BI28" s="457"/>
      <c r="BJ28" s="457"/>
      <c r="BK28" s="457"/>
      <c r="BL28" s="457"/>
      <c r="BM28" s="458"/>
      <c r="BN28" s="440">
        <v>3154678</v>
      </c>
      <c r="BO28" s="441"/>
      <c r="BP28" s="441"/>
      <c r="BQ28" s="441"/>
      <c r="BR28" s="441"/>
      <c r="BS28" s="441"/>
      <c r="BT28" s="441"/>
      <c r="BU28" s="442"/>
      <c r="BV28" s="440">
        <v>3132084</v>
      </c>
      <c r="BW28" s="441"/>
      <c r="BX28" s="441"/>
      <c r="BY28" s="441"/>
      <c r="BZ28" s="441"/>
      <c r="CA28" s="441"/>
      <c r="CB28" s="441"/>
      <c r="CC28" s="442"/>
      <c r="CD28" s="21"/>
      <c r="CE28" s="314"/>
      <c r="CF28" s="314"/>
      <c r="CG28" s="314"/>
      <c r="CH28" s="314"/>
      <c r="CI28" s="314"/>
      <c r="CJ28" s="314"/>
      <c r="CK28" s="314"/>
      <c r="CL28" s="314"/>
      <c r="CM28" s="314"/>
      <c r="CN28" s="314"/>
      <c r="CO28" s="314"/>
      <c r="CP28" s="314"/>
      <c r="CQ28" s="314"/>
      <c r="CR28" s="314"/>
      <c r="CS28" s="315"/>
      <c r="CT28" s="316"/>
      <c r="CU28" s="317"/>
      <c r="CV28" s="317"/>
      <c r="CW28" s="317"/>
      <c r="CX28" s="317"/>
      <c r="CY28" s="317"/>
      <c r="CZ28" s="317"/>
      <c r="DA28" s="318"/>
      <c r="DB28" s="316"/>
      <c r="DC28" s="317"/>
      <c r="DD28" s="317"/>
      <c r="DE28" s="317"/>
      <c r="DF28" s="317"/>
      <c r="DG28" s="317"/>
      <c r="DH28" s="317"/>
      <c r="DI28" s="318"/>
    </row>
    <row r="29" spans="1:113" ht="18.75" customHeight="1" x14ac:dyDescent="0.2">
      <c r="A29" s="2"/>
      <c r="B29" s="436"/>
      <c r="C29" s="352"/>
      <c r="D29" s="353"/>
      <c r="E29" s="443" t="s">
        <v>269</v>
      </c>
      <c r="F29" s="444"/>
      <c r="G29" s="444"/>
      <c r="H29" s="444"/>
      <c r="I29" s="444"/>
      <c r="J29" s="444"/>
      <c r="K29" s="445"/>
      <c r="L29" s="446">
        <v>18</v>
      </c>
      <c r="M29" s="447"/>
      <c r="N29" s="447"/>
      <c r="O29" s="447"/>
      <c r="P29" s="448"/>
      <c r="Q29" s="446">
        <v>3580</v>
      </c>
      <c r="R29" s="447"/>
      <c r="S29" s="447"/>
      <c r="T29" s="447"/>
      <c r="U29" s="447"/>
      <c r="V29" s="448"/>
      <c r="W29" s="354"/>
      <c r="X29" s="355"/>
      <c r="Y29" s="356"/>
      <c r="Z29" s="443" t="s">
        <v>271</v>
      </c>
      <c r="AA29" s="444"/>
      <c r="AB29" s="444"/>
      <c r="AC29" s="444"/>
      <c r="AD29" s="444"/>
      <c r="AE29" s="444"/>
      <c r="AF29" s="444"/>
      <c r="AG29" s="445"/>
      <c r="AH29" s="446">
        <v>533</v>
      </c>
      <c r="AI29" s="447"/>
      <c r="AJ29" s="447"/>
      <c r="AK29" s="447"/>
      <c r="AL29" s="448"/>
      <c r="AM29" s="446">
        <v>1677358</v>
      </c>
      <c r="AN29" s="447"/>
      <c r="AO29" s="447"/>
      <c r="AP29" s="447"/>
      <c r="AQ29" s="447"/>
      <c r="AR29" s="448"/>
      <c r="AS29" s="446">
        <v>3147</v>
      </c>
      <c r="AT29" s="447"/>
      <c r="AU29" s="447"/>
      <c r="AV29" s="447"/>
      <c r="AW29" s="447"/>
      <c r="AX29" s="449"/>
      <c r="AY29" s="322"/>
      <c r="AZ29" s="323"/>
      <c r="BA29" s="323"/>
      <c r="BB29" s="324"/>
      <c r="BC29" s="450" t="s">
        <v>273</v>
      </c>
      <c r="BD29" s="451"/>
      <c r="BE29" s="451"/>
      <c r="BF29" s="451"/>
      <c r="BG29" s="451"/>
      <c r="BH29" s="451"/>
      <c r="BI29" s="451"/>
      <c r="BJ29" s="451"/>
      <c r="BK29" s="451"/>
      <c r="BL29" s="451"/>
      <c r="BM29" s="452"/>
      <c r="BN29" s="453">
        <v>785065</v>
      </c>
      <c r="BO29" s="454"/>
      <c r="BP29" s="454"/>
      <c r="BQ29" s="454"/>
      <c r="BR29" s="454"/>
      <c r="BS29" s="454"/>
      <c r="BT29" s="454"/>
      <c r="BU29" s="455"/>
      <c r="BV29" s="453">
        <v>736712</v>
      </c>
      <c r="BW29" s="454"/>
      <c r="BX29" s="454"/>
      <c r="BY29" s="454"/>
      <c r="BZ29" s="454"/>
      <c r="CA29" s="454"/>
      <c r="CB29" s="454"/>
      <c r="CC29" s="455"/>
      <c r="CD29" s="17"/>
      <c r="CE29" s="314"/>
      <c r="CF29" s="314"/>
      <c r="CG29" s="314"/>
      <c r="CH29" s="314"/>
      <c r="CI29" s="314"/>
      <c r="CJ29" s="314"/>
      <c r="CK29" s="314"/>
      <c r="CL29" s="314"/>
      <c r="CM29" s="314"/>
      <c r="CN29" s="314"/>
      <c r="CO29" s="314"/>
      <c r="CP29" s="314"/>
      <c r="CQ29" s="314"/>
      <c r="CR29" s="314"/>
      <c r="CS29" s="315"/>
      <c r="CT29" s="316"/>
      <c r="CU29" s="317"/>
      <c r="CV29" s="317"/>
      <c r="CW29" s="317"/>
      <c r="CX29" s="317"/>
      <c r="CY29" s="317"/>
      <c r="CZ29" s="317"/>
      <c r="DA29" s="318"/>
      <c r="DB29" s="316"/>
      <c r="DC29" s="317"/>
      <c r="DD29" s="317"/>
      <c r="DE29" s="317"/>
      <c r="DF29" s="317"/>
      <c r="DG29" s="317"/>
      <c r="DH29" s="317"/>
      <c r="DI29" s="318"/>
    </row>
    <row r="30" spans="1:113" ht="18.75" customHeight="1" x14ac:dyDescent="0.2">
      <c r="A30" s="2"/>
      <c r="B30" s="437"/>
      <c r="C30" s="438"/>
      <c r="D30" s="439"/>
      <c r="E30" s="416"/>
      <c r="F30" s="417"/>
      <c r="G30" s="417"/>
      <c r="H30" s="417"/>
      <c r="I30" s="417"/>
      <c r="J30" s="417"/>
      <c r="K30" s="418"/>
      <c r="L30" s="419"/>
      <c r="M30" s="420"/>
      <c r="N30" s="420"/>
      <c r="O30" s="420"/>
      <c r="P30" s="421"/>
      <c r="Q30" s="419"/>
      <c r="R30" s="420"/>
      <c r="S30" s="420"/>
      <c r="T30" s="420"/>
      <c r="U30" s="420"/>
      <c r="V30" s="421"/>
      <c r="W30" s="422" t="s">
        <v>274</v>
      </c>
      <c r="X30" s="423"/>
      <c r="Y30" s="423"/>
      <c r="Z30" s="423"/>
      <c r="AA30" s="423"/>
      <c r="AB30" s="423"/>
      <c r="AC30" s="423"/>
      <c r="AD30" s="423"/>
      <c r="AE30" s="423"/>
      <c r="AF30" s="423"/>
      <c r="AG30" s="424"/>
      <c r="AH30" s="425">
        <v>99.3</v>
      </c>
      <c r="AI30" s="426"/>
      <c r="AJ30" s="426"/>
      <c r="AK30" s="426"/>
      <c r="AL30" s="426"/>
      <c r="AM30" s="426"/>
      <c r="AN30" s="426"/>
      <c r="AO30" s="426"/>
      <c r="AP30" s="426"/>
      <c r="AQ30" s="426"/>
      <c r="AR30" s="426"/>
      <c r="AS30" s="426"/>
      <c r="AT30" s="426"/>
      <c r="AU30" s="426"/>
      <c r="AV30" s="426"/>
      <c r="AW30" s="426"/>
      <c r="AX30" s="427"/>
      <c r="AY30" s="325"/>
      <c r="AZ30" s="326"/>
      <c r="BA30" s="326"/>
      <c r="BB30" s="327"/>
      <c r="BC30" s="428" t="s">
        <v>71</v>
      </c>
      <c r="BD30" s="429"/>
      <c r="BE30" s="429"/>
      <c r="BF30" s="429"/>
      <c r="BG30" s="429"/>
      <c r="BH30" s="429"/>
      <c r="BI30" s="429"/>
      <c r="BJ30" s="429"/>
      <c r="BK30" s="429"/>
      <c r="BL30" s="429"/>
      <c r="BM30" s="430"/>
      <c r="BN30" s="431">
        <v>6617042</v>
      </c>
      <c r="BO30" s="432"/>
      <c r="BP30" s="432"/>
      <c r="BQ30" s="432"/>
      <c r="BR30" s="432"/>
      <c r="BS30" s="432"/>
      <c r="BT30" s="432"/>
      <c r="BU30" s="433"/>
      <c r="BV30" s="431">
        <v>6637128</v>
      </c>
      <c r="BW30" s="432"/>
      <c r="BX30" s="432"/>
      <c r="BY30" s="432"/>
      <c r="BZ30" s="432"/>
      <c r="CA30" s="432"/>
      <c r="CB30" s="432"/>
      <c r="CC30" s="433"/>
      <c r="CD30" s="18"/>
      <c r="CE30" s="24"/>
      <c r="CF30" s="24"/>
      <c r="CG30" s="24"/>
      <c r="CH30" s="24"/>
      <c r="CI30" s="24"/>
      <c r="CJ30" s="24"/>
      <c r="CK30" s="24"/>
      <c r="CL30" s="24"/>
      <c r="CM30" s="24"/>
      <c r="CN30" s="24"/>
      <c r="CO30" s="24"/>
      <c r="CP30" s="24"/>
      <c r="CQ30" s="24"/>
      <c r="CR30" s="24"/>
      <c r="CS30" s="26"/>
      <c r="CT30" s="29"/>
      <c r="CU30" s="32"/>
      <c r="CV30" s="32"/>
      <c r="CW30" s="32"/>
      <c r="CX30" s="32"/>
      <c r="CY30" s="32"/>
      <c r="CZ30" s="32"/>
      <c r="DA30" s="35"/>
      <c r="DB30" s="29"/>
      <c r="DC30" s="32"/>
      <c r="DD30" s="32"/>
      <c r="DE30" s="32"/>
      <c r="DF30" s="32"/>
      <c r="DG30" s="32"/>
      <c r="DH30" s="32"/>
      <c r="DI30" s="35"/>
    </row>
    <row r="31" spans="1:113" ht="13.5" customHeight="1" x14ac:dyDescent="0.2">
      <c r="A31" s="2"/>
      <c r="B31" s="4"/>
      <c r="DI31" s="36"/>
    </row>
    <row r="32" spans="1:113" ht="13.5" customHeight="1" x14ac:dyDescent="0.2">
      <c r="A32" s="2"/>
      <c r="B32" s="5"/>
      <c r="C32" s="434" t="s">
        <v>181</v>
      </c>
      <c r="D32" s="434"/>
      <c r="E32" s="434"/>
      <c r="F32" s="434"/>
      <c r="G32" s="434"/>
      <c r="H32" s="434"/>
      <c r="I32" s="434"/>
      <c r="J32" s="434"/>
      <c r="K32" s="434"/>
      <c r="L32" s="434"/>
      <c r="M32" s="434"/>
      <c r="N32" s="434"/>
      <c r="O32" s="434"/>
      <c r="P32" s="434"/>
      <c r="Q32" s="434"/>
      <c r="R32" s="434"/>
      <c r="S32" s="434"/>
      <c r="U32" s="415" t="s">
        <v>94</v>
      </c>
      <c r="V32" s="415"/>
      <c r="W32" s="415"/>
      <c r="X32" s="415"/>
      <c r="Y32" s="415"/>
      <c r="Z32" s="415"/>
      <c r="AA32" s="415"/>
      <c r="AB32" s="415"/>
      <c r="AC32" s="415"/>
      <c r="AD32" s="415"/>
      <c r="AE32" s="415"/>
      <c r="AF32" s="415"/>
      <c r="AG32" s="415"/>
      <c r="AH32" s="415"/>
      <c r="AI32" s="415"/>
      <c r="AJ32" s="415"/>
      <c r="AK32" s="415"/>
      <c r="AM32" s="415" t="s">
        <v>276</v>
      </c>
      <c r="AN32" s="415"/>
      <c r="AO32" s="415"/>
      <c r="AP32" s="415"/>
      <c r="AQ32" s="415"/>
      <c r="AR32" s="415"/>
      <c r="AS32" s="415"/>
      <c r="AT32" s="415"/>
      <c r="AU32" s="415"/>
      <c r="AV32" s="415"/>
      <c r="AW32" s="415"/>
      <c r="AX32" s="415"/>
      <c r="AY32" s="415"/>
      <c r="AZ32" s="415"/>
      <c r="BA32" s="415"/>
      <c r="BB32" s="415"/>
      <c r="BC32" s="415"/>
      <c r="BE32" s="415" t="s">
        <v>277</v>
      </c>
      <c r="BF32" s="415"/>
      <c r="BG32" s="415"/>
      <c r="BH32" s="415"/>
      <c r="BI32" s="415"/>
      <c r="BJ32" s="415"/>
      <c r="BK32" s="415"/>
      <c r="BL32" s="415"/>
      <c r="BM32" s="415"/>
      <c r="BN32" s="415"/>
      <c r="BO32" s="415"/>
      <c r="BP32" s="415"/>
      <c r="BQ32" s="415"/>
      <c r="BR32" s="415"/>
      <c r="BS32" s="415"/>
      <c r="BT32" s="415"/>
      <c r="BU32" s="415"/>
      <c r="BW32" s="415" t="s">
        <v>279</v>
      </c>
      <c r="BX32" s="415"/>
      <c r="BY32" s="415"/>
      <c r="BZ32" s="415"/>
      <c r="CA32" s="415"/>
      <c r="CB32" s="415"/>
      <c r="CC32" s="415"/>
      <c r="CD32" s="415"/>
      <c r="CE32" s="415"/>
      <c r="CF32" s="415"/>
      <c r="CG32" s="415"/>
      <c r="CH32" s="415"/>
      <c r="CI32" s="415"/>
      <c r="CJ32" s="415"/>
      <c r="CK32" s="415"/>
      <c r="CL32" s="415"/>
      <c r="CM32" s="415"/>
      <c r="CO32" s="415" t="s">
        <v>280</v>
      </c>
      <c r="CP32" s="415"/>
      <c r="CQ32" s="415"/>
      <c r="CR32" s="415"/>
      <c r="CS32" s="415"/>
      <c r="CT32" s="415"/>
      <c r="CU32" s="415"/>
      <c r="CV32" s="415"/>
      <c r="CW32" s="415"/>
      <c r="CX32" s="415"/>
      <c r="CY32" s="415"/>
      <c r="CZ32" s="415"/>
      <c r="DA32" s="415"/>
      <c r="DB32" s="415"/>
      <c r="DC32" s="415"/>
      <c r="DD32" s="415"/>
      <c r="DE32" s="415"/>
      <c r="DI32" s="36"/>
    </row>
    <row r="33" spans="1:113" ht="13.5" customHeight="1" x14ac:dyDescent="0.2">
      <c r="A33" s="2"/>
      <c r="B33" s="5"/>
      <c r="C33" s="394" t="s">
        <v>59</v>
      </c>
      <c r="D33" s="394"/>
      <c r="E33" s="374" t="s">
        <v>281</v>
      </c>
      <c r="F33" s="374"/>
      <c r="G33" s="374"/>
      <c r="H33" s="374"/>
      <c r="I33" s="374"/>
      <c r="J33" s="374"/>
      <c r="K33" s="374"/>
      <c r="L33" s="374"/>
      <c r="M33" s="374"/>
      <c r="N33" s="374"/>
      <c r="O33" s="374"/>
      <c r="P33" s="374"/>
      <c r="Q33" s="374"/>
      <c r="R33" s="374"/>
      <c r="S33" s="374"/>
      <c r="T33" s="12"/>
      <c r="U33" s="394" t="s">
        <v>59</v>
      </c>
      <c r="V33" s="394"/>
      <c r="W33" s="374" t="s">
        <v>281</v>
      </c>
      <c r="X33" s="374"/>
      <c r="Y33" s="374"/>
      <c r="Z33" s="374"/>
      <c r="AA33" s="374"/>
      <c r="AB33" s="374"/>
      <c r="AC33" s="374"/>
      <c r="AD33" s="374"/>
      <c r="AE33" s="374"/>
      <c r="AF33" s="374"/>
      <c r="AG33" s="374"/>
      <c r="AH33" s="374"/>
      <c r="AI33" s="374"/>
      <c r="AJ33" s="374"/>
      <c r="AK33" s="374"/>
      <c r="AL33" s="12"/>
      <c r="AM33" s="394" t="s">
        <v>59</v>
      </c>
      <c r="AN33" s="394"/>
      <c r="AO33" s="374" t="s">
        <v>281</v>
      </c>
      <c r="AP33" s="374"/>
      <c r="AQ33" s="374"/>
      <c r="AR33" s="374"/>
      <c r="AS33" s="374"/>
      <c r="AT33" s="374"/>
      <c r="AU33" s="374"/>
      <c r="AV33" s="374"/>
      <c r="AW33" s="374"/>
      <c r="AX33" s="374"/>
      <c r="AY33" s="374"/>
      <c r="AZ33" s="374"/>
      <c r="BA33" s="374"/>
      <c r="BB33" s="374"/>
      <c r="BC33" s="374"/>
      <c r="BD33" s="8"/>
      <c r="BE33" s="374" t="s">
        <v>283</v>
      </c>
      <c r="BF33" s="374"/>
      <c r="BG33" s="374" t="s">
        <v>162</v>
      </c>
      <c r="BH33" s="374"/>
      <c r="BI33" s="374"/>
      <c r="BJ33" s="374"/>
      <c r="BK33" s="374"/>
      <c r="BL33" s="374"/>
      <c r="BM33" s="374"/>
      <c r="BN33" s="374"/>
      <c r="BO33" s="374"/>
      <c r="BP33" s="374"/>
      <c r="BQ33" s="374"/>
      <c r="BR33" s="374"/>
      <c r="BS33" s="374"/>
      <c r="BT33" s="374"/>
      <c r="BU33" s="374"/>
      <c r="BV33" s="8"/>
      <c r="BW33" s="394" t="s">
        <v>283</v>
      </c>
      <c r="BX33" s="394"/>
      <c r="BY33" s="374" t="s">
        <v>111</v>
      </c>
      <c r="BZ33" s="374"/>
      <c r="CA33" s="374"/>
      <c r="CB33" s="374"/>
      <c r="CC33" s="374"/>
      <c r="CD33" s="374"/>
      <c r="CE33" s="374"/>
      <c r="CF33" s="374"/>
      <c r="CG33" s="374"/>
      <c r="CH33" s="374"/>
      <c r="CI33" s="374"/>
      <c r="CJ33" s="374"/>
      <c r="CK33" s="374"/>
      <c r="CL33" s="374"/>
      <c r="CM33" s="374"/>
      <c r="CN33" s="12"/>
      <c r="CO33" s="394" t="s">
        <v>59</v>
      </c>
      <c r="CP33" s="394"/>
      <c r="CQ33" s="374" t="s">
        <v>284</v>
      </c>
      <c r="CR33" s="374"/>
      <c r="CS33" s="374"/>
      <c r="CT33" s="374"/>
      <c r="CU33" s="374"/>
      <c r="CV33" s="374"/>
      <c r="CW33" s="374"/>
      <c r="CX33" s="374"/>
      <c r="CY33" s="374"/>
      <c r="CZ33" s="374"/>
      <c r="DA33" s="374"/>
      <c r="DB33" s="374"/>
      <c r="DC33" s="374"/>
      <c r="DD33" s="374"/>
      <c r="DE33" s="374"/>
      <c r="DF33" s="12"/>
      <c r="DG33" s="414" t="s">
        <v>82</v>
      </c>
      <c r="DH33" s="414"/>
      <c r="DI33" s="19"/>
    </row>
    <row r="34" spans="1:113" ht="32.25" customHeight="1" x14ac:dyDescent="0.2">
      <c r="A34" s="2"/>
      <c r="B34" s="5"/>
      <c r="C34" s="412">
        <f>IF(E34="","",1)</f>
        <v>1</v>
      </c>
      <c r="D34" s="412"/>
      <c r="E34" s="411" t="str">
        <f>IF('各会計、関係団体の財政状況及び健全化判断比率'!B7="","",'各会計、関係団体の財政状況及び健全化判断比率'!B7)</f>
        <v>一般会計</v>
      </c>
      <c r="F34" s="411"/>
      <c r="G34" s="411"/>
      <c r="H34" s="411"/>
      <c r="I34" s="411"/>
      <c r="J34" s="411"/>
      <c r="K34" s="411"/>
      <c r="L34" s="411"/>
      <c r="M34" s="411"/>
      <c r="N34" s="411"/>
      <c r="O34" s="411"/>
      <c r="P34" s="411"/>
      <c r="Q34" s="411"/>
      <c r="R34" s="411"/>
      <c r="S34" s="411"/>
      <c r="T34" s="2"/>
      <c r="U34" s="412">
        <f>IF(W34="","",MAX(C34:D43)+1)</f>
        <v>7</v>
      </c>
      <c r="V34" s="412"/>
      <c r="W34" s="411" t="str">
        <f>IF('各会計、関係団体の財政状況及び健全化判断比率'!B28="","",'各会計、関係団体の財政状況及び健全化判断比率'!B28)</f>
        <v>日向市国民健康保険事業特別会計</v>
      </c>
      <c r="X34" s="411"/>
      <c r="Y34" s="411"/>
      <c r="Z34" s="411"/>
      <c r="AA34" s="411"/>
      <c r="AB34" s="411"/>
      <c r="AC34" s="411"/>
      <c r="AD34" s="411"/>
      <c r="AE34" s="411"/>
      <c r="AF34" s="411"/>
      <c r="AG34" s="411"/>
      <c r="AH34" s="411"/>
      <c r="AI34" s="411"/>
      <c r="AJ34" s="411"/>
      <c r="AK34" s="411"/>
      <c r="AL34" s="2"/>
      <c r="AM34" s="412">
        <f>IF(AO34="","",MAX(C34:D43,U34:V43)+1)</f>
        <v>12</v>
      </c>
      <c r="AN34" s="412"/>
      <c r="AO34" s="411" t="str">
        <f>IF('各会計、関係団体の財政状況及び健全化判断比率'!B33="","",'各会計、関係団体の財政状況及び健全化判断比率'!B33)</f>
        <v>日向市下水道事業会計</v>
      </c>
      <c r="AP34" s="411"/>
      <c r="AQ34" s="411"/>
      <c r="AR34" s="411"/>
      <c r="AS34" s="411"/>
      <c r="AT34" s="411"/>
      <c r="AU34" s="411"/>
      <c r="AV34" s="411"/>
      <c r="AW34" s="411"/>
      <c r="AX34" s="411"/>
      <c r="AY34" s="411"/>
      <c r="AZ34" s="411"/>
      <c r="BA34" s="411"/>
      <c r="BB34" s="411"/>
      <c r="BC34" s="411"/>
      <c r="BD34" s="2"/>
      <c r="BE34" s="412" t="str">
        <f>IF(BG34="","",MAX(C34:D43,U34:V43,AM34:AN43)+1)</f>
        <v/>
      </c>
      <c r="BF34" s="412"/>
      <c r="BG34" s="411"/>
      <c r="BH34" s="411"/>
      <c r="BI34" s="411"/>
      <c r="BJ34" s="411"/>
      <c r="BK34" s="411"/>
      <c r="BL34" s="411"/>
      <c r="BM34" s="411"/>
      <c r="BN34" s="411"/>
      <c r="BO34" s="411"/>
      <c r="BP34" s="411"/>
      <c r="BQ34" s="411"/>
      <c r="BR34" s="411"/>
      <c r="BS34" s="411"/>
      <c r="BT34" s="411"/>
      <c r="BU34" s="411"/>
      <c r="BV34" s="2"/>
      <c r="BW34" s="412">
        <f>IF(BY34="","",MAX(C34:D43,U34:V43,AM34:AN43,BE34:BF43)+1)</f>
        <v>16</v>
      </c>
      <c r="BX34" s="412"/>
      <c r="BY34" s="411" t="str">
        <f>IF('各会計、関係団体の財政状況及び健全化判断比率'!B68="","",'各会計、関係団体の財政状況及び健全化判断比率'!B68)</f>
        <v>宮崎県市町村総合事務組合　自治会館管理運営特別会計</v>
      </c>
      <c r="BZ34" s="411"/>
      <c r="CA34" s="411"/>
      <c r="CB34" s="411"/>
      <c r="CC34" s="411"/>
      <c r="CD34" s="411"/>
      <c r="CE34" s="411"/>
      <c r="CF34" s="411"/>
      <c r="CG34" s="411"/>
      <c r="CH34" s="411"/>
      <c r="CI34" s="411"/>
      <c r="CJ34" s="411"/>
      <c r="CK34" s="411"/>
      <c r="CL34" s="411"/>
      <c r="CM34" s="411"/>
      <c r="CN34" s="2"/>
      <c r="CO34" s="412">
        <f>IF(CQ34="","",MAX(C34:D43,U34:V43,AM34:AN43,BE34:BF43,BW34:BX43)+1)</f>
        <v>22</v>
      </c>
      <c r="CP34" s="412"/>
      <c r="CQ34" s="411" t="str">
        <f>IF('各会計、関係団体の財政状況及び健全化判断比率'!BS7="","",'各会計、関係団体の財政状況及び健全化判断比率'!BS7)</f>
        <v>日向文化振興事業団</v>
      </c>
      <c r="CR34" s="411"/>
      <c r="CS34" s="411"/>
      <c r="CT34" s="411"/>
      <c r="CU34" s="411"/>
      <c r="CV34" s="411"/>
      <c r="CW34" s="411"/>
      <c r="CX34" s="411"/>
      <c r="CY34" s="411"/>
      <c r="CZ34" s="411"/>
      <c r="DA34" s="411"/>
      <c r="DB34" s="411"/>
      <c r="DC34" s="411"/>
      <c r="DD34" s="411"/>
      <c r="DE34" s="411"/>
      <c r="DG34" s="413" t="str">
        <f>IF('各会計、関係団体の財政状況及び健全化判断比率'!BR7="","",'各会計、関係団体の財政状況及び健全化判断比率'!BR7)</f>
        <v/>
      </c>
      <c r="DH34" s="413"/>
      <c r="DI34" s="19"/>
    </row>
    <row r="35" spans="1:113" ht="32.25" customHeight="1" x14ac:dyDescent="0.2">
      <c r="A35" s="2"/>
      <c r="B35" s="5"/>
      <c r="C35" s="412">
        <f t="shared" ref="C35:C43" si="0">IF(E35="","",C34+1)</f>
        <v>2</v>
      </c>
      <c r="D35" s="412"/>
      <c r="E35" s="411" t="str">
        <f>IF('各会計、関係団体の財政状況及び健全化判断比率'!B8="","",'各会計、関係団体の財政状況及び健全化判断比率'!B8)</f>
        <v>日向市公営住宅事業特別会計</v>
      </c>
      <c r="F35" s="411"/>
      <c r="G35" s="411"/>
      <c r="H35" s="411"/>
      <c r="I35" s="411"/>
      <c r="J35" s="411"/>
      <c r="K35" s="411"/>
      <c r="L35" s="411"/>
      <c r="M35" s="411"/>
      <c r="N35" s="411"/>
      <c r="O35" s="411"/>
      <c r="P35" s="411"/>
      <c r="Q35" s="411"/>
      <c r="R35" s="411"/>
      <c r="S35" s="411"/>
      <c r="T35" s="2"/>
      <c r="U35" s="412">
        <f t="shared" ref="U35:U43" si="1">IF(W35="","",U34+1)</f>
        <v>8</v>
      </c>
      <c r="V35" s="412"/>
      <c r="W35" s="411" t="str">
        <f>IF('各会計、関係団体の財政状況及び健全化判断比率'!B29="","",'各会計、関係団体の財政状況及び健全化判断比率'!B29)</f>
        <v>日向市国民健康保険東郷診療所特別会計</v>
      </c>
      <c r="X35" s="411"/>
      <c r="Y35" s="411"/>
      <c r="Z35" s="411"/>
      <c r="AA35" s="411"/>
      <c r="AB35" s="411"/>
      <c r="AC35" s="411"/>
      <c r="AD35" s="411"/>
      <c r="AE35" s="411"/>
      <c r="AF35" s="411"/>
      <c r="AG35" s="411"/>
      <c r="AH35" s="411"/>
      <c r="AI35" s="411"/>
      <c r="AJ35" s="411"/>
      <c r="AK35" s="411"/>
      <c r="AL35" s="2"/>
      <c r="AM35" s="412">
        <f t="shared" ref="AM35:AM43" si="2">IF(AO35="","",AM34+1)</f>
        <v>13</v>
      </c>
      <c r="AN35" s="412"/>
      <c r="AO35" s="411" t="str">
        <f>IF('各会計、関係団体の財政状況及び健全化判断比率'!B34="","",'各会計、関係団体の財政状況及び健全化判断比率'!B34)</f>
        <v>日向市農業集落排水事業会計</v>
      </c>
      <c r="AP35" s="411"/>
      <c r="AQ35" s="411"/>
      <c r="AR35" s="411"/>
      <c r="AS35" s="411"/>
      <c r="AT35" s="411"/>
      <c r="AU35" s="411"/>
      <c r="AV35" s="411"/>
      <c r="AW35" s="411"/>
      <c r="AX35" s="411"/>
      <c r="AY35" s="411"/>
      <c r="AZ35" s="411"/>
      <c r="BA35" s="411"/>
      <c r="BB35" s="411"/>
      <c r="BC35" s="411"/>
      <c r="BD35" s="2"/>
      <c r="BE35" s="412" t="str">
        <f t="shared" ref="BE35:BE43" si="3">IF(BG35="","",BE34+1)</f>
        <v/>
      </c>
      <c r="BF35" s="412"/>
      <c r="BG35" s="411"/>
      <c r="BH35" s="411"/>
      <c r="BI35" s="411"/>
      <c r="BJ35" s="411"/>
      <c r="BK35" s="411"/>
      <c r="BL35" s="411"/>
      <c r="BM35" s="411"/>
      <c r="BN35" s="411"/>
      <c r="BO35" s="411"/>
      <c r="BP35" s="411"/>
      <c r="BQ35" s="411"/>
      <c r="BR35" s="411"/>
      <c r="BS35" s="411"/>
      <c r="BT35" s="411"/>
      <c r="BU35" s="411"/>
      <c r="BV35" s="2"/>
      <c r="BW35" s="412">
        <f t="shared" ref="BW35:BW43" si="4">IF(BY35="","",BW34+1)</f>
        <v>17</v>
      </c>
      <c r="BX35" s="412"/>
      <c r="BY35" s="411" t="str">
        <f>IF('各会計、関係団体の財政状況及び健全化判断比率'!B69="","",'各会計、関係団体の財政状況及び健全化判断比率'!B69)</f>
        <v>宮崎県後期高齢者医療広域連合　一般会計</v>
      </c>
      <c r="BZ35" s="411"/>
      <c r="CA35" s="411"/>
      <c r="CB35" s="411"/>
      <c r="CC35" s="411"/>
      <c r="CD35" s="411"/>
      <c r="CE35" s="411"/>
      <c r="CF35" s="411"/>
      <c r="CG35" s="411"/>
      <c r="CH35" s="411"/>
      <c r="CI35" s="411"/>
      <c r="CJ35" s="411"/>
      <c r="CK35" s="411"/>
      <c r="CL35" s="411"/>
      <c r="CM35" s="411"/>
      <c r="CN35" s="2"/>
      <c r="CO35" s="412">
        <f t="shared" ref="CO35:CO43" si="5">IF(CQ35="","",CO34+1)</f>
        <v>23</v>
      </c>
      <c r="CP35" s="412"/>
      <c r="CQ35" s="411" t="str">
        <f>IF('各会計、関係団体の財政状況及び健全化判断比率'!BS8="","",'各会計、関係団体の財政状況及び健全化判断比率'!BS8)</f>
        <v>日向サンパーク</v>
      </c>
      <c r="CR35" s="411"/>
      <c r="CS35" s="411"/>
      <c r="CT35" s="411"/>
      <c r="CU35" s="411"/>
      <c r="CV35" s="411"/>
      <c r="CW35" s="411"/>
      <c r="CX35" s="411"/>
      <c r="CY35" s="411"/>
      <c r="CZ35" s="411"/>
      <c r="DA35" s="411"/>
      <c r="DB35" s="411"/>
      <c r="DC35" s="411"/>
      <c r="DD35" s="411"/>
      <c r="DE35" s="411"/>
      <c r="DG35" s="413" t="str">
        <f>IF('各会計、関係団体の財政状況及び健全化判断比率'!BR8="","",'各会計、関係団体の財政状況及び健全化判断比率'!BR8)</f>
        <v/>
      </c>
      <c r="DH35" s="413"/>
      <c r="DI35" s="19"/>
    </row>
    <row r="36" spans="1:113" ht="32.25" customHeight="1" x14ac:dyDescent="0.2">
      <c r="A36" s="2"/>
      <c r="B36" s="5"/>
      <c r="C36" s="412">
        <f t="shared" si="0"/>
        <v>3</v>
      </c>
      <c r="D36" s="412"/>
      <c r="E36" s="411" t="str">
        <f>IF('各会計、関係団体の財政状況及び健全化判断比率'!B9="","",'各会計、関係団体の財政状況及び健全化判断比率'!B9)</f>
        <v>日向市財光寺南土地区画整理事業特別会計</v>
      </c>
      <c r="F36" s="411"/>
      <c r="G36" s="411"/>
      <c r="H36" s="411"/>
      <c r="I36" s="411"/>
      <c r="J36" s="411"/>
      <c r="K36" s="411"/>
      <c r="L36" s="411"/>
      <c r="M36" s="411"/>
      <c r="N36" s="411"/>
      <c r="O36" s="411"/>
      <c r="P36" s="411"/>
      <c r="Q36" s="411"/>
      <c r="R36" s="411"/>
      <c r="S36" s="411"/>
      <c r="T36" s="2"/>
      <c r="U36" s="412">
        <f t="shared" si="1"/>
        <v>9</v>
      </c>
      <c r="V36" s="412"/>
      <c r="W36" s="411" t="str">
        <f>IF('各会計、関係団体の財政状況及び健全化判断比率'!B30="","",'各会計、関係団体の財政状況及び健全化判断比率'!B30)</f>
        <v>日向市介護保険事業特別会計（保険事業勘定）</v>
      </c>
      <c r="X36" s="411"/>
      <c r="Y36" s="411"/>
      <c r="Z36" s="411"/>
      <c r="AA36" s="411"/>
      <c r="AB36" s="411"/>
      <c r="AC36" s="411"/>
      <c r="AD36" s="411"/>
      <c r="AE36" s="411"/>
      <c r="AF36" s="411"/>
      <c r="AG36" s="411"/>
      <c r="AH36" s="411"/>
      <c r="AI36" s="411"/>
      <c r="AJ36" s="411"/>
      <c r="AK36" s="411"/>
      <c r="AL36" s="2"/>
      <c r="AM36" s="412">
        <f t="shared" si="2"/>
        <v>14</v>
      </c>
      <c r="AN36" s="412"/>
      <c r="AO36" s="411" t="str">
        <f>IF('各会計、関係団体の財政状況及び健全化判断比率'!B35="","",'各会計、関係団体の財政状況及び健全化判断比率'!B35)</f>
        <v>日向市水道事業会計</v>
      </c>
      <c r="AP36" s="411"/>
      <c r="AQ36" s="411"/>
      <c r="AR36" s="411"/>
      <c r="AS36" s="411"/>
      <c r="AT36" s="411"/>
      <c r="AU36" s="411"/>
      <c r="AV36" s="411"/>
      <c r="AW36" s="411"/>
      <c r="AX36" s="411"/>
      <c r="AY36" s="411"/>
      <c r="AZ36" s="411"/>
      <c r="BA36" s="411"/>
      <c r="BB36" s="411"/>
      <c r="BC36" s="411"/>
      <c r="BD36" s="2"/>
      <c r="BE36" s="412" t="str">
        <f t="shared" si="3"/>
        <v/>
      </c>
      <c r="BF36" s="412"/>
      <c r="BG36" s="411"/>
      <c r="BH36" s="411"/>
      <c r="BI36" s="411"/>
      <c r="BJ36" s="411"/>
      <c r="BK36" s="411"/>
      <c r="BL36" s="411"/>
      <c r="BM36" s="411"/>
      <c r="BN36" s="411"/>
      <c r="BO36" s="411"/>
      <c r="BP36" s="411"/>
      <c r="BQ36" s="411"/>
      <c r="BR36" s="411"/>
      <c r="BS36" s="411"/>
      <c r="BT36" s="411"/>
      <c r="BU36" s="411"/>
      <c r="BV36" s="2"/>
      <c r="BW36" s="412">
        <f t="shared" si="4"/>
        <v>18</v>
      </c>
      <c r="BX36" s="412"/>
      <c r="BY36" s="411" t="str">
        <f>IF('各会計、関係団体の財政状況及び健全化判断比率'!B70="","",'各会計、関係団体の財政状況及び健全化判断比率'!B70)</f>
        <v>宮崎県後期高齢者医療広域連合　後期高齢者医療特別会計</v>
      </c>
      <c r="BZ36" s="411"/>
      <c r="CA36" s="411"/>
      <c r="CB36" s="411"/>
      <c r="CC36" s="411"/>
      <c r="CD36" s="411"/>
      <c r="CE36" s="411"/>
      <c r="CF36" s="411"/>
      <c r="CG36" s="411"/>
      <c r="CH36" s="411"/>
      <c r="CI36" s="411"/>
      <c r="CJ36" s="411"/>
      <c r="CK36" s="411"/>
      <c r="CL36" s="411"/>
      <c r="CM36" s="411"/>
      <c r="CN36" s="2"/>
      <c r="CO36" s="412">
        <f t="shared" si="5"/>
        <v>24</v>
      </c>
      <c r="CP36" s="412"/>
      <c r="CQ36" s="411" t="str">
        <f>IF('各会計、関係団体の財政状況及び健全化判断比率'!BS9="","",'各会計、関係団体の財政状況及び健全化判断比率'!BS9)</f>
        <v>東郷町ふるさと公社</v>
      </c>
      <c r="CR36" s="411"/>
      <c r="CS36" s="411"/>
      <c r="CT36" s="411"/>
      <c r="CU36" s="411"/>
      <c r="CV36" s="411"/>
      <c r="CW36" s="411"/>
      <c r="CX36" s="411"/>
      <c r="CY36" s="411"/>
      <c r="CZ36" s="411"/>
      <c r="DA36" s="411"/>
      <c r="DB36" s="411"/>
      <c r="DC36" s="411"/>
      <c r="DD36" s="411"/>
      <c r="DE36" s="411"/>
      <c r="DG36" s="413" t="str">
        <f>IF('各会計、関係団体の財政状況及び健全化判断比率'!BR9="","",'各会計、関係団体の財政状況及び健全化判断比率'!BR9)</f>
        <v/>
      </c>
      <c r="DH36" s="413"/>
      <c r="DI36" s="19"/>
    </row>
    <row r="37" spans="1:113" ht="32.25" customHeight="1" x14ac:dyDescent="0.2">
      <c r="A37" s="2"/>
      <c r="B37" s="5"/>
      <c r="C37" s="412">
        <f t="shared" si="0"/>
        <v>4</v>
      </c>
      <c r="D37" s="412"/>
      <c r="E37" s="411" t="str">
        <f>IF('各会計、関係団体の財政状況及び健全化判断比率'!B10="","",'各会計、関係団体の財政状況及び健全化判断比率'!B10)</f>
        <v>日向市用地取得特別会計</v>
      </c>
      <c r="F37" s="411"/>
      <c r="G37" s="411"/>
      <c r="H37" s="411"/>
      <c r="I37" s="411"/>
      <c r="J37" s="411"/>
      <c r="K37" s="411"/>
      <c r="L37" s="411"/>
      <c r="M37" s="411"/>
      <c r="N37" s="411"/>
      <c r="O37" s="411"/>
      <c r="P37" s="411"/>
      <c r="Q37" s="411"/>
      <c r="R37" s="411"/>
      <c r="S37" s="411"/>
      <c r="T37" s="2"/>
      <c r="U37" s="412">
        <f t="shared" si="1"/>
        <v>10</v>
      </c>
      <c r="V37" s="412"/>
      <c r="W37" s="411" t="str">
        <f>IF('各会計、関係団体の財政状況及び健全化判断比率'!B31="","",'各会計、関係団体の財政状況及び健全化判断比率'!B31)</f>
        <v>日向入郷地域介護認定審査事業特別会計</v>
      </c>
      <c r="X37" s="411"/>
      <c r="Y37" s="411"/>
      <c r="Z37" s="411"/>
      <c r="AA37" s="411"/>
      <c r="AB37" s="411"/>
      <c r="AC37" s="411"/>
      <c r="AD37" s="411"/>
      <c r="AE37" s="411"/>
      <c r="AF37" s="411"/>
      <c r="AG37" s="411"/>
      <c r="AH37" s="411"/>
      <c r="AI37" s="411"/>
      <c r="AJ37" s="411"/>
      <c r="AK37" s="411"/>
      <c r="AL37" s="2"/>
      <c r="AM37" s="412">
        <f t="shared" si="2"/>
        <v>15</v>
      </c>
      <c r="AN37" s="412"/>
      <c r="AO37" s="411" t="str">
        <f>IF('各会計、関係団体の財政状況及び健全化判断比率'!B36="","",'各会計、関係団体の財政状況及び健全化判断比率'!B36)</f>
        <v>日向市簡易水道事業会計</v>
      </c>
      <c r="AP37" s="411"/>
      <c r="AQ37" s="411"/>
      <c r="AR37" s="411"/>
      <c r="AS37" s="411"/>
      <c r="AT37" s="411"/>
      <c r="AU37" s="411"/>
      <c r="AV37" s="411"/>
      <c r="AW37" s="411"/>
      <c r="AX37" s="411"/>
      <c r="AY37" s="411"/>
      <c r="AZ37" s="411"/>
      <c r="BA37" s="411"/>
      <c r="BB37" s="411"/>
      <c r="BC37" s="411"/>
      <c r="BD37" s="2"/>
      <c r="BE37" s="412" t="str">
        <f t="shared" si="3"/>
        <v/>
      </c>
      <c r="BF37" s="412"/>
      <c r="BG37" s="411"/>
      <c r="BH37" s="411"/>
      <c r="BI37" s="411"/>
      <c r="BJ37" s="411"/>
      <c r="BK37" s="411"/>
      <c r="BL37" s="411"/>
      <c r="BM37" s="411"/>
      <c r="BN37" s="411"/>
      <c r="BO37" s="411"/>
      <c r="BP37" s="411"/>
      <c r="BQ37" s="411"/>
      <c r="BR37" s="411"/>
      <c r="BS37" s="411"/>
      <c r="BT37" s="411"/>
      <c r="BU37" s="411"/>
      <c r="BV37" s="2"/>
      <c r="BW37" s="412">
        <f t="shared" si="4"/>
        <v>19</v>
      </c>
      <c r="BX37" s="412"/>
      <c r="BY37" s="411" t="str">
        <f>IF('各会計、関係団体の財政状況及び健全化判断比率'!B71="","",'各会計、関係団体の財政状況及び健全化判断比率'!B71)</f>
        <v>宮崎県北部広域行政事務組合（一般会計）</v>
      </c>
      <c r="BZ37" s="411"/>
      <c r="CA37" s="411"/>
      <c r="CB37" s="411"/>
      <c r="CC37" s="411"/>
      <c r="CD37" s="411"/>
      <c r="CE37" s="411"/>
      <c r="CF37" s="411"/>
      <c r="CG37" s="411"/>
      <c r="CH37" s="411"/>
      <c r="CI37" s="411"/>
      <c r="CJ37" s="411"/>
      <c r="CK37" s="411"/>
      <c r="CL37" s="411"/>
      <c r="CM37" s="411"/>
      <c r="CN37" s="2"/>
      <c r="CO37" s="412">
        <f t="shared" si="5"/>
        <v>25</v>
      </c>
      <c r="CP37" s="412"/>
      <c r="CQ37" s="411" t="str">
        <f>IF('各会計、関係団体の財政状況及び健全化判断比率'!BS10="","",'各会計、関係団体の財政状況及び健全化判断比率'!BS10)</f>
        <v>宮崎県林業公社</v>
      </c>
      <c r="CR37" s="411"/>
      <c r="CS37" s="411"/>
      <c r="CT37" s="411"/>
      <c r="CU37" s="411"/>
      <c r="CV37" s="411"/>
      <c r="CW37" s="411"/>
      <c r="CX37" s="411"/>
      <c r="CY37" s="411"/>
      <c r="CZ37" s="411"/>
      <c r="DA37" s="411"/>
      <c r="DB37" s="411"/>
      <c r="DC37" s="411"/>
      <c r="DD37" s="411"/>
      <c r="DE37" s="411"/>
      <c r="DG37" s="413" t="str">
        <f>IF('各会計、関係団体の財政状況及び健全化判断比率'!BR10="","",'各会計、関係団体の財政状況及び健全化判断比率'!BR10)</f>
        <v/>
      </c>
      <c r="DH37" s="413"/>
      <c r="DI37" s="19"/>
    </row>
    <row r="38" spans="1:113" ht="32.25" customHeight="1" x14ac:dyDescent="0.2">
      <c r="A38" s="2"/>
      <c r="B38" s="5"/>
      <c r="C38" s="412">
        <f t="shared" si="0"/>
        <v>5</v>
      </c>
      <c r="D38" s="412"/>
      <c r="E38" s="411" t="str">
        <f>IF('各会計、関係団体の財政状況及び健全化判断比率'!B11="","",'各会計、関係団体の財政状況及び健全化判断比率'!B11)</f>
        <v>日向市城山墓園事業特別会計</v>
      </c>
      <c r="F38" s="411"/>
      <c r="G38" s="411"/>
      <c r="H38" s="411"/>
      <c r="I38" s="411"/>
      <c r="J38" s="411"/>
      <c r="K38" s="411"/>
      <c r="L38" s="411"/>
      <c r="M38" s="411"/>
      <c r="N38" s="411"/>
      <c r="O38" s="411"/>
      <c r="P38" s="411"/>
      <c r="Q38" s="411"/>
      <c r="R38" s="411"/>
      <c r="S38" s="411"/>
      <c r="T38" s="2"/>
      <c r="U38" s="412">
        <f t="shared" si="1"/>
        <v>11</v>
      </c>
      <c r="V38" s="412"/>
      <c r="W38" s="411" t="str">
        <f>IF('各会計、関係団体の財政状況及び健全化判断比率'!B32="","",'各会計、関係団体の財政状況及び健全化判断比率'!B32)</f>
        <v>日向市後期高齢者医療事業特別会計</v>
      </c>
      <c r="X38" s="411"/>
      <c r="Y38" s="411"/>
      <c r="Z38" s="411"/>
      <c r="AA38" s="411"/>
      <c r="AB38" s="411"/>
      <c r="AC38" s="411"/>
      <c r="AD38" s="411"/>
      <c r="AE38" s="411"/>
      <c r="AF38" s="411"/>
      <c r="AG38" s="411"/>
      <c r="AH38" s="411"/>
      <c r="AI38" s="411"/>
      <c r="AJ38" s="411"/>
      <c r="AK38" s="411"/>
      <c r="AL38" s="2"/>
      <c r="AM38" s="412" t="str">
        <f t="shared" si="2"/>
        <v/>
      </c>
      <c r="AN38" s="412"/>
      <c r="AO38" s="411"/>
      <c r="AP38" s="411"/>
      <c r="AQ38" s="411"/>
      <c r="AR38" s="411"/>
      <c r="AS38" s="411"/>
      <c r="AT38" s="411"/>
      <c r="AU38" s="411"/>
      <c r="AV38" s="411"/>
      <c r="AW38" s="411"/>
      <c r="AX38" s="411"/>
      <c r="AY38" s="411"/>
      <c r="AZ38" s="411"/>
      <c r="BA38" s="411"/>
      <c r="BB38" s="411"/>
      <c r="BC38" s="411"/>
      <c r="BD38" s="2"/>
      <c r="BE38" s="412" t="str">
        <f t="shared" si="3"/>
        <v/>
      </c>
      <c r="BF38" s="412"/>
      <c r="BG38" s="411"/>
      <c r="BH38" s="411"/>
      <c r="BI38" s="411"/>
      <c r="BJ38" s="411"/>
      <c r="BK38" s="411"/>
      <c r="BL38" s="411"/>
      <c r="BM38" s="411"/>
      <c r="BN38" s="411"/>
      <c r="BO38" s="411"/>
      <c r="BP38" s="411"/>
      <c r="BQ38" s="411"/>
      <c r="BR38" s="411"/>
      <c r="BS38" s="411"/>
      <c r="BT38" s="411"/>
      <c r="BU38" s="411"/>
      <c r="BV38" s="2"/>
      <c r="BW38" s="412">
        <f t="shared" si="4"/>
        <v>20</v>
      </c>
      <c r="BX38" s="412"/>
      <c r="BY38" s="411" t="str">
        <f>IF('各会計、関係団体の財政状況及び健全化判断比率'!B72="","",'各会計、関係団体の財政状況及び健全化判断比率'!B72)</f>
        <v>宮崎県北部広域行政事務組合（特別会計）</v>
      </c>
      <c r="BZ38" s="411"/>
      <c r="CA38" s="411"/>
      <c r="CB38" s="411"/>
      <c r="CC38" s="411"/>
      <c r="CD38" s="411"/>
      <c r="CE38" s="411"/>
      <c r="CF38" s="411"/>
      <c r="CG38" s="411"/>
      <c r="CH38" s="411"/>
      <c r="CI38" s="411"/>
      <c r="CJ38" s="411"/>
      <c r="CK38" s="411"/>
      <c r="CL38" s="411"/>
      <c r="CM38" s="411"/>
      <c r="CN38" s="2"/>
      <c r="CO38" s="412" t="str">
        <f t="shared" si="5"/>
        <v/>
      </c>
      <c r="CP38" s="412"/>
      <c r="CQ38" s="411" t="str">
        <f>IF('各会計、関係団体の財政状況及び健全化判断比率'!BS11="","",'各会計、関係団体の財政状況及び健全化判断比率'!BS11)</f>
        <v/>
      </c>
      <c r="CR38" s="411"/>
      <c r="CS38" s="411"/>
      <c r="CT38" s="411"/>
      <c r="CU38" s="411"/>
      <c r="CV38" s="411"/>
      <c r="CW38" s="411"/>
      <c r="CX38" s="411"/>
      <c r="CY38" s="411"/>
      <c r="CZ38" s="411"/>
      <c r="DA38" s="411"/>
      <c r="DB38" s="411"/>
      <c r="DC38" s="411"/>
      <c r="DD38" s="411"/>
      <c r="DE38" s="411"/>
      <c r="DG38" s="413" t="str">
        <f>IF('各会計、関係団体の財政状況及び健全化判断比率'!BR11="","",'各会計、関係団体の財政状況及び健全化判断比率'!BR11)</f>
        <v/>
      </c>
      <c r="DH38" s="413"/>
      <c r="DI38" s="19"/>
    </row>
    <row r="39" spans="1:113" ht="32.25" customHeight="1" x14ac:dyDescent="0.2">
      <c r="A39" s="2"/>
      <c r="B39" s="5"/>
      <c r="C39" s="412">
        <f t="shared" si="0"/>
        <v>6</v>
      </c>
      <c r="D39" s="412"/>
      <c r="E39" s="411" t="str">
        <f>IF('各会計、関係団体の財政状況及び健全化判断比率'!B12="","",'各会計、関係団体の財政状況及び健全化判断比率'!B12)</f>
        <v>日向市簡易給水施設特別会計</v>
      </c>
      <c r="F39" s="411"/>
      <c r="G39" s="411"/>
      <c r="H39" s="411"/>
      <c r="I39" s="411"/>
      <c r="J39" s="411"/>
      <c r="K39" s="411"/>
      <c r="L39" s="411"/>
      <c r="M39" s="411"/>
      <c r="N39" s="411"/>
      <c r="O39" s="411"/>
      <c r="P39" s="411"/>
      <c r="Q39" s="411"/>
      <c r="R39" s="411"/>
      <c r="S39" s="411"/>
      <c r="T39" s="2"/>
      <c r="U39" s="412" t="str">
        <f t="shared" si="1"/>
        <v/>
      </c>
      <c r="V39" s="412"/>
      <c r="W39" s="411"/>
      <c r="X39" s="411"/>
      <c r="Y39" s="411"/>
      <c r="Z39" s="411"/>
      <c r="AA39" s="411"/>
      <c r="AB39" s="411"/>
      <c r="AC39" s="411"/>
      <c r="AD39" s="411"/>
      <c r="AE39" s="411"/>
      <c r="AF39" s="411"/>
      <c r="AG39" s="411"/>
      <c r="AH39" s="411"/>
      <c r="AI39" s="411"/>
      <c r="AJ39" s="411"/>
      <c r="AK39" s="411"/>
      <c r="AL39" s="2"/>
      <c r="AM39" s="412" t="str">
        <f t="shared" si="2"/>
        <v/>
      </c>
      <c r="AN39" s="412"/>
      <c r="AO39" s="411"/>
      <c r="AP39" s="411"/>
      <c r="AQ39" s="411"/>
      <c r="AR39" s="411"/>
      <c r="AS39" s="411"/>
      <c r="AT39" s="411"/>
      <c r="AU39" s="411"/>
      <c r="AV39" s="411"/>
      <c r="AW39" s="411"/>
      <c r="AX39" s="411"/>
      <c r="AY39" s="411"/>
      <c r="AZ39" s="411"/>
      <c r="BA39" s="411"/>
      <c r="BB39" s="411"/>
      <c r="BC39" s="411"/>
      <c r="BD39" s="2"/>
      <c r="BE39" s="412" t="str">
        <f t="shared" si="3"/>
        <v/>
      </c>
      <c r="BF39" s="412"/>
      <c r="BG39" s="411"/>
      <c r="BH39" s="411"/>
      <c r="BI39" s="411"/>
      <c r="BJ39" s="411"/>
      <c r="BK39" s="411"/>
      <c r="BL39" s="411"/>
      <c r="BM39" s="411"/>
      <c r="BN39" s="411"/>
      <c r="BO39" s="411"/>
      <c r="BP39" s="411"/>
      <c r="BQ39" s="411"/>
      <c r="BR39" s="411"/>
      <c r="BS39" s="411"/>
      <c r="BT39" s="411"/>
      <c r="BU39" s="411"/>
      <c r="BV39" s="2"/>
      <c r="BW39" s="412">
        <f t="shared" si="4"/>
        <v>21</v>
      </c>
      <c r="BX39" s="412"/>
      <c r="BY39" s="411" t="str">
        <f>IF('各会計、関係団体の財政状況及び健全化判断比率'!B73="","",'各会計、関係団体の財政状況及び健全化判断比率'!B73)</f>
        <v>日向東臼杵広域連合</v>
      </c>
      <c r="BZ39" s="411"/>
      <c r="CA39" s="411"/>
      <c r="CB39" s="411"/>
      <c r="CC39" s="411"/>
      <c r="CD39" s="411"/>
      <c r="CE39" s="411"/>
      <c r="CF39" s="411"/>
      <c r="CG39" s="411"/>
      <c r="CH39" s="411"/>
      <c r="CI39" s="411"/>
      <c r="CJ39" s="411"/>
      <c r="CK39" s="411"/>
      <c r="CL39" s="411"/>
      <c r="CM39" s="411"/>
      <c r="CN39" s="2"/>
      <c r="CO39" s="412" t="str">
        <f t="shared" si="5"/>
        <v/>
      </c>
      <c r="CP39" s="412"/>
      <c r="CQ39" s="411" t="str">
        <f>IF('各会計、関係団体の財政状況及び健全化判断比率'!BS12="","",'各会計、関係団体の財政状況及び健全化判断比率'!BS12)</f>
        <v/>
      </c>
      <c r="CR39" s="411"/>
      <c r="CS39" s="411"/>
      <c r="CT39" s="411"/>
      <c r="CU39" s="411"/>
      <c r="CV39" s="411"/>
      <c r="CW39" s="411"/>
      <c r="CX39" s="411"/>
      <c r="CY39" s="411"/>
      <c r="CZ39" s="411"/>
      <c r="DA39" s="411"/>
      <c r="DB39" s="411"/>
      <c r="DC39" s="411"/>
      <c r="DD39" s="411"/>
      <c r="DE39" s="411"/>
      <c r="DG39" s="413" t="str">
        <f>IF('各会計、関係団体の財政状況及び健全化判断比率'!BR12="","",'各会計、関係団体の財政状況及び健全化判断比率'!BR12)</f>
        <v/>
      </c>
      <c r="DH39" s="413"/>
      <c r="DI39" s="19"/>
    </row>
    <row r="40" spans="1:113" ht="32.25" customHeight="1" x14ac:dyDescent="0.2">
      <c r="A40" s="2"/>
      <c r="B40" s="5"/>
      <c r="C40" s="412" t="str">
        <f t="shared" si="0"/>
        <v/>
      </c>
      <c r="D40" s="412"/>
      <c r="E40" s="411" t="str">
        <f>IF('各会計、関係団体の財政状況及び健全化判断比率'!B13="","",'各会計、関係団体の財政状況及び健全化判断比率'!B13)</f>
        <v/>
      </c>
      <c r="F40" s="411"/>
      <c r="G40" s="411"/>
      <c r="H40" s="411"/>
      <c r="I40" s="411"/>
      <c r="J40" s="411"/>
      <c r="K40" s="411"/>
      <c r="L40" s="411"/>
      <c r="M40" s="411"/>
      <c r="N40" s="411"/>
      <c r="O40" s="411"/>
      <c r="P40" s="411"/>
      <c r="Q40" s="411"/>
      <c r="R40" s="411"/>
      <c r="S40" s="411"/>
      <c r="T40" s="2"/>
      <c r="U40" s="412" t="str">
        <f t="shared" si="1"/>
        <v/>
      </c>
      <c r="V40" s="412"/>
      <c r="W40" s="411"/>
      <c r="X40" s="411"/>
      <c r="Y40" s="411"/>
      <c r="Z40" s="411"/>
      <c r="AA40" s="411"/>
      <c r="AB40" s="411"/>
      <c r="AC40" s="411"/>
      <c r="AD40" s="411"/>
      <c r="AE40" s="411"/>
      <c r="AF40" s="411"/>
      <c r="AG40" s="411"/>
      <c r="AH40" s="411"/>
      <c r="AI40" s="411"/>
      <c r="AJ40" s="411"/>
      <c r="AK40" s="411"/>
      <c r="AL40" s="2"/>
      <c r="AM40" s="412" t="str">
        <f t="shared" si="2"/>
        <v/>
      </c>
      <c r="AN40" s="412"/>
      <c r="AO40" s="411"/>
      <c r="AP40" s="411"/>
      <c r="AQ40" s="411"/>
      <c r="AR40" s="411"/>
      <c r="AS40" s="411"/>
      <c r="AT40" s="411"/>
      <c r="AU40" s="411"/>
      <c r="AV40" s="411"/>
      <c r="AW40" s="411"/>
      <c r="AX40" s="411"/>
      <c r="AY40" s="411"/>
      <c r="AZ40" s="411"/>
      <c r="BA40" s="411"/>
      <c r="BB40" s="411"/>
      <c r="BC40" s="411"/>
      <c r="BD40" s="2"/>
      <c r="BE40" s="412" t="str">
        <f t="shared" si="3"/>
        <v/>
      </c>
      <c r="BF40" s="412"/>
      <c r="BG40" s="411"/>
      <c r="BH40" s="411"/>
      <c r="BI40" s="411"/>
      <c r="BJ40" s="411"/>
      <c r="BK40" s="411"/>
      <c r="BL40" s="411"/>
      <c r="BM40" s="411"/>
      <c r="BN40" s="411"/>
      <c r="BO40" s="411"/>
      <c r="BP40" s="411"/>
      <c r="BQ40" s="411"/>
      <c r="BR40" s="411"/>
      <c r="BS40" s="411"/>
      <c r="BT40" s="411"/>
      <c r="BU40" s="411"/>
      <c r="BV40" s="2"/>
      <c r="BW40" s="412" t="str">
        <f t="shared" si="4"/>
        <v/>
      </c>
      <c r="BX40" s="412"/>
      <c r="BY40" s="411" t="str">
        <f>IF('各会計、関係団体の財政状況及び健全化判断比率'!B74="","",'各会計、関係団体の財政状況及び健全化判断比率'!B74)</f>
        <v/>
      </c>
      <c r="BZ40" s="411"/>
      <c r="CA40" s="411"/>
      <c r="CB40" s="411"/>
      <c r="CC40" s="411"/>
      <c r="CD40" s="411"/>
      <c r="CE40" s="411"/>
      <c r="CF40" s="411"/>
      <c r="CG40" s="411"/>
      <c r="CH40" s="411"/>
      <c r="CI40" s="411"/>
      <c r="CJ40" s="411"/>
      <c r="CK40" s="411"/>
      <c r="CL40" s="411"/>
      <c r="CM40" s="411"/>
      <c r="CN40" s="2"/>
      <c r="CO40" s="412" t="str">
        <f t="shared" si="5"/>
        <v/>
      </c>
      <c r="CP40" s="412"/>
      <c r="CQ40" s="411" t="str">
        <f>IF('各会計、関係団体の財政状況及び健全化判断比率'!BS13="","",'各会計、関係団体の財政状況及び健全化判断比率'!BS13)</f>
        <v/>
      </c>
      <c r="CR40" s="411"/>
      <c r="CS40" s="411"/>
      <c r="CT40" s="411"/>
      <c r="CU40" s="411"/>
      <c r="CV40" s="411"/>
      <c r="CW40" s="411"/>
      <c r="CX40" s="411"/>
      <c r="CY40" s="411"/>
      <c r="CZ40" s="411"/>
      <c r="DA40" s="411"/>
      <c r="DB40" s="411"/>
      <c r="DC40" s="411"/>
      <c r="DD40" s="411"/>
      <c r="DE40" s="411"/>
      <c r="DG40" s="413" t="str">
        <f>IF('各会計、関係団体の財政状況及び健全化判断比率'!BR13="","",'各会計、関係団体の財政状況及び健全化判断比率'!BR13)</f>
        <v/>
      </c>
      <c r="DH40" s="413"/>
      <c r="DI40" s="19"/>
    </row>
    <row r="41" spans="1:113" ht="32.25" customHeight="1" x14ac:dyDescent="0.2">
      <c r="A41" s="2"/>
      <c r="B41" s="5"/>
      <c r="C41" s="412" t="str">
        <f t="shared" si="0"/>
        <v/>
      </c>
      <c r="D41" s="412"/>
      <c r="E41" s="411" t="str">
        <f>IF('各会計、関係団体の財政状況及び健全化判断比率'!B14="","",'各会計、関係団体の財政状況及び健全化判断比率'!B14)</f>
        <v/>
      </c>
      <c r="F41" s="411"/>
      <c r="G41" s="411"/>
      <c r="H41" s="411"/>
      <c r="I41" s="411"/>
      <c r="J41" s="411"/>
      <c r="K41" s="411"/>
      <c r="L41" s="411"/>
      <c r="M41" s="411"/>
      <c r="N41" s="411"/>
      <c r="O41" s="411"/>
      <c r="P41" s="411"/>
      <c r="Q41" s="411"/>
      <c r="R41" s="411"/>
      <c r="S41" s="411"/>
      <c r="T41" s="2"/>
      <c r="U41" s="412" t="str">
        <f t="shared" si="1"/>
        <v/>
      </c>
      <c r="V41" s="412"/>
      <c r="W41" s="411"/>
      <c r="X41" s="411"/>
      <c r="Y41" s="411"/>
      <c r="Z41" s="411"/>
      <c r="AA41" s="411"/>
      <c r="AB41" s="411"/>
      <c r="AC41" s="411"/>
      <c r="AD41" s="411"/>
      <c r="AE41" s="411"/>
      <c r="AF41" s="411"/>
      <c r="AG41" s="411"/>
      <c r="AH41" s="411"/>
      <c r="AI41" s="411"/>
      <c r="AJ41" s="411"/>
      <c r="AK41" s="411"/>
      <c r="AL41" s="2"/>
      <c r="AM41" s="412" t="str">
        <f t="shared" si="2"/>
        <v/>
      </c>
      <c r="AN41" s="412"/>
      <c r="AO41" s="411"/>
      <c r="AP41" s="411"/>
      <c r="AQ41" s="411"/>
      <c r="AR41" s="411"/>
      <c r="AS41" s="411"/>
      <c r="AT41" s="411"/>
      <c r="AU41" s="411"/>
      <c r="AV41" s="411"/>
      <c r="AW41" s="411"/>
      <c r="AX41" s="411"/>
      <c r="AY41" s="411"/>
      <c r="AZ41" s="411"/>
      <c r="BA41" s="411"/>
      <c r="BB41" s="411"/>
      <c r="BC41" s="411"/>
      <c r="BD41" s="2"/>
      <c r="BE41" s="412" t="str">
        <f t="shared" si="3"/>
        <v/>
      </c>
      <c r="BF41" s="412"/>
      <c r="BG41" s="411"/>
      <c r="BH41" s="411"/>
      <c r="BI41" s="411"/>
      <c r="BJ41" s="411"/>
      <c r="BK41" s="411"/>
      <c r="BL41" s="411"/>
      <c r="BM41" s="411"/>
      <c r="BN41" s="411"/>
      <c r="BO41" s="411"/>
      <c r="BP41" s="411"/>
      <c r="BQ41" s="411"/>
      <c r="BR41" s="411"/>
      <c r="BS41" s="411"/>
      <c r="BT41" s="411"/>
      <c r="BU41" s="411"/>
      <c r="BV41" s="2"/>
      <c r="BW41" s="412" t="str">
        <f t="shared" si="4"/>
        <v/>
      </c>
      <c r="BX41" s="412"/>
      <c r="BY41" s="411" t="str">
        <f>IF('各会計、関係団体の財政状況及び健全化判断比率'!B75="","",'各会計、関係団体の財政状況及び健全化判断比率'!B75)</f>
        <v/>
      </c>
      <c r="BZ41" s="411"/>
      <c r="CA41" s="411"/>
      <c r="CB41" s="411"/>
      <c r="CC41" s="411"/>
      <c r="CD41" s="411"/>
      <c r="CE41" s="411"/>
      <c r="CF41" s="411"/>
      <c r="CG41" s="411"/>
      <c r="CH41" s="411"/>
      <c r="CI41" s="411"/>
      <c r="CJ41" s="411"/>
      <c r="CK41" s="411"/>
      <c r="CL41" s="411"/>
      <c r="CM41" s="411"/>
      <c r="CN41" s="2"/>
      <c r="CO41" s="412" t="str">
        <f t="shared" si="5"/>
        <v/>
      </c>
      <c r="CP41" s="412"/>
      <c r="CQ41" s="411" t="str">
        <f>IF('各会計、関係団体の財政状況及び健全化判断比率'!BS14="","",'各会計、関係団体の財政状況及び健全化判断比率'!BS14)</f>
        <v/>
      </c>
      <c r="CR41" s="411"/>
      <c r="CS41" s="411"/>
      <c r="CT41" s="411"/>
      <c r="CU41" s="411"/>
      <c r="CV41" s="411"/>
      <c r="CW41" s="411"/>
      <c r="CX41" s="411"/>
      <c r="CY41" s="411"/>
      <c r="CZ41" s="411"/>
      <c r="DA41" s="411"/>
      <c r="DB41" s="411"/>
      <c r="DC41" s="411"/>
      <c r="DD41" s="411"/>
      <c r="DE41" s="411"/>
      <c r="DG41" s="413" t="str">
        <f>IF('各会計、関係団体の財政状況及び健全化判断比率'!BR14="","",'各会計、関係団体の財政状況及び健全化判断比率'!BR14)</f>
        <v/>
      </c>
      <c r="DH41" s="413"/>
      <c r="DI41" s="19"/>
    </row>
    <row r="42" spans="1:113" ht="32.25" customHeight="1" x14ac:dyDescent="0.2">
      <c r="B42" s="5"/>
      <c r="C42" s="412" t="str">
        <f t="shared" si="0"/>
        <v/>
      </c>
      <c r="D42" s="412"/>
      <c r="E42" s="411" t="str">
        <f>IF('各会計、関係団体の財政状況及び健全化判断比率'!B15="","",'各会計、関係団体の財政状況及び健全化判断比率'!B15)</f>
        <v/>
      </c>
      <c r="F42" s="411"/>
      <c r="G42" s="411"/>
      <c r="H42" s="411"/>
      <c r="I42" s="411"/>
      <c r="J42" s="411"/>
      <c r="K42" s="411"/>
      <c r="L42" s="411"/>
      <c r="M42" s="411"/>
      <c r="N42" s="411"/>
      <c r="O42" s="411"/>
      <c r="P42" s="411"/>
      <c r="Q42" s="411"/>
      <c r="R42" s="411"/>
      <c r="S42" s="411"/>
      <c r="T42" s="2"/>
      <c r="U42" s="412" t="str">
        <f t="shared" si="1"/>
        <v/>
      </c>
      <c r="V42" s="412"/>
      <c r="W42" s="411"/>
      <c r="X42" s="411"/>
      <c r="Y42" s="411"/>
      <c r="Z42" s="411"/>
      <c r="AA42" s="411"/>
      <c r="AB42" s="411"/>
      <c r="AC42" s="411"/>
      <c r="AD42" s="411"/>
      <c r="AE42" s="411"/>
      <c r="AF42" s="411"/>
      <c r="AG42" s="411"/>
      <c r="AH42" s="411"/>
      <c r="AI42" s="411"/>
      <c r="AJ42" s="411"/>
      <c r="AK42" s="411"/>
      <c r="AL42" s="2"/>
      <c r="AM42" s="412" t="str">
        <f t="shared" si="2"/>
        <v/>
      </c>
      <c r="AN42" s="412"/>
      <c r="AO42" s="411"/>
      <c r="AP42" s="411"/>
      <c r="AQ42" s="411"/>
      <c r="AR42" s="411"/>
      <c r="AS42" s="411"/>
      <c r="AT42" s="411"/>
      <c r="AU42" s="411"/>
      <c r="AV42" s="411"/>
      <c r="AW42" s="411"/>
      <c r="AX42" s="411"/>
      <c r="AY42" s="411"/>
      <c r="AZ42" s="411"/>
      <c r="BA42" s="411"/>
      <c r="BB42" s="411"/>
      <c r="BC42" s="411"/>
      <c r="BD42" s="2"/>
      <c r="BE42" s="412" t="str">
        <f t="shared" si="3"/>
        <v/>
      </c>
      <c r="BF42" s="412"/>
      <c r="BG42" s="411"/>
      <c r="BH42" s="411"/>
      <c r="BI42" s="411"/>
      <c r="BJ42" s="411"/>
      <c r="BK42" s="411"/>
      <c r="BL42" s="411"/>
      <c r="BM42" s="411"/>
      <c r="BN42" s="411"/>
      <c r="BO42" s="411"/>
      <c r="BP42" s="411"/>
      <c r="BQ42" s="411"/>
      <c r="BR42" s="411"/>
      <c r="BS42" s="411"/>
      <c r="BT42" s="411"/>
      <c r="BU42" s="411"/>
      <c r="BV42" s="2"/>
      <c r="BW42" s="412" t="str">
        <f t="shared" si="4"/>
        <v/>
      </c>
      <c r="BX42" s="412"/>
      <c r="BY42" s="411" t="str">
        <f>IF('各会計、関係団体の財政状況及び健全化判断比率'!B76="","",'各会計、関係団体の財政状況及び健全化判断比率'!B76)</f>
        <v/>
      </c>
      <c r="BZ42" s="411"/>
      <c r="CA42" s="411"/>
      <c r="CB42" s="411"/>
      <c r="CC42" s="411"/>
      <c r="CD42" s="411"/>
      <c r="CE42" s="411"/>
      <c r="CF42" s="411"/>
      <c r="CG42" s="411"/>
      <c r="CH42" s="411"/>
      <c r="CI42" s="411"/>
      <c r="CJ42" s="411"/>
      <c r="CK42" s="411"/>
      <c r="CL42" s="411"/>
      <c r="CM42" s="411"/>
      <c r="CN42" s="2"/>
      <c r="CO42" s="412" t="str">
        <f t="shared" si="5"/>
        <v/>
      </c>
      <c r="CP42" s="412"/>
      <c r="CQ42" s="411" t="str">
        <f>IF('各会計、関係団体の財政状況及び健全化判断比率'!BS15="","",'各会計、関係団体の財政状況及び健全化判断比率'!BS15)</f>
        <v/>
      </c>
      <c r="CR42" s="411"/>
      <c r="CS42" s="411"/>
      <c r="CT42" s="411"/>
      <c r="CU42" s="411"/>
      <c r="CV42" s="411"/>
      <c r="CW42" s="411"/>
      <c r="CX42" s="411"/>
      <c r="CY42" s="411"/>
      <c r="CZ42" s="411"/>
      <c r="DA42" s="411"/>
      <c r="DB42" s="411"/>
      <c r="DC42" s="411"/>
      <c r="DD42" s="411"/>
      <c r="DE42" s="411"/>
      <c r="DG42" s="413" t="str">
        <f>IF('各会計、関係団体の財政状況及び健全化判断比率'!BR15="","",'各会計、関係団体の財政状況及び健全化判断比率'!BR15)</f>
        <v/>
      </c>
      <c r="DH42" s="413"/>
      <c r="DI42" s="19"/>
    </row>
    <row r="43" spans="1:113" ht="32.25" customHeight="1" x14ac:dyDescent="0.2">
      <c r="B43" s="5"/>
      <c r="C43" s="412" t="str">
        <f t="shared" si="0"/>
        <v/>
      </c>
      <c r="D43" s="412"/>
      <c r="E43" s="411" t="str">
        <f>IF('各会計、関係団体の財政状況及び健全化判断比率'!B16="","",'各会計、関係団体の財政状況及び健全化判断比率'!B16)</f>
        <v/>
      </c>
      <c r="F43" s="411"/>
      <c r="G43" s="411"/>
      <c r="H43" s="411"/>
      <c r="I43" s="411"/>
      <c r="J43" s="411"/>
      <c r="K43" s="411"/>
      <c r="L43" s="411"/>
      <c r="M43" s="411"/>
      <c r="N43" s="411"/>
      <c r="O43" s="411"/>
      <c r="P43" s="411"/>
      <c r="Q43" s="411"/>
      <c r="R43" s="411"/>
      <c r="S43" s="411"/>
      <c r="T43" s="2"/>
      <c r="U43" s="412" t="str">
        <f t="shared" si="1"/>
        <v/>
      </c>
      <c r="V43" s="412"/>
      <c r="W43" s="411"/>
      <c r="X43" s="411"/>
      <c r="Y43" s="411"/>
      <c r="Z43" s="411"/>
      <c r="AA43" s="411"/>
      <c r="AB43" s="411"/>
      <c r="AC43" s="411"/>
      <c r="AD43" s="411"/>
      <c r="AE43" s="411"/>
      <c r="AF43" s="411"/>
      <c r="AG43" s="411"/>
      <c r="AH43" s="411"/>
      <c r="AI43" s="411"/>
      <c r="AJ43" s="411"/>
      <c r="AK43" s="411"/>
      <c r="AL43" s="2"/>
      <c r="AM43" s="412" t="str">
        <f t="shared" si="2"/>
        <v/>
      </c>
      <c r="AN43" s="412"/>
      <c r="AO43" s="411"/>
      <c r="AP43" s="411"/>
      <c r="AQ43" s="411"/>
      <c r="AR43" s="411"/>
      <c r="AS43" s="411"/>
      <c r="AT43" s="411"/>
      <c r="AU43" s="411"/>
      <c r="AV43" s="411"/>
      <c r="AW43" s="411"/>
      <c r="AX43" s="411"/>
      <c r="AY43" s="411"/>
      <c r="AZ43" s="411"/>
      <c r="BA43" s="411"/>
      <c r="BB43" s="411"/>
      <c r="BC43" s="411"/>
      <c r="BD43" s="2"/>
      <c r="BE43" s="412" t="str">
        <f t="shared" si="3"/>
        <v/>
      </c>
      <c r="BF43" s="412"/>
      <c r="BG43" s="411"/>
      <c r="BH43" s="411"/>
      <c r="BI43" s="411"/>
      <c r="BJ43" s="411"/>
      <c r="BK43" s="411"/>
      <c r="BL43" s="411"/>
      <c r="BM43" s="411"/>
      <c r="BN43" s="411"/>
      <c r="BO43" s="411"/>
      <c r="BP43" s="411"/>
      <c r="BQ43" s="411"/>
      <c r="BR43" s="411"/>
      <c r="BS43" s="411"/>
      <c r="BT43" s="411"/>
      <c r="BU43" s="411"/>
      <c r="BV43" s="2"/>
      <c r="BW43" s="412" t="str">
        <f t="shared" si="4"/>
        <v/>
      </c>
      <c r="BX43" s="412"/>
      <c r="BY43" s="411" t="str">
        <f>IF('各会計、関係団体の財政状況及び健全化判断比率'!B77="","",'各会計、関係団体の財政状況及び健全化判断比率'!B77)</f>
        <v/>
      </c>
      <c r="BZ43" s="411"/>
      <c r="CA43" s="411"/>
      <c r="CB43" s="411"/>
      <c r="CC43" s="411"/>
      <c r="CD43" s="411"/>
      <c r="CE43" s="411"/>
      <c r="CF43" s="411"/>
      <c r="CG43" s="411"/>
      <c r="CH43" s="411"/>
      <c r="CI43" s="411"/>
      <c r="CJ43" s="411"/>
      <c r="CK43" s="411"/>
      <c r="CL43" s="411"/>
      <c r="CM43" s="411"/>
      <c r="CN43" s="2"/>
      <c r="CO43" s="412" t="str">
        <f t="shared" si="5"/>
        <v/>
      </c>
      <c r="CP43" s="412"/>
      <c r="CQ43" s="411" t="str">
        <f>IF('各会計、関係団体の財政状況及び健全化判断比率'!BS16="","",'各会計、関係団体の財政状況及び健全化判断比率'!BS16)</f>
        <v/>
      </c>
      <c r="CR43" s="411"/>
      <c r="CS43" s="411"/>
      <c r="CT43" s="411"/>
      <c r="CU43" s="411"/>
      <c r="CV43" s="411"/>
      <c r="CW43" s="411"/>
      <c r="CX43" s="411"/>
      <c r="CY43" s="411"/>
      <c r="CZ43" s="411"/>
      <c r="DA43" s="411"/>
      <c r="DB43" s="411"/>
      <c r="DC43" s="411"/>
      <c r="DD43" s="411"/>
      <c r="DE43" s="411"/>
      <c r="DG43" s="413" t="str">
        <f>IF('各会計、関係団体の財政状況及び健全化判断比率'!BR16="","",'各会計、関係団体の財政状況及び健全化判断比率'!BR16)</f>
        <v/>
      </c>
      <c r="DH43" s="413"/>
      <c r="DI43" s="19"/>
    </row>
    <row r="44" spans="1:113" ht="13.5" customHeight="1" x14ac:dyDescent="0.2">
      <c r="B44" s="6"/>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37"/>
    </row>
    <row r="45" spans="1:113" x14ac:dyDescent="0.2"/>
    <row r="46" spans="1:113" x14ac:dyDescent="0.2">
      <c r="B46" s="1" t="s">
        <v>285</v>
      </c>
      <c r="E46" s="357" t="s">
        <v>286</v>
      </c>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357"/>
      <c r="AN46" s="357"/>
      <c r="AO46" s="357"/>
      <c r="AP46" s="357"/>
      <c r="AQ46" s="357"/>
      <c r="AR46" s="357"/>
      <c r="AS46" s="357"/>
      <c r="AT46" s="357"/>
      <c r="AU46" s="357"/>
      <c r="AV46" s="357"/>
      <c r="AW46" s="357"/>
      <c r="AX46" s="357"/>
      <c r="AY46" s="357"/>
      <c r="AZ46" s="357"/>
      <c r="BA46" s="357"/>
      <c r="BB46" s="357"/>
      <c r="BC46" s="357"/>
      <c r="BD46" s="357"/>
      <c r="BE46" s="357"/>
      <c r="BF46" s="357"/>
      <c r="BG46" s="357"/>
      <c r="BH46" s="357"/>
      <c r="BI46" s="357"/>
      <c r="BJ46" s="357"/>
      <c r="BK46" s="357"/>
      <c r="BL46" s="357"/>
      <c r="BM46" s="357"/>
      <c r="BN46" s="357"/>
      <c r="BO46" s="357"/>
      <c r="BP46" s="357"/>
      <c r="BQ46" s="357"/>
      <c r="BR46" s="357"/>
      <c r="BS46" s="357"/>
      <c r="BT46" s="357"/>
      <c r="BU46" s="357"/>
      <c r="BV46" s="357"/>
      <c r="BW46" s="357"/>
      <c r="BX46" s="357"/>
      <c r="BY46" s="357"/>
      <c r="BZ46" s="357"/>
      <c r="CA46" s="357"/>
      <c r="CB46" s="357"/>
      <c r="CC46" s="357"/>
      <c r="CD46" s="357"/>
      <c r="CE46" s="357"/>
      <c r="CF46" s="357"/>
      <c r="CG46" s="357"/>
      <c r="CH46" s="357"/>
      <c r="CI46" s="357"/>
      <c r="CJ46" s="357"/>
      <c r="CK46" s="357"/>
      <c r="CL46" s="357"/>
      <c r="CM46" s="357"/>
      <c r="CN46" s="357"/>
      <c r="CO46" s="357"/>
      <c r="CP46" s="357"/>
      <c r="CQ46" s="357"/>
      <c r="CR46" s="357"/>
      <c r="CS46" s="357"/>
      <c r="CT46" s="357"/>
      <c r="CU46" s="357"/>
      <c r="CV46" s="357"/>
      <c r="CW46" s="357"/>
      <c r="CX46" s="357"/>
      <c r="CY46" s="357"/>
      <c r="CZ46" s="357"/>
      <c r="DA46" s="357"/>
      <c r="DB46" s="357"/>
      <c r="DC46" s="357"/>
      <c r="DD46" s="357"/>
      <c r="DE46" s="357"/>
      <c r="DF46" s="357"/>
      <c r="DG46" s="357"/>
      <c r="DH46" s="357"/>
      <c r="DI46" s="357"/>
    </row>
    <row r="47" spans="1:113" x14ac:dyDescent="0.2">
      <c r="E47" s="357" t="s">
        <v>288</v>
      </c>
      <c r="F47" s="357"/>
      <c r="G47" s="357"/>
      <c r="H47" s="357"/>
      <c r="I47" s="357"/>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357"/>
      <c r="AL47" s="357"/>
      <c r="AM47" s="357"/>
      <c r="AN47" s="357"/>
      <c r="AO47" s="357"/>
      <c r="AP47" s="357"/>
      <c r="AQ47" s="357"/>
      <c r="AR47" s="357"/>
      <c r="AS47" s="357"/>
      <c r="AT47" s="357"/>
      <c r="AU47" s="357"/>
      <c r="AV47" s="357"/>
      <c r="AW47" s="357"/>
      <c r="AX47" s="357"/>
      <c r="AY47" s="357"/>
      <c r="AZ47" s="357"/>
      <c r="BA47" s="357"/>
      <c r="BB47" s="357"/>
      <c r="BC47" s="357"/>
      <c r="BD47" s="357"/>
      <c r="BE47" s="357"/>
      <c r="BF47" s="357"/>
      <c r="BG47" s="357"/>
      <c r="BH47" s="357"/>
      <c r="BI47" s="357"/>
      <c r="BJ47" s="357"/>
      <c r="BK47" s="357"/>
      <c r="BL47" s="357"/>
      <c r="BM47" s="357"/>
      <c r="BN47" s="357"/>
      <c r="BO47" s="357"/>
      <c r="BP47" s="357"/>
      <c r="BQ47" s="357"/>
      <c r="BR47" s="357"/>
      <c r="BS47" s="357"/>
      <c r="BT47" s="357"/>
      <c r="BU47" s="357"/>
      <c r="BV47" s="357"/>
      <c r="BW47" s="357"/>
      <c r="BX47" s="357"/>
      <c r="BY47" s="357"/>
      <c r="BZ47" s="357"/>
      <c r="CA47" s="357"/>
      <c r="CB47" s="357"/>
      <c r="CC47" s="357"/>
      <c r="CD47" s="357"/>
      <c r="CE47" s="357"/>
      <c r="CF47" s="357"/>
      <c r="CG47" s="357"/>
      <c r="CH47" s="357"/>
      <c r="CI47" s="357"/>
      <c r="CJ47" s="357"/>
      <c r="CK47" s="357"/>
      <c r="CL47" s="357"/>
      <c r="CM47" s="357"/>
      <c r="CN47" s="357"/>
      <c r="CO47" s="357"/>
      <c r="CP47" s="357"/>
      <c r="CQ47" s="357"/>
      <c r="CR47" s="357"/>
      <c r="CS47" s="357"/>
      <c r="CT47" s="357"/>
      <c r="CU47" s="357"/>
      <c r="CV47" s="357"/>
      <c r="CW47" s="357"/>
      <c r="CX47" s="357"/>
      <c r="CY47" s="357"/>
      <c r="CZ47" s="357"/>
      <c r="DA47" s="357"/>
      <c r="DB47" s="357"/>
      <c r="DC47" s="357"/>
      <c r="DD47" s="357"/>
      <c r="DE47" s="357"/>
      <c r="DF47" s="357"/>
      <c r="DG47" s="357"/>
      <c r="DH47" s="357"/>
      <c r="DI47" s="357"/>
    </row>
    <row r="48" spans="1:113" x14ac:dyDescent="0.2">
      <c r="E48" s="357" t="s">
        <v>290</v>
      </c>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7"/>
      <c r="AM48" s="357"/>
      <c r="AN48" s="357"/>
      <c r="AO48" s="357"/>
      <c r="AP48" s="357"/>
      <c r="AQ48" s="357"/>
      <c r="AR48" s="357"/>
      <c r="AS48" s="357"/>
      <c r="AT48" s="357"/>
      <c r="AU48" s="357"/>
      <c r="AV48" s="357"/>
      <c r="AW48" s="357"/>
      <c r="AX48" s="357"/>
      <c r="AY48" s="357"/>
      <c r="AZ48" s="357"/>
      <c r="BA48" s="357"/>
      <c r="BB48" s="357"/>
      <c r="BC48" s="357"/>
      <c r="BD48" s="357"/>
      <c r="BE48" s="357"/>
      <c r="BF48" s="357"/>
      <c r="BG48" s="357"/>
      <c r="BH48" s="357"/>
      <c r="BI48" s="357"/>
      <c r="BJ48" s="357"/>
      <c r="BK48" s="357"/>
      <c r="BL48" s="357"/>
      <c r="BM48" s="357"/>
      <c r="BN48" s="357"/>
      <c r="BO48" s="357"/>
      <c r="BP48" s="357"/>
      <c r="BQ48" s="357"/>
      <c r="BR48" s="357"/>
      <c r="BS48" s="357"/>
      <c r="BT48" s="357"/>
      <c r="BU48" s="357"/>
      <c r="BV48" s="357"/>
      <c r="BW48" s="357"/>
      <c r="BX48" s="357"/>
      <c r="BY48" s="357"/>
      <c r="BZ48" s="357"/>
      <c r="CA48" s="357"/>
      <c r="CB48" s="357"/>
      <c r="CC48" s="357"/>
      <c r="CD48" s="357"/>
      <c r="CE48" s="357"/>
      <c r="CF48" s="357"/>
      <c r="CG48" s="357"/>
      <c r="CH48" s="357"/>
      <c r="CI48" s="357"/>
      <c r="CJ48" s="357"/>
      <c r="CK48" s="357"/>
      <c r="CL48" s="357"/>
      <c r="CM48" s="357"/>
      <c r="CN48" s="357"/>
      <c r="CO48" s="357"/>
      <c r="CP48" s="357"/>
      <c r="CQ48" s="357"/>
      <c r="CR48" s="357"/>
      <c r="CS48" s="357"/>
      <c r="CT48" s="357"/>
      <c r="CU48" s="357"/>
      <c r="CV48" s="357"/>
      <c r="CW48" s="357"/>
      <c r="CX48" s="357"/>
      <c r="CY48" s="357"/>
      <c r="CZ48" s="357"/>
      <c r="DA48" s="357"/>
      <c r="DB48" s="357"/>
      <c r="DC48" s="357"/>
      <c r="DD48" s="357"/>
      <c r="DE48" s="357"/>
      <c r="DF48" s="357"/>
      <c r="DG48" s="357"/>
      <c r="DH48" s="357"/>
      <c r="DI48" s="357"/>
    </row>
    <row r="49" spans="5:113" x14ac:dyDescent="0.2">
      <c r="E49" s="357" t="s">
        <v>291</v>
      </c>
      <c r="F49" s="357"/>
      <c r="G49" s="357"/>
      <c r="H49" s="357"/>
      <c r="I49" s="357"/>
      <c r="J49" s="357"/>
      <c r="K49" s="357"/>
      <c r="L49" s="357"/>
      <c r="M49" s="357"/>
      <c r="N49" s="357"/>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357"/>
      <c r="AL49" s="357"/>
      <c r="AM49" s="357"/>
      <c r="AN49" s="357"/>
      <c r="AO49" s="357"/>
      <c r="AP49" s="357"/>
      <c r="AQ49" s="357"/>
      <c r="AR49" s="357"/>
      <c r="AS49" s="357"/>
      <c r="AT49" s="357"/>
      <c r="AU49" s="357"/>
      <c r="AV49" s="357"/>
      <c r="AW49" s="357"/>
      <c r="AX49" s="357"/>
      <c r="AY49" s="357"/>
      <c r="AZ49" s="357"/>
      <c r="BA49" s="357"/>
      <c r="BB49" s="357"/>
      <c r="BC49" s="357"/>
      <c r="BD49" s="357"/>
      <c r="BE49" s="357"/>
      <c r="BF49" s="357"/>
      <c r="BG49" s="357"/>
      <c r="BH49" s="357"/>
      <c r="BI49" s="357"/>
      <c r="BJ49" s="357"/>
      <c r="BK49" s="357"/>
      <c r="BL49" s="357"/>
      <c r="BM49" s="357"/>
      <c r="BN49" s="357"/>
      <c r="BO49" s="357"/>
      <c r="BP49" s="357"/>
      <c r="BQ49" s="357"/>
      <c r="BR49" s="357"/>
      <c r="BS49" s="357"/>
      <c r="BT49" s="357"/>
      <c r="BU49" s="357"/>
      <c r="BV49" s="357"/>
      <c r="BW49" s="357"/>
      <c r="BX49" s="357"/>
      <c r="BY49" s="357"/>
      <c r="BZ49" s="357"/>
      <c r="CA49" s="357"/>
      <c r="CB49" s="357"/>
      <c r="CC49" s="357"/>
      <c r="CD49" s="357"/>
      <c r="CE49" s="357"/>
      <c r="CF49" s="357"/>
      <c r="CG49" s="357"/>
      <c r="CH49" s="357"/>
      <c r="CI49" s="357"/>
      <c r="CJ49" s="357"/>
      <c r="CK49" s="357"/>
      <c r="CL49" s="357"/>
      <c r="CM49" s="357"/>
      <c r="CN49" s="357"/>
      <c r="CO49" s="357"/>
      <c r="CP49" s="357"/>
      <c r="CQ49" s="357"/>
      <c r="CR49" s="357"/>
      <c r="CS49" s="357"/>
      <c r="CT49" s="357"/>
      <c r="CU49" s="357"/>
      <c r="CV49" s="357"/>
      <c r="CW49" s="357"/>
      <c r="CX49" s="357"/>
      <c r="CY49" s="357"/>
      <c r="CZ49" s="357"/>
      <c r="DA49" s="357"/>
      <c r="DB49" s="357"/>
      <c r="DC49" s="357"/>
      <c r="DD49" s="357"/>
      <c r="DE49" s="357"/>
      <c r="DF49" s="357"/>
      <c r="DG49" s="357"/>
      <c r="DH49" s="357"/>
      <c r="DI49" s="357"/>
    </row>
    <row r="50" spans="5:113" x14ac:dyDescent="0.2">
      <c r="E50" s="357" t="s">
        <v>194</v>
      </c>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c r="AS50" s="357"/>
      <c r="AT50" s="357"/>
      <c r="AU50" s="357"/>
      <c r="AV50" s="357"/>
      <c r="AW50" s="357"/>
      <c r="AX50" s="357"/>
      <c r="AY50" s="357"/>
      <c r="AZ50" s="357"/>
      <c r="BA50" s="357"/>
      <c r="BB50" s="357"/>
      <c r="BC50" s="357"/>
      <c r="BD50" s="357"/>
      <c r="BE50" s="357"/>
      <c r="BF50" s="357"/>
      <c r="BG50" s="357"/>
      <c r="BH50" s="357"/>
      <c r="BI50" s="357"/>
      <c r="BJ50" s="357"/>
      <c r="BK50" s="357"/>
      <c r="BL50" s="357"/>
      <c r="BM50" s="357"/>
      <c r="BN50" s="357"/>
      <c r="BO50" s="357"/>
      <c r="BP50" s="357"/>
      <c r="BQ50" s="357"/>
      <c r="BR50" s="357"/>
      <c r="BS50" s="357"/>
      <c r="BT50" s="357"/>
      <c r="BU50" s="357"/>
      <c r="BV50" s="357"/>
      <c r="BW50" s="357"/>
      <c r="BX50" s="357"/>
      <c r="BY50" s="357"/>
      <c r="BZ50" s="357"/>
      <c r="CA50" s="357"/>
      <c r="CB50" s="357"/>
      <c r="CC50" s="357"/>
      <c r="CD50" s="357"/>
      <c r="CE50" s="357"/>
      <c r="CF50" s="357"/>
      <c r="CG50" s="357"/>
      <c r="CH50" s="357"/>
      <c r="CI50" s="357"/>
      <c r="CJ50" s="357"/>
      <c r="CK50" s="357"/>
      <c r="CL50" s="357"/>
      <c r="CM50" s="357"/>
      <c r="CN50" s="357"/>
      <c r="CO50" s="357"/>
      <c r="CP50" s="357"/>
      <c r="CQ50" s="357"/>
      <c r="CR50" s="357"/>
      <c r="CS50" s="357"/>
      <c r="CT50" s="357"/>
      <c r="CU50" s="357"/>
      <c r="CV50" s="357"/>
      <c r="CW50" s="357"/>
      <c r="CX50" s="357"/>
      <c r="CY50" s="357"/>
      <c r="CZ50" s="357"/>
      <c r="DA50" s="357"/>
      <c r="DB50" s="357"/>
      <c r="DC50" s="357"/>
      <c r="DD50" s="357"/>
      <c r="DE50" s="357"/>
      <c r="DF50" s="357"/>
      <c r="DG50" s="357"/>
      <c r="DH50" s="357"/>
      <c r="DI50" s="357"/>
    </row>
    <row r="51" spans="5:113" x14ac:dyDescent="0.2">
      <c r="E51" s="357" t="s">
        <v>294</v>
      </c>
      <c r="F51" s="357"/>
      <c r="G51" s="357"/>
      <c r="H51" s="357"/>
      <c r="I51" s="357"/>
      <c r="J51" s="357"/>
      <c r="K51" s="357"/>
      <c r="L51" s="357"/>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57"/>
      <c r="AO51" s="357"/>
      <c r="AP51" s="357"/>
      <c r="AQ51" s="357"/>
      <c r="AR51" s="357"/>
      <c r="AS51" s="357"/>
      <c r="AT51" s="357"/>
      <c r="AU51" s="357"/>
      <c r="AV51" s="357"/>
      <c r="AW51" s="357"/>
      <c r="AX51" s="357"/>
      <c r="AY51" s="357"/>
      <c r="AZ51" s="357"/>
      <c r="BA51" s="357"/>
      <c r="BB51" s="357"/>
      <c r="BC51" s="357"/>
      <c r="BD51" s="357"/>
      <c r="BE51" s="357"/>
      <c r="BF51" s="357"/>
      <c r="BG51" s="357"/>
      <c r="BH51" s="357"/>
      <c r="BI51" s="357"/>
      <c r="BJ51" s="357"/>
      <c r="BK51" s="357"/>
      <c r="BL51" s="357"/>
      <c r="BM51" s="357"/>
      <c r="BN51" s="357"/>
      <c r="BO51" s="357"/>
      <c r="BP51" s="357"/>
      <c r="BQ51" s="357"/>
      <c r="BR51" s="357"/>
      <c r="BS51" s="357"/>
      <c r="BT51" s="357"/>
      <c r="BU51" s="357"/>
      <c r="BV51" s="357"/>
      <c r="BW51" s="357"/>
      <c r="BX51" s="357"/>
      <c r="BY51" s="357"/>
      <c r="BZ51" s="357"/>
      <c r="CA51" s="357"/>
      <c r="CB51" s="357"/>
      <c r="CC51" s="357"/>
      <c r="CD51" s="357"/>
      <c r="CE51" s="357"/>
      <c r="CF51" s="357"/>
      <c r="CG51" s="357"/>
      <c r="CH51" s="357"/>
      <c r="CI51" s="357"/>
      <c r="CJ51" s="357"/>
      <c r="CK51" s="357"/>
      <c r="CL51" s="357"/>
      <c r="CM51" s="357"/>
      <c r="CN51" s="357"/>
      <c r="CO51" s="357"/>
      <c r="CP51" s="357"/>
      <c r="CQ51" s="357"/>
      <c r="CR51" s="357"/>
      <c r="CS51" s="357"/>
      <c r="CT51" s="357"/>
      <c r="CU51" s="357"/>
      <c r="CV51" s="357"/>
      <c r="CW51" s="357"/>
      <c r="CX51" s="357"/>
      <c r="CY51" s="357"/>
      <c r="CZ51" s="357"/>
      <c r="DA51" s="357"/>
      <c r="DB51" s="357"/>
      <c r="DC51" s="357"/>
      <c r="DD51" s="357"/>
      <c r="DE51" s="357"/>
      <c r="DF51" s="357"/>
      <c r="DG51" s="357"/>
      <c r="DH51" s="357"/>
      <c r="DI51" s="357"/>
    </row>
    <row r="52" spans="5:113" x14ac:dyDescent="0.2">
      <c r="E52" s="357" t="s">
        <v>296</v>
      </c>
      <c r="F52" s="357"/>
      <c r="G52" s="357"/>
      <c r="H52" s="357"/>
      <c r="I52" s="357"/>
      <c r="J52" s="357"/>
      <c r="K52" s="357"/>
      <c r="L52" s="357"/>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357"/>
      <c r="AL52" s="357"/>
      <c r="AM52" s="357"/>
      <c r="AN52" s="357"/>
      <c r="AO52" s="357"/>
      <c r="AP52" s="357"/>
      <c r="AQ52" s="357"/>
      <c r="AR52" s="357"/>
      <c r="AS52" s="357"/>
      <c r="AT52" s="357"/>
      <c r="AU52" s="357"/>
      <c r="AV52" s="357"/>
      <c r="AW52" s="357"/>
      <c r="AX52" s="357"/>
      <c r="AY52" s="357"/>
      <c r="AZ52" s="357"/>
      <c r="BA52" s="357"/>
      <c r="BB52" s="357"/>
      <c r="BC52" s="357"/>
      <c r="BD52" s="357"/>
      <c r="BE52" s="357"/>
      <c r="BF52" s="357"/>
      <c r="BG52" s="357"/>
      <c r="BH52" s="357"/>
      <c r="BI52" s="357"/>
      <c r="BJ52" s="357"/>
      <c r="BK52" s="357"/>
      <c r="BL52" s="357"/>
      <c r="BM52" s="357"/>
      <c r="BN52" s="357"/>
      <c r="BO52" s="357"/>
      <c r="BP52" s="357"/>
      <c r="BQ52" s="357"/>
      <c r="BR52" s="357"/>
      <c r="BS52" s="357"/>
      <c r="BT52" s="357"/>
      <c r="BU52" s="357"/>
      <c r="BV52" s="357"/>
      <c r="BW52" s="357"/>
      <c r="BX52" s="357"/>
      <c r="BY52" s="357"/>
      <c r="BZ52" s="357"/>
      <c r="CA52" s="357"/>
      <c r="CB52" s="357"/>
      <c r="CC52" s="357"/>
      <c r="CD52" s="357"/>
      <c r="CE52" s="357"/>
      <c r="CF52" s="357"/>
      <c r="CG52" s="357"/>
      <c r="CH52" s="357"/>
      <c r="CI52" s="357"/>
      <c r="CJ52" s="357"/>
      <c r="CK52" s="357"/>
      <c r="CL52" s="357"/>
      <c r="CM52" s="357"/>
      <c r="CN52" s="357"/>
      <c r="CO52" s="357"/>
      <c r="CP52" s="357"/>
      <c r="CQ52" s="357"/>
      <c r="CR52" s="357"/>
      <c r="CS52" s="357"/>
      <c r="CT52" s="357"/>
      <c r="CU52" s="357"/>
      <c r="CV52" s="357"/>
      <c r="CW52" s="357"/>
      <c r="CX52" s="357"/>
      <c r="CY52" s="357"/>
      <c r="CZ52" s="357"/>
      <c r="DA52" s="357"/>
      <c r="DB52" s="357"/>
      <c r="DC52" s="357"/>
      <c r="DD52" s="357"/>
      <c r="DE52" s="357"/>
      <c r="DF52" s="357"/>
      <c r="DG52" s="357"/>
      <c r="DH52" s="357"/>
      <c r="DI52" s="357"/>
    </row>
    <row r="53" spans="5:113" x14ac:dyDescent="0.2">
      <c r="E53" s="357" t="s">
        <v>297</v>
      </c>
      <c r="F53" s="357"/>
      <c r="G53" s="357"/>
      <c r="H53" s="357"/>
      <c r="I53" s="357"/>
      <c r="J53" s="357"/>
      <c r="K53" s="357"/>
      <c r="L53" s="357"/>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357"/>
      <c r="AL53" s="357"/>
      <c r="AM53" s="357"/>
      <c r="AN53" s="357"/>
      <c r="AO53" s="357"/>
      <c r="AP53" s="357"/>
      <c r="AQ53" s="357"/>
      <c r="AR53" s="357"/>
      <c r="AS53" s="357"/>
      <c r="AT53" s="357"/>
      <c r="AU53" s="357"/>
      <c r="AV53" s="357"/>
      <c r="AW53" s="357"/>
      <c r="AX53" s="357"/>
      <c r="AY53" s="357"/>
      <c r="AZ53" s="357"/>
      <c r="BA53" s="357"/>
      <c r="BB53" s="357"/>
      <c r="BC53" s="357"/>
      <c r="BD53" s="357"/>
      <c r="BE53" s="357"/>
      <c r="BF53" s="357"/>
      <c r="BG53" s="357"/>
      <c r="BH53" s="357"/>
      <c r="BI53" s="357"/>
      <c r="BJ53" s="357"/>
      <c r="BK53" s="357"/>
      <c r="BL53" s="357"/>
      <c r="BM53" s="357"/>
      <c r="BN53" s="357"/>
      <c r="BO53" s="357"/>
      <c r="BP53" s="357"/>
      <c r="BQ53" s="357"/>
      <c r="BR53" s="357"/>
      <c r="BS53" s="357"/>
      <c r="BT53" s="357"/>
      <c r="BU53" s="357"/>
      <c r="BV53" s="357"/>
      <c r="BW53" s="357"/>
      <c r="BX53" s="357"/>
      <c r="BY53" s="357"/>
      <c r="BZ53" s="357"/>
      <c r="CA53" s="357"/>
      <c r="CB53" s="357"/>
      <c r="CC53" s="357"/>
      <c r="CD53" s="357"/>
      <c r="CE53" s="357"/>
      <c r="CF53" s="357"/>
      <c r="CG53" s="357"/>
      <c r="CH53" s="357"/>
      <c r="CI53" s="357"/>
      <c r="CJ53" s="357"/>
      <c r="CK53" s="357"/>
      <c r="CL53" s="357"/>
      <c r="CM53" s="357"/>
      <c r="CN53" s="357"/>
      <c r="CO53" s="357"/>
      <c r="CP53" s="357"/>
      <c r="CQ53" s="357"/>
      <c r="CR53" s="357"/>
      <c r="CS53" s="357"/>
      <c r="CT53" s="357"/>
      <c r="CU53" s="357"/>
      <c r="CV53" s="357"/>
      <c r="CW53" s="357"/>
      <c r="CX53" s="357"/>
      <c r="CY53" s="357"/>
      <c r="CZ53" s="357"/>
      <c r="DA53" s="357"/>
      <c r="DB53" s="357"/>
      <c r="DC53" s="357"/>
      <c r="DD53" s="357"/>
      <c r="DE53" s="357"/>
      <c r="DF53" s="357"/>
      <c r="DG53" s="357"/>
      <c r="DH53" s="357"/>
      <c r="DI53" s="357"/>
    </row>
    <row r="54" spans="5:113" x14ac:dyDescent="0.2"/>
    <row r="55" spans="5:113" x14ac:dyDescent="0.2"/>
    <row r="56" spans="5:113" x14ac:dyDescent="0.2"/>
  </sheetData>
  <sheetProtection algorithmName="SHA-512" hashValue="lS11C81qexmD+d6M6rXAP1gQiGswBBxj3gIGIWgNs9shHAJ4ZipJWSsf079RGuCb+kOT6NgZqegfJn25kxeNbw==" saltValue="Kge7A/pf83XHS8cLYKXydg==" spinCount="100000" sheet="1" objects="1" scenarios="1"/>
  <mergeCells count="446">
    <mergeCell ref="B1:DI1"/>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DB7:DI7"/>
    <mergeCell ref="AM8:AT8"/>
    <mergeCell ref="AU8:AX8"/>
    <mergeCell ref="AY8:BM8"/>
    <mergeCell ref="BN8:BU8"/>
    <mergeCell ref="BV8:CC8"/>
    <mergeCell ref="CD8:CS8"/>
    <mergeCell ref="CT8:DA8"/>
    <mergeCell ref="DB8:DI8"/>
    <mergeCell ref="BN9:BU9"/>
    <mergeCell ref="BV9:CC9"/>
    <mergeCell ref="CD9:CS9"/>
    <mergeCell ref="CT9:DA9"/>
    <mergeCell ref="AM7:AT7"/>
    <mergeCell ref="AU7:AX7"/>
    <mergeCell ref="AY7:BM7"/>
    <mergeCell ref="BN7:BU7"/>
    <mergeCell ref="BV7:CC7"/>
    <mergeCell ref="CD7:CS7"/>
    <mergeCell ref="CT7:DA7"/>
    <mergeCell ref="BN12:BU12"/>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9:Q9"/>
    <mergeCell ref="R9:V9"/>
    <mergeCell ref="AM9:AT9"/>
    <mergeCell ref="AU9:AX9"/>
    <mergeCell ref="AY9:BM9"/>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2:Q12"/>
    <mergeCell ref="R12:V12"/>
    <mergeCell ref="W12:AB12"/>
    <mergeCell ref="AC12:AG12"/>
    <mergeCell ref="AH12:AL12"/>
    <mergeCell ref="AM12:AT12"/>
    <mergeCell ref="AU12:AX12"/>
    <mergeCell ref="AY12:BM12"/>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4:Q14"/>
    <mergeCell ref="R14:V14"/>
    <mergeCell ref="AC14:AG14"/>
    <mergeCell ref="AH14:AL14"/>
    <mergeCell ref="AM14:AT14"/>
    <mergeCell ref="AU14:AX14"/>
    <mergeCell ref="AY14:BM14"/>
    <mergeCell ref="BN14:BU14"/>
    <mergeCell ref="BV14:CC14"/>
    <mergeCell ref="L16:Q16"/>
    <mergeCell ref="R16:V16"/>
    <mergeCell ref="AC16:AG16"/>
    <mergeCell ref="AH16:AL16"/>
    <mergeCell ref="AM16:AT16"/>
    <mergeCell ref="AU16:AX16"/>
    <mergeCell ref="AY16:BM16"/>
    <mergeCell ref="BN16:BU16"/>
    <mergeCell ref="BV16:CC16"/>
    <mergeCell ref="M17:Q17"/>
    <mergeCell ref="R17:V17"/>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B20:K20"/>
    <mergeCell ref="L20:V20"/>
    <mergeCell ref="AC20:AG20"/>
    <mergeCell ref="AH20:AL20"/>
    <mergeCell ref="AM20:AT20"/>
    <mergeCell ref="AU20:AX20"/>
    <mergeCell ref="AY20:BM20"/>
    <mergeCell ref="BN20:BU20"/>
    <mergeCell ref="BV20:CC20"/>
    <mergeCell ref="W19:AB20"/>
    <mergeCell ref="B19:K19"/>
    <mergeCell ref="L19:V19"/>
    <mergeCell ref="AC19:AG19"/>
    <mergeCell ref="AH19:AL19"/>
    <mergeCell ref="AM19:AT19"/>
    <mergeCell ref="AU19:AX19"/>
    <mergeCell ref="AY19:BM19"/>
    <mergeCell ref="BN19:BU19"/>
    <mergeCell ref="BV19:CC19"/>
    <mergeCell ref="B21:AX21"/>
    <mergeCell ref="AY21:BM21"/>
    <mergeCell ref="BN21:BU21"/>
    <mergeCell ref="BV21:CC21"/>
    <mergeCell ref="AY22:BM22"/>
    <mergeCell ref="BN22:BU22"/>
    <mergeCell ref="BV22:CC22"/>
    <mergeCell ref="AY23:BM23"/>
    <mergeCell ref="BN23:BU23"/>
    <mergeCell ref="BV23:CC23"/>
    <mergeCell ref="E24:K24"/>
    <mergeCell ref="L24:P24"/>
    <mergeCell ref="Q24:V24"/>
    <mergeCell ref="Z24:AG24"/>
    <mergeCell ref="AH24:AL24"/>
    <mergeCell ref="AM24:AR24"/>
    <mergeCell ref="AS24:AX24"/>
    <mergeCell ref="AY24:BM24"/>
    <mergeCell ref="BN24:BU24"/>
    <mergeCell ref="E25:K25"/>
    <mergeCell ref="L25:P25"/>
    <mergeCell ref="Q25:V25"/>
    <mergeCell ref="Z25:AG25"/>
    <mergeCell ref="AH25:AL25"/>
    <mergeCell ref="AM25:AR25"/>
    <mergeCell ref="AS25:AX25"/>
    <mergeCell ref="AY25:BM25"/>
    <mergeCell ref="BN25:BU25"/>
    <mergeCell ref="E26:K26"/>
    <mergeCell ref="L26:P26"/>
    <mergeCell ref="Q26:V26"/>
    <mergeCell ref="Z26:AG26"/>
    <mergeCell ref="AH26:AL26"/>
    <mergeCell ref="AM26:AR26"/>
    <mergeCell ref="AS26:AX26"/>
    <mergeCell ref="AY26:BM26"/>
    <mergeCell ref="BN26:BU26"/>
    <mergeCell ref="E27:K27"/>
    <mergeCell ref="L27:P27"/>
    <mergeCell ref="Q27:V27"/>
    <mergeCell ref="Z27:AG27"/>
    <mergeCell ref="AH27:AL27"/>
    <mergeCell ref="AM27:AR27"/>
    <mergeCell ref="AS27:AX27"/>
    <mergeCell ref="AY27:BM27"/>
    <mergeCell ref="BN27:BU27"/>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B22:D30"/>
    <mergeCell ref="BV28:CC28"/>
    <mergeCell ref="E29:K29"/>
    <mergeCell ref="L29:P29"/>
    <mergeCell ref="Q29:V29"/>
    <mergeCell ref="Z29:AG29"/>
    <mergeCell ref="AH29:AL29"/>
    <mergeCell ref="AM29:AR29"/>
    <mergeCell ref="AS29:AX29"/>
    <mergeCell ref="BC29:BM29"/>
    <mergeCell ref="BN29:BU29"/>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5:D35"/>
    <mergeCell ref="E35:S35"/>
    <mergeCell ref="U35:V35"/>
    <mergeCell ref="W35:AK35"/>
    <mergeCell ref="AM35:AN35"/>
    <mergeCell ref="AO35:BC35"/>
    <mergeCell ref="BE35:BF35"/>
    <mergeCell ref="BG35:BU35"/>
    <mergeCell ref="BW35:BX35"/>
    <mergeCell ref="W37:AK37"/>
    <mergeCell ref="AM37:AN37"/>
    <mergeCell ref="AO37:BC37"/>
    <mergeCell ref="BE37:BF37"/>
    <mergeCell ref="BG37:BU37"/>
    <mergeCell ref="BW37:BX37"/>
    <mergeCell ref="BY35:CM35"/>
    <mergeCell ref="CO35:CP35"/>
    <mergeCell ref="CQ35:DE35"/>
    <mergeCell ref="AO39:BC39"/>
    <mergeCell ref="BE39:BF39"/>
    <mergeCell ref="BG39:BU39"/>
    <mergeCell ref="BW39:BX39"/>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7:D37"/>
    <mergeCell ref="E37:S37"/>
    <mergeCell ref="U37:V37"/>
    <mergeCell ref="BG41:BU41"/>
    <mergeCell ref="BW41:BX41"/>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39:D39"/>
    <mergeCell ref="E39:S39"/>
    <mergeCell ref="U39:V39"/>
    <mergeCell ref="W39:AK39"/>
    <mergeCell ref="AM39:AN39"/>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1:D41"/>
    <mergeCell ref="E41:S41"/>
    <mergeCell ref="U41:V41"/>
    <mergeCell ref="W41:AK41"/>
    <mergeCell ref="AM41:AN41"/>
    <mergeCell ref="AO41:BC41"/>
    <mergeCell ref="BE41:BF41"/>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 ref="E46:DI46"/>
    <mergeCell ref="E47:DI47"/>
    <mergeCell ref="E48:DI48"/>
    <mergeCell ref="E49:DI49"/>
    <mergeCell ref="E50:DI50"/>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W22:Y29"/>
    <mergeCell ref="BV29:CC29"/>
    <mergeCell ref="E28:K28"/>
    <mergeCell ref="L28:P28"/>
    <mergeCell ref="Q28:V28"/>
    <mergeCell ref="Z28:AG28"/>
    <mergeCell ref="AH28:AL28"/>
    <mergeCell ref="AM28:AR28"/>
    <mergeCell ref="AS28:AX28"/>
    <mergeCell ref="BC28:BM28"/>
    <mergeCell ref="BN28:BU28"/>
    <mergeCell ref="CE24:CS25"/>
    <mergeCell ref="CT24:DA25"/>
    <mergeCell ref="DB24:DI25"/>
    <mergeCell ref="CE26:CS27"/>
    <mergeCell ref="CT26:DA27"/>
    <mergeCell ref="DB26:DI27"/>
    <mergeCell ref="AY28:BB30"/>
    <mergeCell ref="CE28:CS29"/>
    <mergeCell ref="CT28:DA29"/>
    <mergeCell ref="DB28:DI29"/>
    <mergeCell ref="BV26:CC26"/>
    <mergeCell ref="BV27:CC27"/>
    <mergeCell ref="BV24:CC24"/>
    <mergeCell ref="BV25:CC25"/>
  </mergeCells>
  <phoneticPr fontId="5"/>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tabColor theme="0"/>
    <pageSetUpPr fitToPage="1"/>
  </sheetPr>
  <dimension ref="A1:P45"/>
  <sheetViews>
    <sheetView showGridLines="0" topLeftCell="A28" zoomScaleSheetLayoutView="100" workbookViewId="0"/>
  </sheetViews>
  <sheetFormatPr defaultColWidth="0" defaultRowHeight="13.5" customHeight="1" zeroHeight="1" x14ac:dyDescent="0.2"/>
  <cols>
    <col min="1" max="1" width="6.6328125" style="46" customWidth="1"/>
    <col min="2" max="2" width="11" style="46" customWidth="1"/>
    <col min="3" max="3" width="17" style="46" customWidth="1"/>
    <col min="4" max="5" width="16.6328125" style="46" customWidth="1"/>
    <col min="6" max="15" width="15" style="46" customWidth="1"/>
    <col min="16" max="16" width="24" style="46" customWidth="1"/>
    <col min="17" max="17" width="0" style="46" hidden="1" customWidth="1"/>
    <col min="18" max="16384" width="0" style="46" hidden="1"/>
  </cols>
  <sheetData>
    <row r="1" spans="1:16" ht="16.5" customHeight="1" x14ac:dyDescent="0.2">
      <c r="A1" s="185"/>
      <c r="B1" s="185"/>
      <c r="C1" s="185"/>
      <c r="D1" s="185"/>
      <c r="E1" s="185"/>
      <c r="F1" s="185"/>
      <c r="G1" s="185"/>
      <c r="H1" s="185"/>
      <c r="I1" s="185"/>
      <c r="J1" s="185"/>
      <c r="K1" s="185"/>
      <c r="L1" s="185"/>
      <c r="M1" s="185"/>
      <c r="N1" s="185"/>
      <c r="O1" s="185"/>
      <c r="P1" s="185"/>
    </row>
    <row r="2" spans="1:16" ht="16.5" customHeight="1" x14ac:dyDescent="0.2">
      <c r="A2" s="185"/>
      <c r="B2" s="185"/>
      <c r="C2" s="185"/>
      <c r="D2" s="185"/>
      <c r="E2" s="185"/>
      <c r="F2" s="185"/>
      <c r="G2" s="185"/>
      <c r="H2" s="185"/>
      <c r="I2" s="185"/>
      <c r="J2" s="185"/>
      <c r="K2" s="185"/>
      <c r="L2" s="185"/>
      <c r="M2" s="185"/>
      <c r="N2" s="185"/>
      <c r="O2" s="185"/>
      <c r="P2" s="185"/>
    </row>
    <row r="3" spans="1:16" ht="16.5" customHeight="1" x14ac:dyDescent="0.2">
      <c r="A3" s="185"/>
      <c r="B3" s="185"/>
      <c r="C3" s="185"/>
      <c r="D3" s="185"/>
      <c r="E3" s="185"/>
      <c r="F3" s="185"/>
      <c r="G3" s="185"/>
      <c r="H3" s="185"/>
      <c r="I3" s="185"/>
      <c r="J3" s="185"/>
      <c r="K3" s="185"/>
      <c r="L3" s="185"/>
      <c r="M3" s="185"/>
      <c r="N3" s="185"/>
      <c r="O3" s="185"/>
      <c r="P3" s="185"/>
    </row>
    <row r="4" spans="1:16" ht="16.5" customHeight="1" x14ac:dyDescent="0.2">
      <c r="A4" s="185"/>
      <c r="B4" s="185"/>
      <c r="C4" s="185"/>
      <c r="D4" s="185"/>
      <c r="E4" s="185"/>
      <c r="F4" s="185"/>
      <c r="G4" s="185"/>
      <c r="H4" s="185"/>
      <c r="I4" s="185"/>
      <c r="J4" s="185"/>
      <c r="K4" s="185"/>
      <c r="L4" s="185"/>
      <c r="M4" s="185"/>
      <c r="N4" s="185"/>
      <c r="O4" s="185"/>
      <c r="P4" s="185"/>
    </row>
    <row r="5" spans="1:16" ht="16.5" customHeight="1" x14ac:dyDescent="0.2">
      <c r="A5" s="185"/>
      <c r="B5" s="185"/>
      <c r="C5" s="185"/>
      <c r="D5" s="185"/>
      <c r="E5" s="185"/>
      <c r="F5" s="185"/>
      <c r="G5" s="185"/>
      <c r="H5" s="185"/>
      <c r="I5" s="185"/>
      <c r="J5" s="185"/>
      <c r="K5" s="185"/>
      <c r="L5" s="185"/>
      <c r="M5" s="185"/>
      <c r="N5" s="185"/>
      <c r="O5" s="185"/>
      <c r="P5" s="185"/>
    </row>
    <row r="6" spans="1:16" ht="16.5" customHeight="1" x14ac:dyDescent="0.2">
      <c r="A6" s="185"/>
      <c r="B6" s="185"/>
      <c r="C6" s="185"/>
      <c r="D6" s="185"/>
      <c r="E6" s="185"/>
      <c r="F6" s="185"/>
      <c r="G6" s="185"/>
      <c r="H6" s="185"/>
      <c r="I6" s="185"/>
      <c r="J6" s="185"/>
      <c r="K6" s="185"/>
      <c r="L6" s="185"/>
      <c r="M6" s="185"/>
      <c r="N6" s="185"/>
      <c r="O6" s="185"/>
      <c r="P6" s="185"/>
    </row>
    <row r="7" spans="1:16" ht="16.5" customHeight="1" x14ac:dyDescent="0.2">
      <c r="A7" s="185"/>
      <c r="B7" s="185"/>
      <c r="C7" s="185"/>
      <c r="D7" s="185"/>
      <c r="E7" s="185"/>
      <c r="F7" s="185"/>
      <c r="G7" s="185"/>
      <c r="H7" s="185"/>
      <c r="I7" s="185"/>
      <c r="J7" s="185"/>
      <c r="K7" s="185"/>
      <c r="L7" s="185"/>
      <c r="M7" s="185"/>
      <c r="N7" s="185"/>
      <c r="O7" s="185"/>
      <c r="P7" s="185"/>
    </row>
    <row r="8" spans="1:16" ht="16.5" customHeight="1" x14ac:dyDescent="0.2">
      <c r="A8" s="185"/>
      <c r="B8" s="185"/>
      <c r="C8" s="185"/>
      <c r="D8" s="185"/>
      <c r="E8" s="185"/>
      <c r="F8" s="185"/>
      <c r="G8" s="185"/>
      <c r="H8" s="185"/>
      <c r="I8" s="185"/>
      <c r="J8" s="185"/>
      <c r="K8" s="185"/>
      <c r="L8" s="185"/>
      <c r="M8" s="185"/>
      <c r="N8" s="185"/>
      <c r="O8" s="185"/>
      <c r="P8" s="185"/>
    </row>
    <row r="9" spans="1:16" ht="16.5" customHeight="1" x14ac:dyDescent="0.2">
      <c r="A9" s="185"/>
      <c r="B9" s="185"/>
      <c r="C9" s="185"/>
      <c r="D9" s="185"/>
      <c r="E9" s="185"/>
      <c r="F9" s="185"/>
      <c r="G9" s="185"/>
      <c r="H9" s="185"/>
      <c r="I9" s="185"/>
      <c r="J9" s="185"/>
      <c r="K9" s="185"/>
      <c r="L9" s="185"/>
      <c r="M9" s="185"/>
      <c r="N9" s="185"/>
      <c r="O9" s="185"/>
      <c r="P9" s="185"/>
    </row>
    <row r="10" spans="1:16" ht="16.5" customHeight="1" x14ac:dyDescent="0.2">
      <c r="A10" s="185"/>
      <c r="B10" s="185"/>
      <c r="C10" s="185"/>
      <c r="D10" s="185"/>
      <c r="E10" s="185"/>
      <c r="F10" s="185"/>
      <c r="G10" s="185"/>
      <c r="H10" s="185"/>
      <c r="I10" s="185"/>
      <c r="J10" s="185"/>
      <c r="K10" s="185"/>
      <c r="L10" s="185"/>
      <c r="M10" s="185"/>
      <c r="N10" s="185"/>
      <c r="O10" s="185"/>
      <c r="P10" s="185"/>
    </row>
    <row r="11" spans="1:16" ht="16.5" customHeight="1" x14ac:dyDescent="0.2">
      <c r="A11" s="185"/>
      <c r="B11" s="185"/>
      <c r="C11" s="185"/>
      <c r="D11" s="185"/>
      <c r="E11" s="185"/>
      <c r="F11" s="185"/>
      <c r="G11" s="185"/>
      <c r="H11" s="185"/>
      <c r="I11" s="185"/>
      <c r="J11" s="185"/>
      <c r="K11" s="185"/>
      <c r="L11" s="185"/>
      <c r="M11" s="185"/>
      <c r="N11" s="185"/>
      <c r="O11" s="185"/>
      <c r="P11" s="185"/>
    </row>
    <row r="12" spans="1:16" ht="16.5" customHeight="1" x14ac:dyDescent="0.2">
      <c r="A12" s="185"/>
      <c r="B12" s="185"/>
      <c r="C12" s="185"/>
      <c r="D12" s="185"/>
      <c r="E12" s="185"/>
      <c r="F12" s="185"/>
      <c r="G12" s="185"/>
      <c r="H12" s="185"/>
      <c r="I12" s="185"/>
      <c r="J12" s="185"/>
      <c r="K12" s="185"/>
      <c r="L12" s="185"/>
      <c r="M12" s="185"/>
      <c r="N12" s="185"/>
      <c r="O12" s="185"/>
      <c r="P12" s="185"/>
    </row>
    <row r="13" spans="1:16" ht="16.5" customHeight="1" x14ac:dyDescent="0.2">
      <c r="A13" s="185"/>
      <c r="B13" s="185"/>
      <c r="C13" s="185"/>
      <c r="D13" s="185"/>
      <c r="E13" s="185"/>
      <c r="F13" s="185"/>
      <c r="G13" s="185"/>
      <c r="H13" s="185"/>
      <c r="I13" s="185"/>
      <c r="J13" s="185"/>
      <c r="K13" s="185"/>
      <c r="L13" s="185"/>
      <c r="M13" s="185"/>
      <c r="N13" s="185"/>
      <c r="O13" s="185"/>
      <c r="P13" s="185"/>
    </row>
    <row r="14" spans="1:16" ht="16.5" customHeight="1" x14ac:dyDescent="0.2">
      <c r="A14" s="185"/>
      <c r="B14" s="185"/>
      <c r="C14" s="185"/>
      <c r="D14" s="185"/>
      <c r="E14" s="185"/>
      <c r="F14" s="185"/>
      <c r="G14" s="185"/>
      <c r="H14" s="185"/>
      <c r="I14" s="185"/>
      <c r="J14" s="185"/>
      <c r="K14" s="185"/>
      <c r="L14" s="185"/>
      <c r="M14" s="185"/>
      <c r="N14" s="185"/>
      <c r="O14" s="185"/>
      <c r="P14" s="185"/>
    </row>
    <row r="15" spans="1:16" ht="16.5" customHeight="1" x14ac:dyDescent="0.2">
      <c r="A15" s="185"/>
      <c r="B15" s="185"/>
      <c r="C15" s="185"/>
      <c r="D15" s="185"/>
      <c r="E15" s="185"/>
      <c r="F15" s="185"/>
      <c r="G15" s="185"/>
      <c r="H15" s="185"/>
      <c r="I15" s="185"/>
      <c r="J15" s="185"/>
      <c r="K15" s="185"/>
      <c r="L15" s="185"/>
      <c r="M15" s="185"/>
      <c r="N15" s="185"/>
      <c r="O15" s="185"/>
      <c r="P15" s="185"/>
    </row>
    <row r="16" spans="1:16" ht="16.5" customHeight="1" x14ac:dyDescent="0.2">
      <c r="A16" s="185"/>
      <c r="B16" s="185"/>
      <c r="C16" s="185"/>
      <c r="D16" s="185"/>
      <c r="E16" s="185"/>
      <c r="F16" s="185"/>
      <c r="G16" s="185"/>
      <c r="H16" s="185"/>
      <c r="I16" s="185"/>
      <c r="J16" s="185"/>
      <c r="K16" s="185"/>
      <c r="L16" s="185"/>
      <c r="M16" s="185"/>
      <c r="N16" s="185"/>
      <c r="O16" s="185"/>
      <c r="P16" s="185"/>
    </row>
    <row r="17" spans="1:16" ht="16.5" customHeight="1" x14ac:dyDescent="0.2">
      <c r="A17" s="185"/>
      <c r="B17" s="185"/>
      <c r="C17" s="185"/>
      <c r="D17" s="185"/>
      <c r="E17" s="185"/>
      <c r="F17" s="185"/>
      <c r="G17" s="185"/>
      <c r="H17" s="185"/>
      <c r="I17" s="185"/>
      <c r="J17" s="185"/>
      <c r="K17" s="185"/>
      <c r="L17" s="185"/>
      <c r="M17" s="185"/>
      <c r="N17" s="185"/>
      <c r="O17" s="185"/>
      <c r="P17" s="185"/>
    </row>
    <row r="18" spans="1:16" ht="16.5" customHeight="1" x14ac:dyDescent="0.2">
      <c r="A18" s="185"/>
      <c r="B18" s="185"/>
      <c r="C18" s="185"/>
      <c r="D18" s="185"/>
      <c r="E18" s="185"/>
      <c r="F18" s="185"/>
      <c r="G18" s="185"/>
      <c r="H18" s="185"/>
      <c r="I18" s="185"/>
      <c r="J18" s="185"/>
      <c r="K18" s="185"/>
      <c r="L18" s="185"/>
      <c r="M18" s="185"/>
      <c r="N18" s="185"/>
      <c r="O18" s="185"/>
      <c r="P18" s="185"/>
    </row>
    <row r="19" spans="1:16" ht="16.5" customHeight="1" x14ac:dyDescent="0.2">
      <c r="A19" s="185"/>
      <c r="B19" s="185"/>
      <c r="C19" s="185"/>
      <c r="D19" s="185"/>
      <c r="E19" s="185"/>
      <c r="F19" s="185"/>
      <c r="G19" s="185"/>
      <c r="H19" s="185"/>
      <c r="I19" s="185"/>
      <c r="J19" s="185"/>
      <c r="K19" s="185"/>
      <c r="L19" s="185"/>
      <c r="M19" s="185"/>
      <c r="N19" s="185"/>
      <c r="O19" s="185"/>
      <c r="P19" s="185"/>
    </row>
    <row r="20" spans="1:16" ht="16.5" customHeight="1" x14ac:dyDescent="0.2">
      <c r="A20" s="185"/>
      <c r="B20" s="185"/>
      <c r="C20" s="185"/>
      <c r="D20" s="185"/>
      <c r="E20" s="185"/>
      <c r="F20" s="185"/>
      <c r="G20" s="185"/>
      <c r="H20" s="185"/>
      <c r="I20" s="185"/>
      <c r="J20" s="185"/>
      <c r="K20" s="185"/>
      <c r="L20" s="185"/>
      <c r="M20" s="185"/>
      <c r="N20" s="185"/>
      <c r="O20" s="185"/>
      <c r="P20" s="185"/>
    </row>
    <row r="21" spans="1:16" ht="16.5" customHeight="1" x14ac:dyDescent="0.2">
      <c r="A21" s="185"/>
      <c r="B21" s="185"/>
      <c r="C21" s="185"/>
      <c r="D21" s="185"/>
      <c r="E21" s="185"/>
      <c r="F21" s="185"/>
      <c r="G21" s="185"/>
      <c r="H21" s="185"/>
      <c r="I21" s="185"/>
      <c r="J21" s="185"/>
      <c r="K21" s="185"/>
      <c r="L21" s="185"/>
      <c r="M21" s="185"/>
      <c r="N21" s="185"/>
      <c r="O21" s="185"/>
      <c r="P21" s="185"/>
    </row>
    <row r="22" spans="1:16" ht="16.5" customHeight="1" x14ac:dyDescent="0.2">
      <c r="A22" s="185"/>
      <c r="B22" s="185"/>
      <c r="C22" s="185"/>
      <c r="D22" s="185"/>
      <c r="E22" s="185"/>
      <c r="F22" s="185"/>
      <c r="G22" s="185"/>
      <c r="H22" s="185"/>
      <c r="I22" s="185"/>
      <c r="J22" s="185"/>
      <c r="K22" s="185"/>
      <c r="L22" s="185"/>
      <c r="M22" s="185"/>
      <c r="N22" s="185"/>
      <c r="O22" s="185"/>
      <c r="P22" s="185"/>
    </row>
    <row r="23" spans="1:16" ht="16.5" customHeight="1" x14ac:dyDescent="0.2">
      <c r="A23" s="185"/>
      <c r="B23" s="185"/>
      <c r="C23" s="185"/>
      <c r="D23" s="185"/>
      <c r="E23" s="185"/>
      <c r="F23" s="185"/>
      <c r="G23" s="185"/>
      <c r="H23" s="185"/>
      <c r="I23" s="185"/>
      <c r="J23" s="185"/>
      <c r="K23" s="185"/>
      <c r="L23" s="185"/>
      <c r="M23" s="185"/>
      <c r="N23" s="185"/>
      <c r="O23" s="185"/>
      <c r="P23" s="185"/>
    </row>
    <row r="24" spans="1:16" ht="16.5" customHeight="1" x14ac:dyDescent="0.2">
      <c r="A24" s="185"/>
      <c r="B24" s="185"/>
      <c r="C24" s="185"/>
      <c r="D24" s="185"/>
      <c r="E24" s="185"/>
      <c r="F24" s="185"/>
      <c r="G24" s="185"/>
      <c r="H24" s="185"/>
      <c r="I24" s="185"/>
      <c r="J24" s="185"/>
      <c r="K24" s="185"/>
      <c r="L24" s="185"/>
      <c r="M24" s="185"/>
      <c r="N24" s="185"/>
      <c r="O24" s="185"/>
      <c r="P24" s="185"/>
    </row>
    <row r="25" spans="1:16" ht="16.5" customHeight="1" x14ac:dyDescent="0.2">
      <c r="A25" s="185"/>
      <c r="B25" s="185"/>
      <c r="C25" s="185"/>
      <c r="D25" s="185"/>
      <c r="E25" s="185"/>
      <c r="F25" s="185"/>
      <c r="G25" s="185"/>
      <c r="H25" s="185"/>
      <c r="I25" s="185"/>
      <c r="J25" s="185"/>
      <c r="K25" s="185"/>
      <c r="L25" s="185"/>
      <c r="M25" s="185"/>
      <c r="N25" s="185"/>
      <c r="O25" s="185"/>
      <c r="P25" s="185"/>
    </row>
    <row r="26" spans="1:16" ht="16.5" customHeight="1" x14ac:dyDescent="0.2">
      <c r="A26" s="185"/>
      <c r="B26" s="185"/>
      <c r="C26" s="185"/>
      <c r="D26" s="185"/>
      <c r="E26" s="185"/>
      <c r="F26" s="185"/>
      <c r="G26" s="185"/>
      <c r="H26" s="185"/>
      <c r="I26" s="185"/>
      <c r="J26" s="185"/>
      <c r="K26" s="185"/>
      <c r="L26" s="185"/>
      <c r="M26" s="185"/>
      <c r="N26" s="185"/>
      <c r="O26" s="185"/>
      <c r="P26" s="185"/>
    </row>
    <row r="27" spans="1:16" ht="16.5" customHeight="1" x14ac:dyDescent="0.2">
      <c r="A27" s="185"/>
      <c r="B27" s="185"/>
      <c r="C27" s="185"/>
      <c r="D27" s="185"/>
      <c r="E27" s="185"/>
      <c r="F27" s="185"/>
      <c r="G27" s="185"/>
      <c r="H27" s="185"/>
      <c r="I27" s="185"/>
      <c r="J27" s="185"/>
      <c r="K27" s="185"/>
      <c r="L27" s="185"/>
      <c r="M27" s="185"/>
      <c r="N27" s="185"/>
      <c r="O27" s="185"/>
      <c r="P27" s="185"/>
    </row>
    <row r="28" spans="1:16" ht="16.5" customHeight="1" x14ac:dyDescent="0.2">
      <c r="A28" s="185"/>
      <c r="B28" s="185"/>
      <c r="C28" s="185"/>
      <c r="D28" s="185"/>
      <c r="E28" s="185"/>
      <c r="F28" s="185"/>
      <c r="G28" s="185"/>
      <c r="H28" s="185"/>
      <c r="I28" s="185"/>
      <c r="J28" s="185"/>
      <c r="K28" s="185"/>
      <c r="L28" s="185"/>
      <c r="M28" s="185"/>
      <c r="N28" s="185"/>
      <c r="O28" s="185"/>
      <c r="P28" s="185"/>
    </row>
    <row r="29" spans="1:16" ht="16.5" customHeight="1" x14ac:dyDescent="0.2">
      <c r="A29" s="185"/>
      <c r="B29" s="185"/>
      <c r="C29" s="185"/>
      <c r="D29" s="185"/>
      <c r="E29" s="185"/>
      <c r="F29" s="185"/>
      <c r="G29" s="185"/>
      <c r="H29" s="185"/>
      <c r="I29" s="185"/>
      <c r="J29" s="185"/>
      <c r="K29" s="185"/>
      <c r="L29" s="185"/>
      <c r="M29" s="185"/>
      <c r="N29" s="185"/>
      <c r="O29" s="185"/>
      <c r="P29" s="185"/>
    </row>
    <row r="30" spans="1:16" ht="16.5" customHeight="1" x14ac:dyDescent="0.2">
      <c r="A30" s="185"/>
      <c r="B30" s="185"/>
      <c r="C30" s="185"/>
      <c r="D30" s="185"/>
      <c r="E30" s="185"/>
      <c r="F30" s="185"/>
      <c r="G30" s="185"/>
      <c r="H30" s="185"/>
      <c r="I30" s="185"/>
      <c r="J30" s="185"/>
      <c r="K30" s="185"/>
      <c r="L30" s="185"/>
      <c r="M30" s="185"/>
      <c r="N30" s="185"/>
      <c r="O30" s="185"/>
      <c r="P30" s="185"/>
    </row>
    <row r="31" spans="1:16" ht="16.5" customHeight="1" x14ac:dyDescent="0.2">
      <c r="A31" s="185"/>
      <c r="B31" s="185"/>
      <c r="C31" s="185"/>
      <c r="D31" s="185"/>
      <c r="E31" s="185"/>
      <c r="F31" s="185"/>
      <c r="G31" s="185"/>
      <c r="H31" s="185"/>
      <c r="I31" s="185"/>
      <c r="J31" s="185"/>
      <c r="K31" s="185"/>
      <c r="L31" s="185"/>
      <c r="M31" s="185"/>
      <c r="N31" s="185"/>
      <c r="O31" s="185"/>
      <c r="P31" s="185"/>
    </row>
    <row r="32" spans="1:16" ht="31.5" customHeight="1" x14ac:dyDescent="0.2">
      <c r="A32" s="185"/>
      <c r="B32" s="185"/>
      <c r="C32" s="185"/>
      <c r="D32" s="185"/>
      <c r="E32" s="185"/>
      <c r="F32" s="185"/>
      <c r="G32" s="185"/>
      <c r="H32" s="185"/>
      <c r="I32" s="185"/>
      <c r="J32" s="180" t="s">
        <v>2</v>
      </c>
      <c r="K32" s="185"/>
      <c r="L32" s="185"/>
      <c r="M32" s="185"/>
      <c r="N32" s="185"/>
      <c r="O32" s="185"/>
      <c r="P32" s="185"/>
    </row>
    <row r="33" spans="1:16" ht="39" customHeight="1" x14ac:dyDescent="0.25">
      <c r="A33" s="185"/>
      <c r="B33" s="186" t="s">
        <v>13</v>
      </c>
      <c r="C33" s="192"/>
      <c r="D33" s="192"/>
      <c r="E33" s="194" t="s">
        <v>16</v>
      </c>
      <c r="F33" s="195" t="s">
        <v>531</v>
      </c>
      <c r="G33" s="199" t="s">
        <v>532</v>
      </c>
      <c r="H33" s="199" t="s">
        <v>533</v>
      </c>
      <c r="I33" s="199" t="s">
        <v>252</v>
      </c>
      <c r="J33" s="203" t="s">
        <v>534</v>
      </c>
      <c r="K33" s="185"/>
      <c r="L33" s="185"/>
      <c r="M33" s="185"/>
      <c r="N33" s="185"/>
      <c r="O33" s="185"/>
      <c r="P33" s="185"/>
    </row>
    <row r="34" spans="1:16" ht="39" customHeight="1" x14ac:dyDescent="0.2">
      <c r="A34" s="185"/>
      <c r="B34" s="187"/>
      <c r="C34" s="1023" t="s">
        <v>472</v>
      </c>
      <c r="D34" s="1023"/>
      <c r="E34" s="1024"/>
      <c r="F34" s="196">
        <v>6.83</v>
      </c>
      <c r="G34" s="200">
        <v>6.46</v>
      </c>
      <c r="H34" s="200">
        <v>7.7</v>
      </c>
      <c r="I34" s="200">
        <v>8.51</v>
      </c>
      <c r="J34" s="204">
        <v>9.9</v>
      </c>
      <c r="K34" s="185"/>
      <c r="L34" s="185"/>
      <c r="M34" s="185"/>
      <c r="N34" s="185"/>
      <c r="O34" s="185"/>
      <c r="P34" s="185"/>
    </row>
    <row r="35" spans="1:16" ht="39" customHeight="1" x14ac:dyDescent="0.2">
      <c r="A35" s="185"/>
      <c r="B35" s="188"/>
      <c r="C35" s="1019" t="s">
        <v>450</v>
      </c>
      <c r="D35" s="1019"/>
      <c r="E35" s="1020"/>
      <c r="F35" s="197">
        <v>3.85</v>
      </c>
      <c r="G35" s="201">
        <v>4.24</v>
      </c>
      <c r="H35" s="201">
        <v>4.41</v>
      </c>
      <c r="I35" s="201">
        <v>3.86</v>
      </c>
      <c r="J35" s="205">
        <v>3.82</v>
      </c>
      <c r="K35" s="185"/>
      <c r="L35" s="185"/>
      <c r="M35" s="185"/>
      <c r="N35" s="185"/>
      <c r="O35" s="185"/>
      <c r="P35" s="185"/>
    </row>
    <row r="36" spans="1:16" ht="39" customHeight="1" x14ac:dyDescent="0.2">
      <c r="A36" s="185"/>
      <c r="B36" s="188"/>
      <c r="C36" s="1019" t="s">
        <v>301</v>
      </c>
      <c r="D36" s="1019"/>
      <c r="E36" s="1020"/>
      <c r="F36" s="197">
        <v>1.31</v>
      </c>
      <c r="G36" s="201">
        <v>1.35</v>
      </c>
      <c r="H36" s="201">
        <v>1.64</v>
      </c>
      <c r="I36" s="201">
        <v>1.88</v>
      </c>
      <c r="J36" s="205">
        <v>2.06</v>
      </c>
      <c r="K36" s="185"/>
      <c r="L36" s="185"/>
      <c r="M36" s="185"/>
      <c r="N36" s="185"/>
      <c r="O36" s="185"/>
      <c r="P36" s="185"/>
    </row>
    <row r="37" spans="1:16" ht="39" customHeight="1" x14ac:dyDescent="0.2">
      <c r="A37" s="185"/>
      <c r="B37" s="188"/>
      <c r="C37" s="1019" t="s">
        <v>470</v>
      </c>
      <c r="D37" s="1019"/>
      <c r="E37" s="1020"/>
      <c r="F37" s="197">
        <v>0.56000000000000005</v>
      </c>
      <c r="G37" s="201">
        <v>0.9</v>
      </c>
      <c r="H37" s="201">
        <v>1.1200000000000001</v>
      </c>
      <c r="I37" s="201">
        <v>1.3</v>
      </c>
      <c r="J37" s="205">
        <v>1.47</v>
      </c>
      <c r="K37" s="185"/>
      <c r="L37" s="185"/>
      <c r="M37" s="185"/>
      <c r="N37" s="185"/>
      <c r="O37" s="185"/>
      <c r="P37" s="185"/>
    </row>
    <row r="38" spans="1:16" ht="39" customHeight="1" x14ac:dyDescent="0.2">
      <c r="A38" s="185"/>
      <c r="B38" s="188"/>
      <c r="C38" s="1019" t="s">
        <v>473</v>
      </c>
      <c r="D38" s="1019"/>
      <c r="E38" s="1020"/>
      <c r="F38" s="197">
        <v>0.46</v>
      </c>
      <c r="G38" s="201">
        <v>0.66</v>
      </c>
      <c r="H38" s="201">
        <v>0.8</v>
      </c>
      <c r="I38" s="201">
        <v>1.17</v>
      </c>
      <c r="J38" s="205">
        <v>1.2</v>
      </c>
      <c r="K38" s="185"/>
      <c r="L38" s="185"/>
      <c r="M38" s="185"/>
      <c r="N38" s="185"/>
      <c r="O38" s="185"/>
      <c r="P38" s="185"/>
    </row>
    <row r="39" spans="1:16" ht="39" customHeight="1" x14ac:dyDescent="0.2">
      <c r="A39" s="185"/>
      <c r="B39" s="188"/>
      <c r="C39" s="1019" t="s">
        <v>430</v>
      </c>
      <c r="D39" s="1019"/>
      <c r="E39" s="1020"/>
      <c r="F39" s="197">
        <v>0.71</v>
      </c>
      <c r="G39" s="201">
        <v>1.1000000000000001</v>
      </c>
      <c r="H39" s="201">
        <v>1.62</v>
      </c>
      <c r="I39" s="201">
        <v>1.9300000000000002</v>
      </c>
      <c r="J39" s="205">
        <v>1</v>
      </c>
      <c r="K39" s="185"/>
      <c r="L39" s="185"/>
      <c r="M39" s="185"/>
      <c r="N39" s="185"/>
      <c r="O39" s="185"/>
      <c r="P39" s="185"/>
    </row>
    <row r="40" spans="1:16" ht="39" customHeight="1" x14ac:dyDescent="0.2">
      <c r="A40" s="185"/>
      <c r="B40" s="188"/>
      <c r="C40" s="1019" t="s">
        <v>466</v>
      </c>
      <c r="D40" s="1019"/>
      <c r="E40" s="1020"/>
      <c r="F40" s="197">
        <v>0.28999999999999998</v>
      </c>
      <c r="G40" s="201">
        <v>0.9</v>
      </c>
      <c r="H40" s="201">
        <v>0.93</v>
      </c>
      <c r="I40" s="201">
        <v>0.82</v>
      </c>
      <c r="J40" s="205">
        <v>0.76</v>
      </c>
      <c r="K40" s="185"/>
      <c r="L40" s="185"/>
      <c r="M40" s="185"/>
      <c r="N40" s="185"/>
      <c r="O40" s="185"/>
      <c r="P40" s="185"/>
    </row>
    <row r="41" spans="1:16" ht="39" customHeight="1" x14ac:dyDescent="0.2">
      <c r="A41" s="185"/>
      <c r="B41" s="188"/>
      <c r="C41" s="1019" t="s">
        <v>468</v>
      </c>
      <c r="D41" s="1019"/>
      <c r="E41" s="1020"/>
      <c r="F41" s="197">
        <v>0.05</v>
      </c>
      <c r="G41" s="201">
        <v>0.05</v>
      </c>
      <c r="H41" s="201">
        <v>0.06</v>
      </c>
      <c r="I41" s="201">
        <v>0.06</v>
      </c>
      <c r="J41" s="205">
        <v>0.05</v>
      </c>
      <c r="K41" s="185"/>
      <c r="L41" s="185"/>
      <c r="M41" s="185"/>
      <c r="N41" s="185"/>
      <c r="O41" s="185"/>
      <c r="P41" s="185"/>
    </row>
    <row r="42" spans="1:16" ht="39" customHeight="1" x14ac:dyDescent="0.2">
      <c r="A42" s="185"/>
      <c r="B42" s="189"/>
      <c r="C42" s="1019" t="s">
        <v>536</v>
      </c>
      <c r="D42" s="1019"/>
      <c r="E42" s="1020"/>
      <c r="F42" s="197" t="s">
        <v>197</v>
      </c>
      <c r="G42" s="201" t="s">
        <v>197</v>
      </c>
      <c r="H42" s="201" t="s">
        <v>197</v>
      </c>
      <c r="I42" s="201" t="s">
        <v>197</v>
      </c>
      <c r="J42" s="205" t="s">
        <v>197</v>
      </c>
      <c r="K42" s="185"/>
      <c r="L42" s="185"/>
      <c r="M42" s="185"/>
      <c r="N42" s="185"/>
      <c r="O42" s="185"/>
      <c r="P42" s="185"/>
    </row>
    <row r="43" spans="1:16" ht="39" customHeight="1" x14ac:dyDescent="0.2">
      <c r="A43" s="185"/>
      <c r="B43" s="190"/>
      <c r="C43" s="1021" t="s">
        <v>298</v>
      </c>
      <c r="D43" s="1021"/>
      <c r="E43" s="1022"/>
      <c r="F43" s="198">
        <v>0.28999999999999998</v>
      </c>
      <c r="G43" s="202">
        <v>0.05</v>
      </c>
      <c r="H43" s="202">
        <v>0.05</v>
      </c>
      <c r="I43" s="202">
        <v>0.05</v>
      </c>
      <c r="J43" s="206">
        <v>0.04</v>
      </c>
      <c r="K43" s="185"/>
      <c r="L43" s="185"/>
      <c r="M43" s="185"/>
      <c r="N43" s="185"/>
      <c r="O43" s="185"/>
      <c r="P43" s="185"/>
    </row>
    <row r="44" spans="1:16" ht="39" customHeight="1" x14ac:dyDescent="0.2">
      <c r="A44" s="185"/>
      <c r="B44" s="191"/>
      <c r="C44" s="193"/>
      <c r="D44" s="193"/>
      <c r="E44" s="193"/>
      <c r="F44" s="185"/>
      <c r="G44" s="185"/>
      <c r="H44" s="185"/>
      <c r="I44" s="185"/>
      <c r="J44" s="185"/>
      <c r="K44" s="185"/>
      <c r="L44" s="185"/>
      <c r="M44" s="185"/>
      <c r="N44" s="185"/>
      <c r="O44" s="185"/>
      <c r="P44" s="185"/>
    </row>
    <row r="45" spans="1:16" ht="16.5" x14ac:dyDescent="0.2">
      <c r="A45" s="185"/>
      <c r="B45" s="185"/>
      <c r="C45" s="185"/>
      <c r="D45" s="185"/>
      <c r="E45" s="185"/>
      <c r="F45" s="185"/>
      <c r="G45" s="185"/>
      <c r="H45" s="185"/>
      <c r="I45" s="185"/>
      <c r="J45" s="185"/>
      <c r="K45" s="185"/>
      <c r="L45" s="185"/>
      <c r="M45" s="185"/>
      <c r="N45" s="185"/>
      <c r="O45" s="185"/>
      <c r="P45" s="185"/>
    </row>
  </sheetData>
  <sheetProtection algorithmName="SHA-512" hashValue="gfSQF9o4BoyJL5RhR2AZdG6CH56bBvzYGKZODKQj78Tu10ih1SsKrBQXSelltb9nknhblFvqJBzUTvmmiQ4U4w==" saltValue="pXlp6ocS/XYgeWFvFjeGmw==" spinCount="100000" sheet="1" objects="1" scenarios="1"/>
  <mergeCells count="10">
    <mergeCell ref="C34:E34"/>
    <mergeCell ref="C35:E35"/>
    <mergeCell ref="C36:E36"/>
    <mergeCell ref="C37:E37"/>
    <mergeCell ref="C38:E38"/>
    <mergeCell ref="C39:E39"/>
    <mergeCell ref="C40:E40"/>
    <mergeCell ref="C41:E41"/>
    <mergeCell ref="C42:E42"/>
    <mergeCell ref="C43:E43"/>
  </mergeCells>
  <phoneticPr fontId="5"/>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tabColor theme="0"/>
    <pageSetUpPr fitToPage="1"/>
  </sheetPr>
  <dimension ref="A1:U64"/>
  <sheetViews>
    <sheetView showGridLines="0" topLeftCell="A42" zoomScaleSheetLayoutView="55" workbookViewId="0">
      <selection activeCell="O64" sqref="O64"/>
    </sheetView>
  </sheetViews>
  <sheetFormatPr defaultColWidth="0" defaultRowHeight="12.65" customHeight="1" zeroHeight="1" x14ac:dyDescent="0.2"/>
  <cols>
    <col min="1" max="1" width="6.6328125" style="46" customWidth="1"/>
    <col min="2" max="3" width="10.90625" style="46" customWidth="1"/>
    <col min="4" max="4" width="10" style="46" customWidth="1"/>
    <col min="5" max="10" width="11" style="46" customWidth="1"/>
    <col min="11" max="15" width="13.08984375" style="46" customWidth="1"/>
    <col min="16" max="21" width="11.453125" style="46" customWidth="1"/>
    <col min="22" max="22" width="0" style="46" hidden="1" customWidth="1"/>
    <col min="23" max="16384" width="0" style="46" hidden="1"/>
  </cols>
  <sheetData>
    <row r="1" spans="1:21" ht="13.5" customHeight="1" x14ac:dyDescent="0.2">
      <c r="A1" s="85"/>
      <c r="B1" s="85"/>
      <c r="C1" s="85"/>
      <c r="D1" s="85"/>
      <c r="E1" s="85"/>
      <c r="F1" s="85"/>
      <c r="G1" s="85"/>
      <c r="H1" s="85"/>
      <c r="I1" s="85"/>
      <c r="J1" s="85"/>
      <c r="K1" s="85"/>
      <c r="L1" s="85"/>
      <c r="M1" s="85"/>
      <c r="N1" s="85"/>
      <c r="O1" s="85"/>
      <c r="P1" s="85"/>
      <c r="Q1" s="85"/>
      <c r="R1" s="85"/>
      <c r="S1" s="85"/>
      <c r="T1" s="85"/>
      <c r="U1" s="85"/>
    </row>
    <row r="2" spans="1:21" ht="13.5" customHeight="1" x14ac:dyDescent="0.2">
      <c r="A2" s="85"/>
      <c r="B2" s="85"/>
      <c r="C2" s="85"/>
      <c r="D2" s="85"/>
      <c r="E2" s="85"/>
      <c r="F2" s="85"/>
      <c r="G2" s="85"/>
      <c r="H2" s="85"/>
      <c r="I2" s="85"/>
      <c r="J2" s="85"/>
      <c r="K2" s="85"/>
      <c r="L2" s="85"/>
      <c r="M2" s="85"/>
      <c r="N2" s="85"/>
      <c r="O2" s="85"/>
      <c r="P2" s="85"/>
      <c r="Q2" s="85"/>
      <c r="R2" s="85"/>
      <c r="S2" s="85"/>
      <c r="T2" s="85"/>
      <c r="U2" s="85"/>
    </row>
    <row r="3" spans="1:21" ht="13.5" customHeight="1" x14ac:dyDescent="0.2">
      <c r="A3" s="85"/>
      <c r="B3" s="85"/>
      <c r="C3" s="85"/>
      <c r="D3" s="85"/>
      <c r="E3" s="85"/>
      <c r="F3" s="85"/>
      <c r="G3" s="85"/>
      <c r="H3" s="85"/>
      <c r="I3" s="85"/>
      <c r="J3" s="85"/>
      <c r="K3" s="85"/>
      <c r="L3" s="85"/>
      <c r="M3" s="85"/>
      <c r="N3" s="85"/>
      <c r="O3" s="85"/>
      <c r="P3" s="85"/>
      <c r="Q3" s="85"/>
      <c r="R3" s="85"/>
      <c r="S3" s="85"/>
      <c r="T3" s="85"/>
      <c r="U3" s="85"/>
    </row>
    <row r="4" spans="1:21" ht="13.5" customHeight="1" x14ac:dyDescent="0.2">
      <c r="A4" s="85"/>
      <c r="B4" s="85"/>
      <c r="C4" s="85"/>
      <c r="D4" s="85"/>
      <c r="E4" s="85"/>
      <c r="F4" s="85"/>
      <c r="G4" s="85"/>
      <c r="H4" s="85"/>
      <c r="I4" s="85"/>
      <c r="J4" s="85"/>
      <c r="K4" s="85"/>
      <c r="L4" s="85"/>
      <c r="M4" s="85"/>
      <c r="N4" s="85"/>
      <c r="O4" s="85"/>
      <c r="P4" s="85"/>
      <c r="Q4" s="85"/>
      <c r="R4" s="85"/>
      <c r="S4" s="85"/>
      <c r="T4" s="85"/>
      <c r="U4" s="85"/>
    </row>
    <row r="5" spans="1:21" ht="13.5" customHeight="1" x14ac:dyDescent="0.2">
      <c r="A5" s="85"/>
      <c r="B5" s="85"/>
      <c r="C5" s="85"/>
      <c r="D5" s="85"/>
      <c r="E5" s="85"/>
      <c r="F5" s="85"/>
      <c r="G5" s="85"/>
      <c r="H5" s="85"/>
      <c r="I5" s="85"/>
      <c r="J5" s="85"/>
      <c r="K5" s="85"/>
      <c r="L5" s="85"/>
      <c r="M5" s="85"/>
      <c r="N5" s="85"/>
      <c r="O5" s="85"/>
      <c r="P5" s="85"/>
      <c r="Q5" s="85"/>
      <c r="R5" s="85"/>
      <c r="S5" s="85"/>
      <c r="T5" s="85"/>
      <c r="U5" s="85"/>
    </row>
    <row r="6" spans="1:21" ht="13.5" customHeight="1" x14ac:dyDescent="0.2">
      <c r="A6" s="85"/>
      <c r="B6" s="85"/>
      <c r="C6" s="85"/>
      <c r="D6" s="85"/>
      <c r="E6" s="85"/>
      <c r="F6" s="85"/>
      <c r="G6" s="85"/>
      <c r="H6" s="85"/>
      <c r="I6" s="85"/>
      <c r="J6" s="85"/>
      <c r="K6" s="85"/>
      <c r="L6" s="85"/>
      <c r="M6" s="85"/>
      <c r="N6" s="85"/>
      <c r="O6" s="85"/>
      <c r="P6" s="85"/>
      <c r="Q6" s="85"/>
      <c r="R6" s="85"/>
      <c r="S6" s="85"/>
      <c r="T6" s="85"/>
      <c r="U6" s="85"/>
    </row>
    <row r="7" spans="1:21" ht="13.5" customHeight="1" x14ac:dyDescent="0.2">
      <c r="A7" s="85"/>
      <c r="B7" s="85"/>
      <c r="C7" s="85"/>
      <c r="D7" s="85"/>
      <c r="E7" s="85"/>
      <c r="F7" s="85"/>
      <c r="G7" s="85"/>
      <c r="H7" s="85"/>
      <c r="I7" s="85"/>
      <c r="J7" s="85"/>
      <c r="K7" s="85"/>
      <c r="L7" s="85"/>
      <c r="M7" s="85"/>
      <c r="N7" s="85"/>
      <c r="O7" s="85"/>
      <c r="P7" s="85"/>
      <c r="Q7" s="85"/>
      <c r="R7" s="85"/>
      <c r="S7" s="85"/>
      <c r="T7" s="85"/>
      <c r="U7" s="85"/>
    </row>
    <row r="8" spans="1:21" ht="13.5" customHeight="1" x14ac:dyDescent="0.2">
      <c r="A8" s="85"/>
      <c r="B8" s="85"/>
      <c r="C8" s="85"/>
      <c r="D8" s="85"/>
      <c r="E8" s="85"/>
      <c r="F8" s="85"/>
      <c r="G8" s="85"/>
      <c r="H8" s="85"/>
      <c r="I8" s="85"/>
      <c r="J8" s="85"/>
      <c r="K8" s="85"/>
      <c r="L8" s="85"/>
      <c r="M8" s="85"/>
      <c r="N8" s="85"/>
      <c r="O8" s="85"/>
      <c r="P8" s="85"/>
      <c r="Q8" s="85"/>
      <c r="R8" s="85"/>
      <c r="S8" s="85"/>
      <c r="T8" s="85"/>
      <c r="U8" s="85"/>
    </row>
    <row r="9" spans="1:21" ht="13.5" customHeight="1" x14ac:dyDescent="0.2">
      <c r="A9" s="85"/>
      <c r="B9" s="85"/>
      <c r="C9" s="85"/>
      <c r="D9" s="85"/>
      <c r="E9" s="85"/>
      <c r="F9" s="85"/>
      <c r="G9" s="85"/>
      <c r="H9" s="85"/>
      <c r="I9" s="85"/>
      <c r="J9" s="85"/>
      <c r="K9" s="85"/>
      <c r="L9" s="85"/>
      <c r="M9" s="85"/>
      <c r="N9" s="85"/>
      <c r="O9" s="85"/>
      <c r="P9" s="85"/>
      <c r="Q9" s="85"/>
      <c r="R9" s="85"/>
      <c r="S9" s="85"/>
      <c r="T9" s="85"/>
      <c r="U9" s="85"/>
    </row>
    <row r="10" spans="1:21" ht="13.5" customHeight="1" x14ac:dyDescent="0.2">
      <c r="A10" s="85"/>
      <c r="B10" s="85"/>
      <c r="C10" s="85"/>
      <c r="D10" s="85"/>
      <c r="E10" s="85"/>
      <c r="F10" s="85"/>
      <c r="G10" s="85"/>
      <c r="H10" s="85"/>
      <c r="I10" s="85"/>
      <c r="J10" s="85"/>
      <c r="K10" s="85"/>
      <c r="L10" s="85"/>
      <c r="M10" s="85"/>
      <c r="N10" s="85"/>
      <c r="O10" s="85"/>
      <c r="P10" s="85"/>
      <c r="Q10" s="85"/>
      <c r="R10" s="85"/>
      <c r="S10" s="85"/>
      <c r="T10" s="85"/>
      <c r="U10" s="85"/>
    </row>
    <row r="11" spans="1:21" ht="13.5" customHeight="1" x14ac:dyDescent="0.2">
      <c r="A11" s="85"/>
      <c r="B11" s="85"/>
      <c r="C11" s="85"/>
      <c r="D11" s="85"/>
      <c r="E11" s="85"/>
      <c r="F11" s="85"/>
      <c r="G11" s="85"/>
      <c r="H11" s="85"/>
      <c r="I11" s="85"/>
      <c r="J11" s="85"/>
      <c r="K11" s="85"/>
      <c r="L11" s="85"/>
      <c r="M11" s="85"/>
      <c r="N11" s="85"/>
      <c r="O11" s="85"/>
      <c r="P11" s="85"/>
      <c r="Q11" s="85"/>
      <c r="R11" s="85"/>
      <c r="S11" s="85"/>
      <c r="T11" s="85"/>
      <c r="U11" s="85"/>
    </row>
    <row r="12" spans="1:21" ht="13.5" customHeight="1" x14ac:dyDescent="0.2">
      <c r="A12" s="85"/>
      <c r="B12" s="85"/>
      <c r="C12" s="85"/>
      <c r="D12" s="85"/>
      <c r="E12" s="85"/>
      <c r="F12" s="85"/>
      <c r="G12" s="85"/>
      <c r="H12" s="85"/>
      <c r="I12" s="85"/>
      <c r="J12" s="85"/>
      <c r="K12" s="85"/>
      <c r="L12" s="85"/>
      <c r="M12" s="85"/>
      <c r="N12" s="85"/>
      <c r="O12" s="85"/>
      <c r="P12" s="85"/>
      <c r="Q12" s="85"/>
      <c r="R12" s="85"/>
      <c r="S12" s="85"/>
      <c r="T12" s="85"/>
      <c r="U12" s="85"/>
    </row>
    <row r="13" spans="1:21" ht="13.5" customHeight="1" x14ac:dyDescent="0.2">
      <c r="A13" s="85"/>
      <c r="B13" s="85"/>
      <c r="C13" s="85"/>
      <c r="D13" s="85"/>
      <c r="E13" s="85"/>
      <c r="F13" s="85"/>
      <c r="G13" s="85"/>
      <c r="H13" s="85"/>
      <c r="I13" s="85"/>
      <c r="J13" s="85"/>
      <c r="K13" s="85"/>
      <c r="L13" s="85"/>
      <c r="M13" s="85"/>
      <c r="N13" s="85"/>
      <c r="O13" s="85"/>
      <c r="P13" s="85"/>
      <c r="Q13" s="85"/>
      <c r="R13" s="85"/>
      <c r="S13" s="85"/>
      <c r="T13" s="85"/>
      <c r="U13" s="85"/>
    </row>
    <row r="14" spans="1:21" ht="13.5" customHeight="1" x14ac:dyDescent="0.2">
      <c r="A14" s="85"/>
      <c r="B14" s="85"/>
      <c r="C14" s="85"/>
      <c r="D14" s="85"/>
      <c r="E14" s="85"/>
      <c r="F14" s="85"/>
      <c r="G14" s="85"/>
      <c r="H14" s="85"/>
      <c r="I14" s="85"/>
      <c r="J14" s="85"/>
      <c r="K14" s="85"/>
      <c r="L14" s="85"/>
      <c r="M14" s="85"/>
      <c r="N14" s="85"/>
      <c r="O14" s="85"/>
      <c r="P14" s="85"/>
      <c r="Q14" s="85"/>
      <c r="R14" s="85"/>
      <c r="S14" s="85"/>
      <c r="T14" s="85"/>
      <c r="U14" s="85"/>
    </row>
    <row r="15" spans="1:21" ht="13.5" customHeight="1" x14ac:dyDescent="0.2">
      <c r="A15" s="85"/>
      <c r="B15" s="85"/>
      <c r="C15" s="85"/>
      <c r="D15" s="85"/>
      <c r="E15" s="85"/>
      <c r="F15" s="85"/>
      <c r="G15" s="85"/>
      <c r="H15" s="85"/>
      <c r="I15" s="85"/>
      <c r="J15" s="85"/>
      <c r="K15" s="85"/>
      <c r="L15" s="85"/>
      <c r="M15" s="85"/>
      <c r="N15" s="85"/>
      <c r="O15" s="85"/>
      <c r="P15" s="85"/>
      <c r="Q15" s="85"/>
      <c r="R15" s="85"/>
      <c r="S15" s="85"/>
      <c r="T15" s="85"/>
      <c r="U15" s="85"/>
    </row>
    <row r="16" spans="1:21" ht="13.5" customHeight="1" x14ac:dyDescent="0.2">
      <c r="A16" s="85"/>
      <c r="B16" s="85"/>
      <c r="C16" s="85"/>
      <c r="D16" s="85"/>
      <c r="E16" s="85"/>
      <c r="F16" s="85"/>
      <c r="G16" s="85"/>
      <c r="H16" s="85"/>
      <c r="I16" s="85"/>
      <c r="J16" s="85"/>
      <c r="K16" s="85"/>
      <c r="L16" s="85"/>
      <c r="M16" s="85"/>
      <c r="N16" s="85"/>
      <c r="O16" s="85"/>
      <c r="P16" s="85"/>
      <c r="Q16" s="85"/>
      <c r="R16" s="85"/>
      <c r="S16" s="85"/>
      <c r="T16" s="85"/>
      <c r="U16" s="85"/>
    </row>
    <row r="17" spans="1:21" ht="13.5" customHeight="1" x14ac:dyDescent="0.2">
      <c r="A17" s="85"/>
      <c r="B17" s="85"/>
      <c r="C17" s="85"/>
      <c r="D17" s="85"/>
      <c r="E17" s="85"/>
      <c r="F17" s="85"/>
      <c r="G17" s="85"/>
      <c r="H17" s="85"/>
      <c r="I17" s="85"/>
      <c r="J17" s="85"/>
      <c r="K17" s="85"/>
      <c r="L17" s="85"/>
      <c r="M17" s="85"/>
      <c r="N17" s="85"/>
      <c r="O17" s="85"/>
      <c r="P17" s="85"/>
      <c r="Q17" s="85"/>
      <c r="R17" s="85"/>
      <c r="S17" s="85"/>
      <c r="T17" s="85"/>
      <c r="U17" s="85"/>
    </row>
    <row r="18" spans="1:21" ht="13.5" customHeight="1" x14ac:dyDescent="0.2">
      <c r="A18" s="85"/>
      <c r="B18" s="85"/>
      <c r="C18" s="85"/>
      <c r="D18" s="85"/>
      <c r="E18" s="85"/>
      <c r="F18" s="85"/>
      <c r="G18" s="85"/>
      <c r="H18" s="85"/>
      <c r="I18" s="85"/>
      <c r="J18" s="85"/>
      <c r="K18" s="85"/>
      <c r="L18" s="85"/>
      <c r="M18" s="85"/>
      <c r="N18" s="85"/>
      <c r="O18" s="85"/>
      <c r="P18" s="85"/>
      <c r="Q18" s="85"/>
      <c r="R18" s="85"/>
      <c r="S18" s="85"/>
      <c r="T18" s="85"/>
      <c r="U18" s="85"/>
    </row>
    <row r="19" spans="1:21" ht="13.5" customHeight="1" x14ac:dyDescent="0.2">
      <c r="A19" s="85"/>
      <c r="B19" s="85"/>
      <c r="C19" s="85"/>
      <c r="D19" s="85"/>
      <c r="E19" s="85"/>
      <c r="F19" s="85"/>
      <c r="G19" s="85"/>
      <c r="H19" s="85"/>
      <c r="I19" s="85"/>
      <c r="J19" s="85"/>
      <c r="K19" s="85"/>
      <c r="L19" s="85"/>
      <c r="M19" s="85"/>
      <c r="N19" s="85"/>
      <c r="O19" s="85"/>
      <c r="P19" s="85"/>
      <c r="Q19" s="85"/>
      <c r="R19" s="85"/>
      <c r="S19" s="85"/>
      <c r="T19" s="85"/>
      <c r="U19" s="85"/>
    </row>
    <row r="20" spans="1:21" ht="13.5" customHeight="1" x14ac:dyDescent="0.2">
      <c r="A20" s="85"/>
      <c r="B20" s="85"/>
      <c r="C20" s="85"/>
      <c r="D20" s="85"/>
      <c r="E20" s="85"/>
      <c r="F20" s="85"/>
      <c r="G20" s="85"/>
      <c r="H20" s="85"/>
      <c r="I20" s="85"/>
      <c r="J20" s="85"/>
      <c r="K20" s="85"/>
      <c r="L20" s="85"/>
      <c r="M20" s="85"/>
      <c r="N20" s="85"/>
      <c r="O20" s="85"/>
      <c r="P20" s="85"/>
      <c r="Q20" s="85"/>
      <c r="R20" s="85"/>
      <c r="S20" s="85"/>
      <c r="T20" s="85"/>
      <c r="U20" s="85"/>
    </row>
    <row r="21" spans="1:21" ht="13.5" customHeight="1" x14ac:dyDescent="0.2">
      <c r="A21" s="85"/>
      <c r="B21" s="85"/>
      <c r="C21" s="85"/>
      <c r="D21" s="85"/>
      <c r="E21" s="85"/>
      <c r="F21" s="85"/>
      <c r="G21" s="85"/>
      <c r="H21" s="85"/>
      <c r="I21" s="85"/>
      <c r="J21" s="85"/>
      <c r="K21" s="85"/>
      <c r="L21" s="85"/>
      <c r="M21" s="85"/>
      <c r="N21" s="85"/>
      <c r="O21" s="85"/>
      <c r="P21" s="85"/>
      <c r="Q21" s="85"/>
      <c r="R21" s="85"/>
      <c r="S21" s="85"/>
      <c r="T21" s="85"/>
      <c r="U21" s="85"/>
    </row>
    <row r="22" spans="1:21" ht="13.5" customHeight="1" x14ac:dyDescent="0.2">
      <c r="A22" s="85"/>
      <c r="B22" s="85"/>
      <c r="C22" s="85"/>
      <c r="D22" s="85"/>
      <c r="E22" s="85"/>
      <c r="F22" s="85"/>
      <c r="G22" s="85"/>
      <c r="H22" s="85"/>
      <c r="I22" s="85"/>
      <c r="J22" s="85"/>
      <c r="K22" s="85"/>
      <c r="L22" s="85"/>
      <c r="M22" s="85"/>
      <c r="N22" s="85"/>
      <c r="O22" s="85"/>
      <c r="P22" s="85"/>
      <c r="Q22" s="85"/>
      <c r="R22" s="85"/>
      <c r="S22" s="85"/>
      <c r="T22" s="85"/>
      <c r="U22" s="85"/>
    </row>
    <row r="23" spans="1:21" ht="13.5" customHeight="1" x14ac:dyDescent="0.2">
      <c r="A23" s="85"/>
      <c r="B23" s="85"/>
      <c r="C23" s="85"/>
      <c r="D23" s="85"/>
      <c r="E23" s="85"/>
      <c r="F23" s="85"/>
      <c r="G23" s="85"/>
      <c r="H23" s="85"/>
      <c r="I23" s="85"/>
      <c r="J23" s="85"/>
      <c r="K23" s="85"/>
      <c r="L23" s="85"/>
      <c r="M23" s="85"/>
      <c r="N23" s="85"/>
      <c r="O23" s="85"/>
      <c r="P23" s="85"/>
      <c r="Q23" s="85"/>
      <c r="R23" s="85"/>
      <c r="S23" s="85"/>
      <c r="T23" s="85"/>
      <c r="U23" s="85"/>
    </row>
    <row r="24" spans="1:21" ht="13.5" customHeight="1" x14ac:dyDescent="0.2">
      <c r="A24" s="85"/>
      <c r="B24" s="85"/>
      <c r="C24" s="85"/>
      <c r="D24" s="85"/>
      <c r="E24" s="85"/>
      <c r="F24" s="85"/>
      <c r="G24" s="85"/>
      <c r="H24" s="85"/>
      <c r="I24" s="85"/>
      <c r="J24" s="85"/>
      <c r="K24" s="85"/>
      <c r="L24" s="85"/>
      <c r="M24" s="85"/>
      <c r="N24" s="85"/>
      <c r="O24" s="85"/>
      <c r="P24" s="85"/>
      <c r="Q24" s="85"/>
      <c r="R24" s="85"/>
      <c r="S24" s="85"/>
      <c r="T24" s="85"/>
      <c r="U24" s="85"/>
    </row>
    <row r="25" spans="1:21" ht="13.5" customHeight="1" x14ac:dyDescent="0.2">
      <c r="A25" s="85"/>
      <c r="B25" s="85"/>
      <c r="C25" s="85"/>
      <c r="D25" s="85"/>
      <c r="E25" s="85"/>
      <c r="F25" s="85"/>
      <c r="G25" s="85"/>
      <c r="H25" s="85"/>
      <c r="I25" s="85"/>
      <c r="J25" s="85"/>
      <c r="K25" s="85"/>
      <c r="L25" s="85"/>
      <c r="M25" s="85"/>
      <c r="N25" s="85"/>
      <c r="O25" s="85"/>
      <c r="P25" s="85"/>
      <c r="Q25" s="85"/>
      <c r="R25" s="85"/>
      <c r="S25" s="85"/>
      <c r="T25" s="85"/>
      <c r="U25" s="85"/>
    </row>
    <row r="26" spans="1:21" ht="13.5" customHeight="1" x14ac:dyDescent="0.2">
      <c r="A26" s="85"/>
      <c r="B26" s="85"/>
      <c r="C26" s="85"/>
      <c r="D26" s="85"/>
      <c r="E26" s="85"/>
      <c r="F26" s="85"/>
      <c r="G26" s="85"/>
      <c r="H26" s="85"/>
      <c r="I26" s="85"/>
      <c r="J26" s="85"/>
      <c r="K26" s="85"/>
      <c r="L26" s="85"/>
      <c r="M26" s="85"/>
      <c r="N26" s="85"/>
      <c r="O26" s="85"/>
      <c r="P26" s="85"/>
      <c r="Q26" s="85"/>
      <c r="R26" s="85"/>
      <c r="S26" s="85"/>
      <c r="T26" s="85"/>
      <c r="U26" s="85"/>
    </row>
    <row r="27" spans="1:21" ht="13.5" customHeight="1" x14ac:dyDescent="0.2">
      <c r="A27" s="85"/>
      <c r="B27" s="85"/>
      <c r="C27" s="85"/>
      <c r="D27" s="85"/>
      <c r="E27" s="85"/>
      <c r="F27" s="85"/>
      <c r="G27" s="85"/>
      <c r="H27" s="85"/>
      <c r="I27" s="85"/>
      <c r="J27" s="85"/>
      <c r="K27" s="85"/>
      <c r="L27" s="85"/>
      <c r="M27" s="85"/>
      <c r="N27" s="85"/>
      <c r="O27" s="85"/>
      <c r="P27" s="85"/>
      <c r="Q27" s="85"/>
      <c r="R27" s="85"/>
      <c r="S27" s="85"/>
      <c r="T27" s="85"/>
      <c r="U27" s="85"/>
    </row>
    <row r="28" spans="1:21" ht="13.5" customHeight="1" x14ac:dyDescent="0.2">
      <c r="A28" s="85"/>
      <c r="B28" s="85"/>
      <c r="C28" s="85"/>
      <c r="D28" s="85"/>
      <c r="E28" s="85"/>
      <c r="F28" s="85"/>
      <c r="G28" s="85"/>
      <c r="H28" s="85"/>
      <c r="I28" s="85"/>
      <c r="J28" s="85"/>
      <c r="K28" s="85"/>
      <c r="L28" s="85"/>
      <c r="M28" s="85"/>
      <c r="N28" s="85"/>
      <c r="O28" s="85"/>
      <c r="P28" s="85"/>
      <c r="Q28" s="85"/>
      <c r="R28" s="85"/>
      <c r="S28" s="85"/>
      <c r="T28" s="85"/>
      <c r="U28" s="85"/>
    </row>
    <row r="29" spans="1:21" ht="13.5" customHeight="1" x14ac:dyDescent="0.2">
      <c r="A29" s="85"/>
      <c r="B29" s="85"/>
      <c r="C29" s="85"/>
      <c r="D29" s="85"/>
      <c r="E29" s="85"/>
      <c r="F29" s="85"/>
      <c r="G29" s="85"/>
      <c r="H29" s="85"/>
      <c r="I29" s="85"/>
      <c r="J29" s="85"/>
      <c r="K29" s="85"/>
      <c r="L29" s="85"/>
      <c r="M29" s="85"/>
      <c r="N29" s="85"/>
      <c r="O29" s="85"/>
      <c r="P29" s="85"/>
      <c r="Q29" s="85"/>
      <c r="R29" s="85"/>
      <c r="S29" s="85"/>
      <c r="T29" s="85"/>
      <c r="U29" s="85"/>
    </row>
    <row r="30" spans="1:21" ht="13.5" customHeight="1" x14ac:dyDescent="0.2">
      <c r="A30" s="85"/>
      <c r="B30" s="85"/>
      <c r="C30" s="85"/>
      <c r="D30" s="85"/>
      <c r="E30" s="85"/>
      <c r="F30" s="85"/>
      <c r="G30" s="85"/>
      <c r="H30" s="85"/>
      <c r="I30" s="85"/>
      <c r="J30" s="85"/>
      <c r="K30" s="85"/>
      <c r="L30" s="85"/>
      <c r="M30" s="85"/>
      <c r="N30" s="85"/>
      <c r="O30" s="85"/>
      <c r="P30" s="85"/>
      <c r="Q30" s="85"/>
      <c r="R30" s="85"/>
      <c r="S30" s="85"/>
      <c r="T30" s="85"/>
      <c r="U30" s="85"/>
    </row>
    <row r="31" spans="1:21" ht="13.5" customHeight="1" x14ac:dyDescent="0.2">
      <c r="A31" s="85"/>
      <c r="B31" s="85"/>
      <c r="C31" s="85"/>
      <c r="D31" s="85"/>
      <c r="E31" s="85"/>
      <c r="F31" s="85"/>
      <c r="G31" s="85"/>
      <c r="H31" s="85"/>
      <c r="I31" s="85"/>
      <c r="J31" s="85"/>
      <c r="K31" s="85"/>
      <c r="L31" s="85"/>
      <c r="M31" s="85"/>
      <c r="N31" s="85"/>
      <c r="O31" s="85"/>
      <c r="P31" s="85"/>
      <c r="Q31" s="85"/>
      <c r="R31" s="85"/>
      <c r="S31" s="85"/>
      <c r="T31" s="85"/>
      <c r="U31" s="85"/>
    </row>
    <row r="32" spans="1:21" ht="13.5" customHeight="1" x14ac:dyDescent="0.2">
      <c r="A32" s="85"/>
      <c r="B32" s="85"/>
      <c r="C32" s="85"/>
      <c r="D32" s="85"/>
      <c r="E32" s="85"/>
      <c r="F32" s="85"/>
      <c r="G32" s="85"/>
      <c r="H32" s="85"/>
      <c r="I32" s="85"/>
      <c r="J32" s="85"/>
      <c r="K32" s="85"/>
      <c r="L32" s="85"/>
      <c r="M32" s="85"/>
      <c r="N32" s="85"/>
      <c r="O32" s="85"/>
      <c r="P32" s="85"/>
      <c r="Q32" s="85"/>
      <c r="R32" s="85"/>
      <c r="S32" s="85"/>
      <c r="T32" s="85"/>
      <c r="U32" s="85"/>
    </row>
    <row r="33" spans="1:21" ht="13.5" customHeight="1" x14ac:dyDescent="0.2">
      <c r="A33" s="85"/>
      <c r="B33" s="85"/>
      <c r="C33" s="85"/>
      <c r="D33" s="85"/>
      <c r="E33" s="85"/>
      <c r="F33" s="85"/>
      <c r="G33" s="85"/>
      <c r="H33" s="85"/>
      <c r="I33" s="85"/>
      <c r="J33" s="85"/>
      <c r="K33" s="85"/>
      <c r="L33" s="85"/>
      <c r="M33" s="85"/>
      <c r="N33" s="85"/>
      <c r="O33" s="85"/>
      <c r="P33" s="85"/>
      <c r="Q33" s="85"/>
      <c r="R33" s="85"/>
      <c r="S33" s="85"/>
      <c r="T33" s="85"/>
      <c r="U33" s="85"/>
    </row>
    <row r="34" spans="1:21" ht="13.5" customHeight="1" x14ac:dyDescent="0.2">
      <c r="A34" s="85"/>
      <c r="B34" s="85"/>
      <c r="C34" s="85"/>
      <c r="D34" s="85"/>
      <c r="E34" s="85"/>
      <c r="F34" s="85"/>
      <c r="G34" s="85"/>
      <c r="H34" s="85"/>
      <c r="I34" s="85"/>
      <c r="J34" s="85"/>
      <c r="K34" s="85"/>
      <c r="L34" s="85"/>
      <c r="M34" s="85"/>
      <c r="N34" s="85"/>
      <c r="O34" s="85"/>
      <c r="P34" s="85"/>
      <c r="Q34" s="85"/>
      <c r="R34" s="85"/>
      <c r="S34" s="85"/>
      <c r="T34" s="85"/>
      <c r="U34" s="85"/>
    </row>
    <row r="35" spans="1:21" ht="13.5" customHeight="1" x14ac:dyDescent="0.2">
      <c r="A35" s="85"/>
      <c r="B35" s="85"/>
      <c r="C35" s="85"/>
      <c r="D35" s="85"/>
      <c r="E35" s="85"/>
      <c r="F35" s="85"/>
      <c r="G35" s="85"/>
      <c r="H35" s="85"/>
      <c r="I35" s="85"/>
      <c r="J35" s="85"/>
      <c r="K35" s="85"/>
      <c r="L35" s="85"/>
      <c r="M35" s="85"/>
      <c r="N35" s="85"/>
      <c r="O35" s="85"/>
      <c r="P35" s="85"/>
      <c r="Q35" s="85"/>
      <c r="R35" s="85"/>
      <c r="S35" s="85"/>
      <c r="T35" s="85"/>
      <c r="U35" s="85"/>
    </row>
    <row r="36" spans="1:21" ht="13.5" customHeight="1" x14ac:dyDescent="0.2">
      <c r="A36" s="85"/>
      <c r="B36" s="85"/>
      <c r="C36" s="85"/>
      <c r="D36" s="85"/>
      <c r="E36" s="85"/>
      <c r="F36" s="85"/>
      <c r="G36" s="85"/>
      <c r="H36" s="85"/>
      <c r="I36" s="85"/>
      <c r="J36" s="85"/>
      <c r="K36" s="85"/>
      <c r="L36" s="85"/>
      <c r="M36" s="85"/>
      <c r="N36" s="85"/>
      <c r="O36" s="85"/>
      <c r="P36" s="85"/>
      <c r="Q36" s="85"/>
      <c r="R36" s="85"/>
      <c r="S36" s="85"/>
      <c r="T36" s="85"/>
      <c r="U36" s="85"/>
    </row>
    <row r="37" spans="1:21" ht="13.5" customHeight="1" x14ac:dyDescent="0.2">
      <c r="A37" s="85"/>
      <c r="B37" s="85"/>
      <c r="C37" s="85"/>
      <c r="D37" s="85"/>
      <c r="E37" s="85"/>
      <c r="F37" s="85"/>
      <c r="G37" s="85"/>
      <c r="H37" s="85"/>
      <c r="I37" s="85"/>
      <c r="J37" s="85"/>
      <c r="K37" s="85"/>
      <c r="L37" s="85"/>
      <c r="M37" s="85"/>
      <c r="N37" s="85"/>
      <c r="O37" s="85"/>
      <c r="P37" s="85"/>
      <c r="Q37" s="85"/>
      <c r="R37" s="85"/>
      <c r="S37" s="85"/>
      <c r="T37" s="85"/>
      <c r="U37" s="85"/>
    </row>
    <row r="38" spans="1:21" ht="13.5" customHeight="1" x14ac:dyDescent="0.2">
      <c r="A38" s="85"/>
      <c r="B38" s="85"/>
      <c r="C38" s="85"/>
      <c r="D38" s="85"/>
      <c r="E38" s="85"/>
      <c r="F38" s="85"/>
      <c r="G38" s="85"/>
      <c r="H38" s="85"/>
      <c r="I38" s="85"/>
      <c r="J38" s="85"/>
      <c r="K38" s="85"/>
      <c r="L38" s="85"/>
      <c r="M38" s="85"/>
      <c r="N38" s="85"/>
      <c r="O38" s="85"/>
      <c r="P38" s="85"/>
      <c r="Q38" s="85"/>
      <c r="R38" s="85"/>
      <c r="S38" s="85"/>
      <c r="T38" s="85"/>
      <c r="U38" s="85"/>
    </row>
    <row r="39" spans="1:21" ht="13.5" customHeight="1" x14ac:dyDescent="0.2">
      <c r="A39" s="85"/>
      <c r="B39" s="85"/>
      <c r="C39" s="85"/>
      <c r="D39" s="85"/>
      <c r="E39" s="85"/>
      <c r="F39" s="85"/>
      <c r="G39" s="85"/>
      <c r="H39" s="85"/>
      <c r="I39" s="85"/>
      <c r="J39" s="85"/>
      <c r="K39" s="85"/>
      <c r="L39" s="85"/>
      <c r="M39" s="85"/>
      <c r="N39" s="85"/>
      <c r="O39" s="85"/>
      <c r="P39" s="85"/>
      <c r="Q39" s="85"/>
      <c r="R39" s="85"/>
      <c r="S39" s="85"/>
      <c r="T39" s="85"/>
      <c r="U39" s="85"/>
    </row>
    <row r="40" spans="1:21" ht="13.5" customHeight="1" x14ac:dyDescent="0.2">
      <c r="A40" s="85"/>
      <c r="B40" s="85"/>
      <c r="C40" s="85"/>
      <c r="D40" s="85"/>
      <c r="E40" s="85"/>
      <c r="F40" s="85"/>
      <c r="G40" s="85"/>
      <c r="H40" s="85"/>
      <c r="I40" s="85"/>
      <c r="J40" s="85"/>
      <c r="K40" s="85"/>
      <c r="L40" s="85"/>
      <c r="M40" s="85"/>
      <c r="N40" s="85"/>
      <c r="O40" s="85"/>
      <c r="P40" s="85"/>
      <c r="Q40" s="85"/>
      <c r="R40" s="85"/>
      <c r="S40" s="85"/>
      <c r="T40" s="85"/>
      <c r="U40" s="85"/>
    </row>
    <row r="41" spans="1:21" ht="13.5" customHeight="1" x14ac:dyDescent="0.2">
      <c r="A41" s="85"/>
      <c r="B41" s="85"/>
      <c r="C41" s="85"/>
      <c r="D41" s="85"/>
      <c r="E41" s="85"/>
      <c r="F41" s="85"/>
      <c r="G41" s="85"/>
      <c r="H41" s="85"/>
      <c r="I41" s="85"/>
      <c r="J41" s="85"/>
      <c r="K41" s="85"/>
      <c r="L41" s="85"/>
      <c r="M41" s="85"/>
      <c r="N41" s="85"/>
      <c r="O41" s="85"/>
      <c r="P41" s="85"/>
      <c r="Q41" s="85"/>
      <c r="R41" s="85"/>
      <c r="S41" s="85"/>
      <c r="T41" s="85"/>
      <c r="U41" s="85"/>
    </row>
    <row r="42" spans="1:21" ht="13.5" customHeight="1" x14ac:dyDescent="0.2">
      <c r="A42" s="85"/>
      <c r="B42" s="85"/>
      <c r="C42" s="85"/>
      <c r="D42" s="85"/>
      <c r="E42" s="85"/>
      <c r="F42" s="85"/>
      <c r="G42" s="85"/>
      <c r="H42" s="85"/>
      <c r="I42" s="85"/>
      <c r="J42" s="85"/>
      <c r="K42" s="85"/>
      <c r="L42" s="85"/>
      <c r="M42" s="85"/>
      <c r="N42" s="85"/>
      <c r="O42" s="85"/>
      <c r="P42" s="85"/>
      <c r="Q42" s="85"/>
      <c r="R42" s="85"/>
      <c r="S42" s="85"/>
      <c r="T42" s="85"/>
      <c r="U42" s="85"/>
    </row>
    <row r="43" spans="1:21" ht="30.75" customHeight="1" x14ac:dyDescent="0.2">
      <c r="A43" s="85"/>
      <c r="B43" s="85"/>
      <c r="C43" s="85"/>
      <c r="D43" s="85"/>
      <c r="E43" s="85"/>
      <c r="F43" s="85"/>
      <c r="G43" s="85"/>
      <c r="H43" s="85"/>
      <c r="I43" s="85"/>
      <c r="J43" s="85"/>
      <c r="K43" s="85"/>
      <c r="L43" s="85"/>
      <c r="M43" s="85"/>
      <c r="N43" s="85"/>
      <c r="O43" s="243" t="s">
        <v>19</v>
      </c>
      <c r="P43" s="85"/>
      <c r="Q43" s="85"/>
      <c r="R43" s="85"/>
      <c r="S43" s="85"/>
      <c r="T43" s="85"/>
      <c r="U43" s="85"/>
    </row>
    <row r="44" spans="1:21" ht="30.75" customHeight="1" x14ac:dyDescent="0.25">
      <c r="A44" s="85"/>
      <c r="B44" s="207" t="s">
        <v>23</v>
      </c>
      <c r="C44" s="213"/>
      <c r="D44" s="213"/>
      <c r="E44" s="221"/>
      <c r="F44" s="221"/>
      <c r="G44" s="221"/>
      <c r="H44" s="221"/>
      <c r="I44" s="221"/>
      <c r="J44" s="224" t="s">
        <v>16</v>
      </c>
      <c r="K44" s="226" t="s">
        <v>531</v>
      </c>
      <c r="L44" s="235" t="s">
        <v>532</v>
      </c>
      <c r="M44" s="235" t="s">
        <v>533</v>
      </c>
      <c r="N44" s="235" t="s">
        <v>252</v>
      </c>
      <c r="O44" s="244" t="s">
        <v>534</v>
      </c>
      <c r="P44" s="85"/>
      <c r="Q44" s="85"/>
      <c r="R44" s="85"/>
      <c r="S44" s="85"/>
      <c r="T44" s="85"/>
      <c r="U44" s="85"/>
    </row>
    <row r="45" spans="1:21" ht="30.75" customHeight="1" x14ac:dyDescent="0.2">
      <c r="A45" s="85"/>
      <c r="B45" s="1040" t="s">
        <v>25</v>
      </c>
      <c r="C45" s="1041"/>
      <c r="D45" s="216"/>
      <c r="E45" s="1054" t="s">
        <v>22</v>
      </c>
      <c r="F45" s="1054"/>
      <c r="G45" s="1054"/>
      <c r="H45" s="1054"/>
      <c r="I45" s="1054"/>
      <c r="J45" s="1055"/>
      <c r="K45" s="227">
        <v>3545</v>
      </c>
      <c r="L45" s="236">
        <v>3616</v>
      </c>
      <c r="M45" s="236">
        <v>3616</v>
      </c>
      <c r="N45" s="236">
        <v>3445</v>
      </c>
      <c r="O45" s="245">
        <v>3312</v>
      </c>
      <c r="P45" s="85"/>
      <c r="Q45" s="85"/>
      <c r="R45" s="85"/>
      <c r="S45" s="85"/>
      <c r="T45" s="85"/>
      <c r="U45" s="85"/>
    </row>
    <row r="46" spans="1:21" ht="30.75" customHeight="1" x14ac:dyDescent="0.2">
      <c r="A46" s="85"/>
      <c r="B46" s="1042"/>
      <c r="C46" s="1043"/>
      <c r="D46" s="217"/>
      <c r="E46" s="1046" t="s">
        <v>28</v>
      </c>
      <c r="F46" s="1046"/>
      <c r="G46" s="1046"/>
      <c r="H46" s="1046"/>
      <c r="I46" s="1046"/>
      <c r="J46" s="1047"/>
      <c r="K46" s="228" t="s">
        <v>197</v>
      </c>
      <c r="L46" s="237" t="s">
        <v>197</v>
      </c>
      <c r="M46" s="237" t="s">
        <v>197</v>
      </c>
      <c r="N46" s="237" t="s">
        <v>197</v>
      </c>
      <c r="O46" s="246" t="s">
        <v>197</v>
      </c>
      <c r="P46" s="85"/>
      <c r="Q46" s="85"/>
      <c r="R46" s="85"/>
      <c r="S46" s="85"/>
      <c r="T46" s="85"/>
      <c r="U46" s="85"/>
    </row>
    <row r="47" spans="1:21" ht="30.75" customHeight="1" x14ac:dyDescent="0.2">
      <c r="A47" s="85"/>
      <c r="B47" s="1042"/>
      <c r="C47" s="1043"/>
      <c r="D47" s="217"/>
      <c r="E47" s="1046" t="s">
        <v>31</v>
      </c>
      <c r="F47" s="1046"/>
      <c r="G47" s="1046"/>
      <c r="H47" s="1046"/>
      <c r="I47" s="1046"/>
      <c r="J47" s="1047"/>
      <c r="K47" s="228" t="s">
        <v>197</v>
      </c>
      <c r="L47" s="237" t="s">
        <v>197</v>
      </c>
      <c r="M47" s="237" t="s">
        <v>197</v>
      </c>
      <c r="N47" s="237" t="s">
        <v>197</v>
      </c>
      <c r="O47" s="246" t="s">
        <v>197</v>
      </c>
      <c r="P47" s="85"/>
      <c r="Q47" s="85"/>
      <c r="R47" s="85"/>
      <c r="S47" s="85"/>
      <c r="T47" s="85"/>
      <c r="U47" s="85"/>
    </row>
    <row r="48" spans="1:21" ht="30.75" customHeight="1" x14ac:dyDescent="0.2">
      <c r="A48" s="85"/>
      <c r="B48" s="1042"/>
      <c r="C48" s="1043"/>
      <c r="D48" s="217"/>
      <c r="E48" s="1046" t="s">
        <v>37</v>
      </c>
      <c r="F48" s="1046"/>
      <c r="G48" s="1046"/>
      <c r="H48" s="1046"/>
      <c r="I48" s="1046"/>
      <c r="J48" s="1047"/>
      <c r="K48" s="228">
        <v>568</v>
      </c>
      <c r="L48" s="237">
        <v>573</v>
      </c>
      <c r="M48" s="237">
        <v>582</v>
      </c>
      <c r="N48" s="237">
        <v>586</v>
      </c>
      <c r="O48" s="246">
        <v>567</v>
      </c>
      <c r="P48" s="85"/>
      <c r="Q48" s="85"/>
      <c r="R48" s="85"/>
      <c r="S48" s="85"/>
      <c r="T48" s="85"/>
      <c r="U48" s="85"/>
    </row>
    <row r="49" spans="1:21" ht="30.75" customHeight="1" x14ac:dyDescent="0.2">
      <c r="A49" s="85"/>
      <c r="B49" s="1042"/>
      <c r="C49" s="1043"/>
      <c r="D49" s="217"/>
      <c r="E49" s="1046" t="s">
        <v>0</v>
      </c>
      <c r="F49" s="1046"/>
      <c r="G49" s="1046"/>
      <c r="H49" s="1046"/>
      <c r="I49" s="1046"/>
      <c r="J49" s="1047"/>
      <c r="K49" s="228">
        <v>94</v>
      </c>
      <c r="L49" s="237">
        <v>85</v>
      </c>
      <c r="M49" s="237">
        <v>82</v>
      </c>
      <c r="N49" s="237">
        <v>14</v>
      </c>
      <c r="O49" s="246">
        <v>4</v>
      </c>
      <c r="P49" s="85"/>
      <c r="Q49" s="85"/>
      <c r="R49" s="85"/>
      <c r="S49" s="85"/>
      <c r="T49" s="85"/>
      <c r="U49" s="85"/>
    </row>
    <row r="50" spans="1:21" ht="30.75" customHeight="1" x14ac:dyDescent="0.2">
      <c r="A50" s="85"/>
      <c r="B50" s="1042"/>
      <c r="C50" s="1043"/>
      <c r="D50" s="217"/>
      <c r="E50" s="1046" t="s">
        <v>40</v>
      </c>
      <c r="F50" s="1046"/>
      <c r="G50" s="1046"/>
      <c r="H50" s="1046"/>
      <c r="I50" s="1046"/>
      <c r="J50" s="1047"/>
      <c r="K50" s="228" t="s">
        <v>197</v>
      </c>
      <c r="L50" s="237" t="s">
        <v>197</v>
      </c>
      <c r="M50" s="237" t="s">
        <v>197</v>
      </c>
      <c r="N50" s="237" t="s">
        <v>197</v>
      </c>
      <c r="O50" s="246">
        <v>11</v>
      </c>
      <c r="P50" s="85"/>
      <c r="Q50" s="85"/>
      <c r="R50" s="85"/>
      <c r="S50" s="85"/>
      <c r="T50" s="85"/>
      <c r="U50" s="85"/>
    </row>
    <row r="51" spans="1:21" ht="30.75" customHeight="1" x14ac:dyDescent="0.2">
      <c r="A51" s="85"/>
      <c r="B51" s="1044"/>
      <c r="C51" s="1045"/>
      <c r="D51" s="218"/>
      <c r="E51" s="1046" t="s">
        <v>44</v>
      </c>
      <c r="F51" s="1046"/>
      <c r="G51" s="1046"/>
      <c r="H51" s="1046"/>
      <c r="I51" s="1046"/>
      <c r="J51" s="1047"/>
      <c r="K51" s="228" t="s">
        <v>197</v>
      </c>
      <c r="L51" s="237" t="s">
        <v>197</v>
      </c>
      <c r="M51" s="237" t="s">
        <v>197</v>
      </c>
      <c r="N51" s="237">
        <v>0</v>
      </c>
      <c r="O51" s="246">
        <v>0</v>
      </c>
      <c r="P51" s="85"/>
      <c r="Q51" s="85"/>
      <c r="R51" s="85"/>
      <c r="S51" s="85"/>
      <c r="T51" s="85"/>
      <c r="U51" s="85"/>
    </row>
    <row r="52" spans="1:21" ht="30.75" customHeight="1" x14ac:dyDescent="0.2">
      <c r="A52" s="85"/>
      <c r="B52" s="1048" t="s">
        <v>47</v>
      </c>
      <c r="C52" s="1049"/>
      <c r="D52" s="218"/>
      <c r="E52" s="1046" t="s">
        <v>48</v>
      </c>
      <c r="F52" s="1046"/>
      <c r="G52" s="1046"/>
      <c r="H52" s="1046"/>
      <c r="I52" s="1046"/>
      <c r="J52" s="1047"/>
      <c r="K52" s="228">
        <v>2761</v>
      </c>
      <c r="L52" s="237">
        <v>2720</v>
      </c>
      <c r="M52" s="237">
        <v>2709</v>
      </c>
      <c r="N52" s="237">
        <v>2561</v>
      </c>
      <c r="O52" s="246">
        <v>2488</v>
      </c>
      <c r="P52" s="85"/>
      <c r="Q52" s="85"/>
      <c r="R52" s="85"/>
      <c r="S52" s="85"/>
      <c r="T52" s="85"/>
      <c r="U52" s="85"/>
    </row>
    <row r="53" spans="1:21" ht="30.75" customHeight="1" x14ac:dyDescent="0.2">
      <c r="A53" s="85"/>
      <c r="B53" s="1050" t="s">
        <v>49</v>
      </c>
      <c r="C53" s="1051"/>
      <c r="D53" s="219"/>
      <c r="E53" s="1052" t="s">
        <v>52</v>
      </c>
      <c r="F53" s="1052"/>
      <c r="G53" s="1052"/>
      <c r="H53" s="1052"/>
      <c r="I53" s="1052"/>
      <c r="J53" s="1053"/>
      <c r="K53" s="229">
        <v>1446</v>
      </c>
      <c r="L53" s="238">
        <v>1554</v>
      </c>
      <c r="M53" s="238">
        <v>1571</v>
      </c>
      <c r="N53" s="238">
        <v>1484</v>
      </c>
      <c r="O53" s="247">
        <v>1406</v>
      </c>
      <c r="P53" s="85"/>
      <c r="Q53" s="85"/>
      <c r="R53" s="85"/>
      <c r="S53" s="85"/>
      <c r="T53" s="85"/>
      <c r="U53" s="85"/>
    </row>
    <row r="54" spans="1:21" ht="24" customHeight="1" x14ac:dyDescent="0.25">
      <c r="A54" s="85"/>
      <c r="B54" s="208" t="s">
        <v>56</v>
      </c>
      <c r="C54" s="85"/>
      <c r="D54" s="85"/>
      <c r="E54" s="85"/>
      <c r="F54" s="85"/>
      <c r="G54" s="85"/>
      <c r="H54" s="85"/>
      <c r="I54" s="85"/>
      <c r="J54" s="85"/>
      <c r="K54" s="85"/>
      <c r="L54" s="85"/>
      <c r="M54" s="85"/>
      <c r="N54" s="85"/>
      <c r="O54" s="85"/>
      <c r="P54" s="85"/>
      <c r="Q54" s="85"/>
      <c r="R54" s="85"/>
      <c r="S54" s="85"/>
      <c r="T54" s="85"/>
      <c r="U54" s="85"/>
    </row>
    <row r="55" spans="1:21" ht="24" customHeight="1" x14ac:dyDescent="0.25">
      <c r="A55" s="85"/>
      <c r="B55" s="208"/>
      <c r="C55" s="85"/>
      <c r="D55" s="85"/>
      <c r="E55" s="85"/>
      <c r="F55" s="85"/>
      <c r="G55" s="85"/>
      <c r="H55" s="85"/>
      <c r="I55" s="85"/>
      <c r="J55" s="85"/>
      <c r="K55" s="85"/>
      <c r="L55" s="85"/>
      <c r="M55" s="85"/>
      <c r="N55" s="85"/>
      <c r="O55" s="85"/>
      <c r="P55" s="85"/>
      <c r="Q55" s="85"/>
      <c r="R55" s="85"/>
      <c r="S55" s="85"/>
      <c r="T55" s="85"/>
      <c r="U55" s="85"/>
    </row>
    <row r="56" spans="1:21" ht="24" customHeight="1" x14ac:dyDescent="0.25">
      <c r="A56" s="85"/>
      <c r="B56" s="209" t="s">
        <v>6</v>
      </c>
      <c r="C56" s="214"/>
      <c r="D56" s="214"/>
      <c r="E56" s="214"/>
      <c r="F56" s="214"/>
      <c r="G56" s="214"/>
      <c r="H56" s="214"/>
      <c r="I56" s="214"/>
      <c r="J56" s="214"/>
      <c r="K56" s="230"/>
      <c r="L56" s="230"/>
      <c r="M56" s="230"/>
      <c r="N56" s="230"/>
      <c r="O56" s="248" t="s">
        <v>24</v>
      </c>
      <c r="P56" s="85"/>
      <c r="Q56" s="85"/>
      <c r="R56" s="85"/>
      <c r="S56" s="85"/>
      <c r="T56" s="85"/>
      <c r="U56" s="85"/>
    </row>
    <row r="57" spans="1:21" ht="31.5" customHeight="1" x14ac:dyDescent="0.25">
      <c r="A57" s="85"/>
      <c r="B57" s="210"/>
      <c r="C57" s="215"/>
      <c r="D57" s="215"/>
      <c r="E57" s="222"/>
      <c r="F57" s="222"/>
      <c r="G57" s="222"/>
      <c r="H57" s="222"/>
      <c r="I57" s="222"/>
      <c r="J57" s="225" t="s">
        <v>16</v>
      </c>
      <c r="K57" s="231" t="s">
        <v>531</v>
      </c>
      <c r="L57" s="239" t="s">
        <v>532</v>
      </c>
      <c r="M57" s="239" t="s">
        <v>533</v>
      </c>
      <c r="N57" s="239" t="s">
        <v>252</v>
      </c>
      <c r="O57" s="249" t="s">
        <v>534</v>
      </c>
      <c r="P57" s="85"/>
      <c r="Q57" s="85"/>
      <c r="R57" s="85"/>
      <c r="S57" s="85"/>
      <c r="T57" s="85"/>
      <c r="U57" s="85"/>
    </row>
    <row r="58" spans="1:21" ht="31.5" customHeight="1" x14ac:dyDescent="0.2">
      <c r="B58" s="1034" t="s">
        <v>63</v>
      </c>
      <c r="C58" s="1035"/>
      <c r="D58" s="1025" t="s">
        <v>66</v>
      </c>
      <c r="E58" s="1026"/>
      <c r="F58" s="1026"/>
      <c r="G58" s="1026"/>
      <c r="H58" s="1026"/>
      <c r="I58" s="1026"/>
      <c r="J58" s="1027"/>
      <c r="K58" s="232" t="s">
        <v>548</v>
      </c>
      <c r="L58" s="240" t="s">
        <v>548</v>
      </c>
      <c r="M58" s="240" t="s">
        <v>548</v>
      </c>
      <c r="N58" s="240" t="s">
        <v>548</v>
      </c>
      <c r="O58" s="250" t="s">
        <v>548</v>
      </c>
    </row>
    <row r="59" spans="1:21" ht="31.5" customHeight="1" x14ac:dyDescent="0.2">
      <c r="B59" s="1036"/>
      <c r="C59" s="1037"/>
      <c r="D59" s="1028" t="s">
        <v>12</v>
      </c>
      <c r="E59" s="1029"/>
      <c r="F59" s="1029"/>
      <c r="G59" s="1029"/>
      <c r="H59" s="1029"/>
      <c r="I59" s="1029"/>
      <c r="J59" s="1030"/>
      <c r="K59" s="233" t="s">
        <v>548</v>
      </c>
      <c r="L59" s="241" t="s">
        <v>548</v>
      </c>
      <c r="M59" s="241" t="s">
        <v>548</v>
      </c>
      <c r="N59" s="241" t="s">
        <v>548</v>
      </c>
      <c r="O59" s="251" t="s">
        <v>548</v>
      </c>
    </row>
    <row r="60" spans="1:21" ht="31.5" customHeight="1" x14ac:dyDescent="0.2">
      <c r="B60" s="1038"/>
      <c r="C60" s="1039"/>
      <c r="D60" s="1031" t="s">
        <v>68</v>
      </c>
      <c r="E60" s="1032"/>
      <c r="F60" s="1032"/>
      <c r="G60" s="1032"/>
      <c r="H60" s="1032"/>
      <c r="I60" s="1032"/>
      <c r="J60" s="1033"/>
      <c r="K60" s="234" t="s">
        <v>548</v>
      </c>
      <c r="L60" s="242" t="s">
        <v>548</v>
      </c>
      <c r="M60" s="242" t="s">
        <v>548</v>
      </c>
      <c r="N60" s="242" t="s">
        <v>548</v>
      </c>
      <c r="O60" s="252" t="s">
        <v>548</v>
      </c>
    </row>
    <row r="61" spans="1:21" ht="24" customHeight="1" x14ac:dyDescent="0.2">
      <c r="B61" s="211"/>
      <c r="C61" s="211"/>
      <c r="D61" s="220" t="s">
        <v>46</v>
      </c>
      <c r="E61" s="223"/>
      <c r="F61" s="223"/>
      <c r="G61" s="223"/>
      <c r="H61" s="223"/>
      <c r="I61" s="223"/>
      <c r="J61" s="223"/>
      <c r="K61" s="223"/>
      <c r="L61" s="223"/>
      <c r="M61" s="223"/>
      <c r="N61" s="223"/>
      <c r="O61" s="223"/>
    </row>
    <row r="62" spans="1:21" ht="24" customHeight="1" x14ac:dyDescent="0.2">
      <c r="B62" s="212"/>
      <c r="C62" s="212"/>
      <c r="D62" s="220" t="s">
        <v>39</v>
      </c>
      <c r="E62" s="223"/>
      <c r="F62" s="223"/>
      <c r="G62" s="223"/>
      <c r="H62" s="223"/>
      <c r="I62" s="223"/>
      <c r="J62" s="223"/>
      <c r="K62" s="223"/>
      <c r="L62" s="223"/>
      <c r="M62" s="223"/>
      <c r="N62" s="223"/>
      <c r="O62" s="223"/>
    </row>
    <row r="63" spans="1:21" ht="24" customHeight="1" x14ac:dyDescent="0.25">
      <c r="A63" s="85"/>
      <c r="B63" s="208"/>
      <c r="C63" s="85"/>
      <c r="D63" s="85"/>
      <c r="E63" s="85"/>
      <c r="F63" s="85"/>
      <c r="G63" s="85"/>
      <c r="H63" s="85"/>
      <c r="I63" s="85"/>
      <c r="J63" s="85"/>
      <c r="K63" s="85"/>
      <c r="L63" s="85"/>
      <c r="M63" s="85"/>
      <c r="N63" s="85"/>
      <c r="O63" s="85"/>
      <c r="P63" s="85"/>
      <c r="Q63" s="85"/>
      <c r="R63" s="85"/>
      <c r="S63" s="85"/>
      <c r="T63" s="85"/>
      <c r="U63" s="85"/>
    </row>
    <row r="64" spans="1:21" ht="24" customHeight="1" x14ac:dyDescent="0.25">
      <c r="A64" s="85"/>
      <c r="B64" s="208"/>
      <c r="C64" s="85"/>
      <c r="D64" s="85"/>
      <c r="E64" s="85"/>
      <c r="F64" s="85"/>
      <c r="G64" s="85"/>
      <c r="H64" s="85"/>
      <c r="I64" s="85"/>
      <c r="J64" s="85"/>
      <c r="K64" s="85"/>
      <c r="L64" s="85"/>
      <c r="M64" s="85"/>
      <c r="N64" s="85"/>
      <c r="O64" s="85"/>
      <c r="P64" s="85"/>
      <c r="Q64" s="85"/>
      <c r="R64" s="85"/>
      <c r="S64" s="85"/>
      <c r="T64" s="85"/>
      <c r="U64" s="85"/>
    </row>
  </sheetData>
  <sheetProtection algorithmName="SHA-512" hashValue="sr9HP2JqC0TbDgzrvupOscsMTQFs1WuYSndAKJgklr4DlCFJOHLAKYpY6nYIVmRn+xPAjgsTmEFm7ivP9Fz5PA==" saltValue="toGIkRDvzyqsmoj8ieDBsw==" spinCount="100000" sheet="1" objects="1" scenarios="1"/>
  <mergeCells count="16">
    <mergeCell ref="D58:J58"/>
    <mergeCell ref="D59:J59"/>
    <mergeCell ref="D60:J60"/>
    <mergeCell ref="B58:C60"/>
    <mergeCell ref="B45:C51"/>
    <mergeCell ref="E50:J50"/>
    <mergeCell ref="E51:J51"/>
    <mergeCell ref="B52:C52"/>
    <mergeCell ref="E52:J52"/>
    <mergeCell ref="B53:C53"/>
    <mergeCell ref="E53:J53"/>
    <mergeCell ref="E45:J45"/>
    <mergeCell ref="E46:J46"/>
    <mergeCell ref="E47:J47"/>
    <mergeCell ref="E48:J48"/>
    <mergeCell ref="E49:J49"/>
  </mergeCells>
  <phoneticPr fontId="5"/>
  <printOptions horizontalCentered="1"/>
  <pageMargins left="0" right="0" top="0.19685039370078741" bottom="0.23622047244094491" header="0" footer="0"/>
  <pageSetup paperSize="9" scale="53"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tabColor theme="0"/>
    <pageSetUpPr fitToPage="1"/>
  </sheetPr>
  <dimension ref="B1:M55"/>
  <sheetViews>
    <sheetView showGridLines="0" topLeftCell="C38" zoomScaleSheetLayoutView="100" workbookViewId="0">
      <selection activeCell="BN9" sqref="BN9:BU9"/>
    </sheetView>
  </sheetViews>
  <sheetFormatPr defaultColWidth="0" defaultRowHeight="13.5" customHeight="1" zeroHeight="1" x14ac:dyDescent="0.2"/>
  <cols>
    <col min="1" max="1" width="6.6328125" style="46" customWidth="1"/>
    <col min="2" max="3" width="12.6328125" style="46" customWidth="1"/>
    <col min="4" max="4" width="11.6328125" style="46" customWidth="1"/>
    <col min="5" max="8" width="10.36328125" style="46" customWidth="1"/>
    <col min="9" max="13" width="16.36328125" style="46" customWidth="1"/>
    <col min="14" max="19" width="12.6328125" style="46" customWidth="1"/>
    <col min="20" max="20" width="0" style="46" hidden="1" customWidth="1"/>
    <col min="21" max="16384" width="0" style="4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x14ac:dyDescent="0.2">
      <c r="M39" s="243" t="s">
        <v>19</v>
      </c>
    </row>
    <row r="40" spans="2:13" ht="27.75" customHeight="1" x14ac:dyDescent="0.25">
      <c r="B40" s="207" t="s">
        <v>23</v>
      </c>
      <c r="C40" s="213"/>
      <c r="D40" s="213"/>
      <c r="E40" s="221"/>
      <c r="F40" s="221"/>
      <c r="G40" s="221"/>
      <c r="H40" s="224" t="s">
        <v>16</v>
      </c>
      <c r="I40" s="226" t="s">
        <v>531</v>
      </c>
      <c r="J40" s="235" t="s">
        <v>532</v>
      </c>
      <c r="K40" s="235" t="s">
        <v>533</v>
      </c>
      <c r="L40" s="235" t="s">
        <v>252</v>
      </c>
      <c r="M40" s="264" t="s">
        <v>534</v>
      </c>
    </row>
    <row r="41" spans="2:13" ht="27.75" customHeight="1" x14ac:dyDescent="0.2">
      <c r="B41" s="1040" t="s">
        <v>33</v>
      </c>
      <c r="C41" s="1041"/>
      <c r="D41" s="216"/>
      <c r="E41" s="1065" t="s">
        <v>54</v>
      </c>
      <c r="F41" s="1065"/>
      <c r="G41" s="1065"/>
      <c r="H41" s="1066"/>
      <c r="I41" s="257">
        <v>34067</v>
      </c>
      <c r="J41" s="261">
        <v>33053</v>
      </c>
      <c r="K41" s="261">
        <v>31012</v>
      </c>
      <c r="L41" s="261">
        <v>29313</v>
      </c>
      <c r="M41" s="265">
        <v>27872</v>
      </c>
    </row>
    <row r="42" spans="2:13" ht="27.75" customHeight="1" x14ac:dyDescent="0.2">
      <c r="B42" s="1042"/>
      <c r="C42" s="1043"/>
      <c r="D42" s="217"/>
      <c r="E42" s="1056" t="s">
        <v>74</v>
      </c>
      <c r="F42" s="1056"/>
      <c r="G42" s="1056"/>
      <c r="H42" s="1057"/>
      <c r="I42" s="258" t="s">
        <v>197</v>
      </c>
      <c r="J42" s="262" t="s">
        <v>197</v>
      </c>
      <c r="K42" s="262" t="s">
        <v>197</v>
      </c>
      <c r="L42" s="262" t="s">
        <v>197</v>
      </c>
      <c r="M42" s="266" t="s">
        <v>197</v>
      </c>
    </row>
    <row r="43" spans="2:13" ht="27.75" customHeight="1" x14ac:dyDescent="0.2">
      <c r="B43" s="1042"/>
      <c r="C43" s="1043"/>
      <c r="D43" s="217"/>
      <c r="E43" s="1056" t="s">
        <v>75</v>
      </c>
      <c r="F43" s="1056"/>
      <c r="G43" s="1056"/>
      <c r="H43" s="1057"/>
      <c r="I43" s="258">
        <v>6263</v>
      </c>
      <c r="J43" s="262">
        <v>5751</v>
      </c>
      <c r="K43" s="262">
        <v>5507</v>
      </c>
      <c r="L43" s="262">
        <v>5634</v>
      </c>
      <c r="M43" s="266">
        <v>6113</v>
      </c>
    </row>
    <row r="44" spans="2:13" ht="27.75" customHeight="1" x14ac:dyDescent="0.2">
      <c r="B44" s="1042"/>
      <c r="C44" s="1043"/>
      <c r="D44" s="217"/>
      <c r="E44" s="1056" t="s">
        <v>77</v>
      </c>
      <c r="F44" s="1056"/>
      <c r="G44" s="1056"/>
      <c r="H44" s="1057"/>
      <c r="I44" s="258">
        <v>116</v>
      </c>
      <c r="J44" s="262">
        <v>71</v>
      </c>
      <c r="K44" s="262">
        <v>28</v>
      </c>
      <c r="L44" s="262">
        <v>9</v>
      </c>
      <c r="M44" s="266">
        <v>260</v>
      </c>
    </row>
    <row r="45" spans="2:13" ht="27.75" customHeight="1" x14ac:dyDescent="0.2">
      <c r="B45" s="1042"/>
      <c r="C45" s="1043"/>
      <c r="D45" s="217"/>
      <c r="E45" s="1056" t="s">
        <v>79</v>
      </c>
      <c r="F45" s="1056"/>
      <c r="G45" s="1056"/>
      <c r="H45" s="1057"/>
      <c r="I45" s="258">
        <v>4735</v>
      </c>
      <c r="J45" s="262">
        <v>4703</v>
      </c>
      <c r="K45" s="262">
        <v>4640</v>
      </c>
      <c r="L45" s="262">
        <v>4589</v>
      </c>
      <c r="M45" s="266">
        <v>4439</v>
      </c>
    </row>
    <row r="46" spans="2:13" ht="27.75" customHeight="1" x14ac:dyDescent="0.2">
      <c r="B46" s="1042"/>
      <c r="C46" s="1043"/>
      <c r="D46" s="218"/>
      <c r="E46" s="1056" t="s">
        <v>78</v>
      </c>
      <c r="F46" s="1056"/>
      <c r="G46" s="1056"/>
      <c r="H46" s="1057"/>
      <c r="I46" s="258" t="s">
        <v>197</v>
      </c>
      <c r="J46" s="262" t="s">
        <v>197</v>
      </c>
      <c r="K46" s="262" t="s">
        <v>197</v>
      </c>
      <c r="L46" s="262" t="s">
        <v>197</v>
      </c>
      <c r="M46" s="266" t="s">
        <v>197</v>
      </c>
    </row>
    <row r="47" spans="2:13" ht="27.75" customHeight="1" x14ac:dyDescent="0.2">
      <c r="B47" s="1042"/>
      <c r="C47" s="1043"/>
      <c r="D47" s="254"/>
      <c r="E47" s="1062" t="s">
        <v>81</v>
      </c>
      <c r="F47" s="1063"/>
      <c r="G47" s="1063"/>
      <c r="H47" s="1064"/>
      <c r="I47" s="258" t="s">
        <v>197</v>
      </c>
      <c r="J47" s="262" t="s">
        <v>197</v>
      </c>
      <c r="K47" s="262" t="s">
        <v>197</v>
      </c>
      <c r="L47" s="262" t="s">
        <v>197</v>
      </c>
      <c r="M47" s="266" t="s">
        <v>197</v>
      </c>
    </row>
    <row r="48" spans="2:13" ht="27.75" customHeight="1" x14ac:dyDescent="0.2">
      <c r="B48" s="1042"/>
      <c r="C48" s="1043"/>
      <c r="D48" s="217"/>
      <c r="E48" s="1056" t="s">
        <v>85</v>
      </c>
      <c r="F48" s="1056"/>
      <c r="G48" s="1056"/>
      <c r="H48" s="1057"/>
      <c r="I48" s="258" t="s">
        <v>197</v>
      </c>
      <c r="J48" s="262" t="s">
        <v>197</v>
      </c>
      <c r="K48" s="262" t="s">
        <v>197</v>
      </c>
      <c r="L48" s="262" t="s">
        <v>197</v>
      </c>
      <c r="M48" s="266" t="s">
        <v>197</v>
      </c>
    </row>
    <row r="49" spans="2:13" ht="27.75" customHeight="1" x14ac:dyDescent="0.2">
      <c r="B49" s="1044"/>
      <c r="C49" s="1045"/>
      <c r="D49" s="217"/>
      <c r="E49" s="1056" t="s">
        <v>91</v>
      </c>
      <c r="F49" s="1056"/>
      <c r="G49" s="1056"/>
      <c r="H49" s="1057"/>
      <c r="I49" s="258" t="s">
        <v>197</v>
      </c>
      <c r="J49" s="262" t="s">
        <v>197</v>
      </c>
      <c r="K49" s="262" t="s">
        <v>197</v>
      </c>
      <c r="L49" s="262" t="s">
        <v>197</v>
      </c>
      <c r="M49" s="266" t="s">
        <v>197</v>
      </c>
    </row>
    <row r="50" spans="2:13" ht="27.75" customHeight="1" x14ac:dyDescent="0.2">
      <c r="B50" s="1060" t="s">
        <v>93</v>
      </c>
      <c r="C50" s="1061"/>
      <c r="D50" s="255"/>
      <c r="E50" s="1056" t="s">
        <v>95</v>
      </c>
      <c r="F50" s="1056"/>
      <c r="G50" s="1056"/>
      <c r="H50" s="1057"/>
      <c r="I50" s="258">
        <v>8658</v>
      </c>
      <c r="J50" s="262">
        <v>10541</v>
      </c>
      <c r="K50" s="262">
        <v>11357</v>
      </c>
      <c r="L50" s="262">
        <v>10780</v>
      </c>
      <c r="M50" s="266">
        <v>11143</v>
      </c>
    </row>
    <row r="51" spans="2:13" ht="27.75" customHeight="1" x14ac:dyDescent="0.2">
      <c r="B51" s="1042"/>
      <c r="C51" s="1043"/>
      <c r="D51" s="217"/>
      <c r="E51" s="1056" t="s">
        <v>98</v>
      </c>
      <c r="F51" s="1056"/>
      <c r="G51" s="1056"/>
      <c r="H51" s="1057"/>
      <c r="I51" s="258">
        <v>1276</v>
      </c>
      <c r="J51" s="262">
        <v>1160</v>
      </c>
      <c r="K51" s="262">
        <v>1070</v>
      </c>
      <c r="L51" s="262">
        <v>938</v>
      </c>
      <c r="M51" s="266">
        <v>974</v>
      </c>
    </row>
    <row r="52" spans="2:13" ht="27.75" customHeight="1" x14ac:dyDescent="0.2">
      <c r="B52" s="1044"/>
      <c r="C52" s="1045"/>
      <c r="D52" s="217"/>
      <c r="E52" s="1056" t="s">
        <v>42</v>
      </c>
      <c r="F52" s="1056"/>
      <c r="G52" s="1056"/>
      <c r="H52" s="1057"/>
      <c r="I52" s="258">
        <v>27190</v>
      </c>
      <c r="J52" s="262">
        <v>26110</v>
      </c>
      <c r="K52" s="262">
        <v>24536</v>
      </c>
      <c r="L52" s="262">
        <v>22923</v>
      </c>
      <c r="M52" s="266">
        <v>22094</v>
      </c>
    </row>
    <row r="53" spans="2:13" ht="27.75" customHeight="1" x14ac:dyDescent="0.2">
      <c r="B53" s="1050" t="s">
        <v>49</v>
      </c>
      <c r="C53" s="1051"/>
      <c r="D53" s="219"/>
      <c r="E53" s="1058" t="s">
        <v>100</v>
      </c>
      <c r="F53" s="1058"/>
      <c r="G53" s="1058"/>
      <c r="H53" s="1059"/>
      <c r="I53" s="259">
        <v>8058</v>
      </c>
      <c r="J53" s="263">
        <v>5767</v>
      </c>
      <c r="K53" s="263">
        <v>4223</v>
      </c>
      <c r="L53" s="263">
        <v>4904</v>
      </c>
      <c r="M53" s="267">
        <v>4472</v>
      </c>
    </row>
    <row r="54" spans="2:13" ht="27.75" customHeight="1" x14ac:dyDescent="0.25">
      <c r="B54" s="253"/>
      <c r="C54" s="191"/>
      <c r="D54" s="191"/>
      <c r="E54" s="256"/>
      <c r="F54" s="256"/>
      <c r="G54" s="256"/>
      <c r="H54" s="256"/>
      <c r="I54" s="260"/>
      <c r="J54" s="260"/>
      <c r="K54" s="260"/>
      <c r="L54" s="260"/>
      <c r="M54" s="260"/>
    </row>
    <row r="55" spans="2:13" ht="13" x14ac:dyDescent="0.2"/>
  </sheetData>
  <sheetProtection algorithmName="SHA-512" hashValue="/0AytS2/1yIXTmLylwaXLODYI/lph/hJ0a+oAFXuAqC3laJn7PMAR5q/skph8NV2P/R9djpZx+URjgHPinmr3g==" saltValue="UL5Hmgzkz8JbrfEZNsj5DA==" spinCount="100000" sheet="1" objects="1" scenarios="1"/>
  <mergeCells count="16">
    <mergeCell ref="B41:C49"/>
    <mergeCell ref="E51:H51"/>
    <mergeCell ref="E52:H52"/>
    <mergeCell ref="B53:C53"/>
    <mergeCell ref="E53:H53"/>
    <mergeCell ref="B50:C52"/>
    <mergeCell ref="E46:H46"/>
    <mergeCell ref="E47:H47"/>
    <mergeCell ref="E48:H48"/>
    <mergeCell ref="E49:H49"/>
    <mergeCell ref="E50:H50"/>
    <mergeCell ref="E41:H41"/>
    <mergeCell ref="E42:H42"/>
    <mergeCell ref="E43:H43"/>
    <mergeCell ref="E44:H44"/>
    <mergeCell ref="E45:H45"/>
  </mergeCells>
  <phoneticPr fontId="5"/>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pageSetUpPr fitToPage="1"/>
  </sheetPr>
  <dimension ref="B1:W64"/>
  <sheetViews>
    <sheetView showGridLines="0" topLeftCell="C30" zoomScale="70" zoomScaleNormal="70" zoomScaleSheetLayoutView="100" workbookViewId="0">
      <selection activeCell="BN9" sqref="BN9:BU9"/>
    </sheetView>
  </sheetViews>
  <sheetFormatPr defaultColWidth="0" defaultRowHeight="13.5" customHeight="1" zeroHeight="1" x14ac:dyDescent="0.2"/>
  <cols>
    <col min="1" max="1" width="8.26953125" style="46" customWidth="1"/>
    <col min="2" max="2" width="16.36328125" style="46" customWidth="1"/>
    <col min="3" max="5" width="26.26953125" style="46" customWidth="1"/>
    <col min="6" max="8" width="24.26953125" style="46" customWidth="1"/>
    <col min="9" max="14" width="26" style="46" customWidth="1"/>
    <col min="15" max="15" width="6.08984375" style="46" customWidth="1"/>
    <col min="16" max="16" width="9" style="46" hidden="1" customWidth="1"/>
    <col min="17" max="20" width="0" style="46" hidden="1" customWidth="1"/>
    <col min="21" max="21" width="9" style="46" hidden="1" customWidth="1"/>
    <col min="22" max="22" width="0" style="46" hidden="1" customWidth="1"/>
    <col min="23" max="23" width="9" style="46" hidden="1" customWidth="1"/>
    <col min="24" max="24" width="0" style="46" hidden="1" customWidth="1"/>
    <col min="25" max="16384" width="0" style="46"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x14ac:dyDescent="0.3">
      <c r="B53" s="85"/>
      <c r="C53" s="85"/>
      <c r="D53" s="85"/>
      <c r="E53" s="85"/>
      <c r="F53" s="85"/>
      <c r="G53" s="85"/>
      <c r="H53" s="283" t="s">
        <v>96</v>
      </c>
    </row>
    <row r="54" spans="2:8" ht="29.25" customHeight="1" x14ac:dyDescent="0.3">
      <c r="B54" s="268" t="s">
        <v>5</v>
      </c>
      <c r="C54" s="274"/>
      <c r="D54" s="274"/>
      <c r="E54" s="275" t="s">
        <v>16</v>
      </c>
      <c r="F54" s="276" t="s">
        <v>533</v>
      </c>
      <c r="G54" s="276" t="s">
        <v>252</v>
      </c>
      <c r="H54" s="284" t="s">
        <v>534</v>
      </c>
    </row>
    <row r="55" spans="2:8" ht="52.5" customHeight="1" x14ac:dyDescent="0.2">
      <c r="B55" s="269"/>
      <c r="C55" s="1075" t="s">
        <v>104</v>
      </c>
      <c r="D55" s="1075"/>
      <c r="E55" s="1076"/>
      <c r="F55" s="277">
        <v>3061</v>
      </c>
      <c r="G55" s="277">
        <v>3132</v>
      </c>
      <c r="H55" s="285">
        <v>3155</v>
      </c>
    </row>
    <row r="56" spans="2:8" ht="52.5" customHeight="1" x14ac:dyDescent="0.2">
      <c r="B56" s="270"/>
      <c r="C56" s="1077" t="s">
        <v>107</v>
      </c>
      <c r="D56" s="1077"/>
      <c r="E56" s="1078"/>
      <c r="F56" s="278">
        <v>668</v>
      </c>
      <c r="G56" s="278">
        <v>737</v>
      </c>
      <c r="H56" s="286">
        <v>785</v>
      </c>
    </row>
    <row r="57" spans="2:8" ht="53.25" customHeight="1" x14ac:dyDescent="0.2">
      <c r="B57" s="270"/>
      <c r="C57" s="1079" t="s">
        <v>71</v>
      </c>
      <c r="D57" s="1079"/>
      <c r="E57" s="1080"/>
      <c r="F57" s="279">
        <v>7560</v>
      </c>
      <c r="G57" s="279">
        <v>6637</v>
      </c>
      <c r="H57" s="287">
        <v>6617</v>
      </c>
    </row>
    <row r="58" spans="2:8" ht="45.75" customHeight="1" x14ac:dyDescent="0.2">
      <c r="B58" s="271"/>
      <c r="C58" s="1067" t="s">
        <v>544</v>
      </c>
      <c r="D58" s="1068"/>
      <c r="E58" s="1069"/>
      <c r="F58" s="280">
        <v>2834</v>
      </c>
      <c r="G58" s="280">
        <v>2327</v>
      </c>
      <c r="H58" s="288">
        <v>2140</v>
      </c>
    </row>
    <row r="59" spans="2:8" ht="45.75" customHeight="1" x14ac:dyDescent="0.2">
      <c r="B59" s="271"/>
      <c r="C59" s="1067" t="s">
        <v>545</v>
      </c>
      <c r="D59" s="1068"/>
      <c r="E59" s="1069"/>
      <c r="F59" s="280">
        <v>1190</v>
      </c>
      <c r="G59" s="280">
        <v>1167</v>
      </c>
      <c r="H59" s="288">
        <v>1139</v>
      </c>
    </row>
    <row r="60" spans="2:8" ht="45.75" customHeight="1" x14ac:dyDescent="0.2">
      <c r="B60" s="271"/>
      <c r="C60" s="1067" t="s">
        <v>546</v>
      </c>
      <c r="D60" s="1068"/>
      <c r="E60" s="1069"/>
      <c r="F60" s="280">
        <v>1104</v>
      </c>
      <c r="G60" s="280">
        <v>974</v>
      </c>
      <c r="H60" s="288">
        <v>932</v>
      </c>
    </row>
    <row r="61" spans="2:8" ht="45.75" customHeight="1" x14ac:dyDescent="0.2">
      <c r="B61" s="271"/>
      <c r="C61" s="1067" t="s">
        <v>547</v>
      </c>
      <c r="D61" s="1068"/>
      <c r="E61" s="1069"/>
      <c r="F61" s="280">
        <v>968</v>
      </c>
      <c r="G61" s="280">
        <v>793</v>
      </c>
      <c r="H61" s="288">
        <v>1152</v>
      </c>
    </row>
    <row r="62" spans="2:8" ht="45.75" customHeight="1" x14ac:dyDescent="0.2">
      <c r="B62" s="272"/>
      <c r="C62" s="1070" t="s">
        <v>186</v>
      </c>
      <c r="D62" s="1071"/>
      <c r="E62" s="1072"/>
      <c r="F62" s="281">
        <v>360</v>
      </c>
      <c r="G62" s="281">
        <v>310</v>
      </c>
      <c r="H62" s="289">
        <v>263</v>
      </c>
    </row>
    <row r="63" spans="2:8" ht="52.5" customHeight="1" x14ac:dyDescent="0.2">
      <c r="B63" s="273"/>
      <c r="C63" s="1073" t="s">
        <v>109</v>
      </c>
      <c r="D63" s="1073"/>
      <c r="E63" s="1074"/>
      <c r="F63" s="282">
        <v>11289</v>
      </c>
      <c r="G63" s="282">
        <v>10506</v>
      </c>
      <c r="H63" s="290">
        <v>10557</v>
      </c>
    </row>
    <row r="64" spans="2:8" ht="13" x14ac:dyDescent="0.2"/>
  </sheetData>
  <sheetProtection algorithmName="SHA-512" hashValue="DFOSaSlv1FxJhRuuivJuYog+kNKs/CdKprdA3rQ8CcW+CB/tbSYQNWOljN/RfKanV6BoLwxoNsmtWbjS1Px6Dw==" saltValue="kwZJFhmkqtnxjS9ohJIEMw==" spinCount="100000" sheet="1" objects="1" scenarios="1"/>
  <mergeCells count="9">
    <mergeCell ref="C60:E60"/>
    <mergeCell ref="C61:E61"/>
    <mergeCell ref="C62:E62"/>
    <mergeCell ref="C63:E63"/>
    <mergeCell ref="C55:E55"/>
    <mergeCell ref="C56:E56"/>
    <mergeCell ref="C57:E57"/>
    <mergeCell ref="C58:E58"/>
    <mergeCell ref="C59:E59"/>
  </mergeCells>
  <phoneticPr fontId="5"/>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291" customWidth="1"/>
    <col min="2" max="8" width="13.36328125" style="291" customWidth="1"/>
    <col min="9" max="16384" width="11.08984375" style="291"/>
  </cols>
  <sheetData>
    <row r="1" spans="1:8" x14ac:dyDescent="0.2">
      <c r="A1" s="96"/>
      <c r="B1" s="102"/>
      <c r="C1" s="106"/>
      <c r="D1" s="112"/>
      <c r="E1" s="122"/>
      <c r="F1" s="122"/>
      <c r="G1" s="122"/>
      <c r="H1" s="156"/>
    </row>
    <row r="2" spans="1:8" x14ac:dyDescent="0.2">
      <c r="A2" s="97"/>
      <c r="B2" s="103"/>
      <c r="C2" s="298"/>
      <c r="D2" s="113" t="s">
        <v>83</v>
      </c>
      <c r="E2" s="123"/>
      <c r="F2" s="306" t="s">
        <v>530</v>
      </c>
      <c r="G2" s="147"/>
      <c r="H2" s="157"/>
    </row>
    <row r="3" spans="1:8" x14ac:dyDescent="0.2">
      <c r="A3" s="113" t="s">
        <v>454</v>
      </c>
      <c r="B3" s="105"/>
      <c r="C3" s="299"/>
      <c r="D3" s="302">
        <v>69412</v>
      </c>
      <c r="E3" s="304"/>
      <c r="F3" s="307">
        <v>63812</v>
      </c>
      <c r="G3" s="309"/>
      <c r="H3" s="312"/>
    </row>
    <row r="4" spans="1:8" x14ac:dyDescent="0.2">
      <c r="A4" s="98"/>
      <c r="B4" s="104"/>
      <c r="C4" s="300"/>
      <c r="D4" s="303">
        <v>12815</v>
      </c>
      <c r="E4" s="305"/>
      <c r="F4" s="308">
        <v>33848</v>
      </c>
      <c r="G4" s="310"/>
      <c r="H4" s="313"/>
    </row>
    <row r="5" spans="1:8" x14ac:dyDescent="0.2">
      <c r="A5" s="113" t="s">
        <v>527</v>
      </c>
      <c r="B5" s="105"/>
      <c r="C5" s="299"/>
      <c r="D5" s="302">
        <v>57052</v>
      </c>
      <c r="E5" s="304"/>
      <c r="F5" s="307">
        <v>54225</v>
      </c>
      <c r="G5" s="309"/>
      <c r="H5" s="312"/>
    </row>
    <row r="6" spans="1:8" x14ac:dyDescent="0.2">
      <c r="A6" s="98"/>
      <c r="B6" s="104"/>
      <c r="C6" s="300"/>
      <c r="D6" s="303">
        <v>13947</v>
      </c>
      <c r="E6" s="305"/>
      <c r="F6" s="308">
        <v>27337</v>
      </c>
      <c r="G6" s="310"/>
      <c r="H6" s="313"/>
    </row>
    <row r="7" spans="1:8" x14ac:dyDescent="0.2">
      <c r="A7" s="113" t="s">
        <v>132</v>
      </c>
      <c r="B7" s="105"/>
      <c r="C7" s="299"/>
      <c r="D7" s="302">
        <v>55069</v>
      </c>
      <c r="E7" s="304"/>
      <c r="F7" s="307">
        <v>54016</v>
      </c>
      <c r="G7" s="309"/>
      <c r="H7" s="312"/>
    </row>
    <row r="8" spans="1:8" x14ac:dyDescent="0.2">
      <c r="A8" s="98"/>
      <c r="B8" s="104"/>
      <c r="C8" s="300"/>
      <c r="D8" s="303">
        <v>11797</v>
      </c>
      <c r="E8" s="305"/>
      <c r="F8" s="308">
        <v>28078</v>
      </c>
      <c r="G8" s="310"/>
      <c r="H8" s="313"/>
    </row>
    <row r="9" spans="1:8" x14ac:dyDescent="0.2">
      <c r="A9" s="113" t="s">
        <v>528</v>
      </c>
      <c r="B9" s="105"/>
      <c r="C9" s="299"/>
      <c r="D9" s="302">
        <v>54040</v>
      </c>
      <c r="E9" s="304"/>
      <c r="F9" s="307">
        <v>52786</v>
      </c>
      <c r="G9" s="309"/>
      <c r="H9" s="312"/>
    </row>
    <row r="10" spans="1:8" x14ac:dyDescent="0.2">
      <c r="A10" s="98"/>
      <c r="B10" s="104"/>
      <c r="C10" s="300"/>
      <c r="D10" s="303">
        <v>11684</v>
      </c>
      <c r="E10" s="305"/>
      <c r="F10" s="308">
        <v>28742</v>
      </c>
      <c r="G10" s="310"/>
      <c r="H10" s="313"/>
    </row>
    <row r="11" spans="1:8" x14ac:dyDescent="0.2">
      <c r="A11" s="113" t="s">
        <v>529</v>
      </c>
      <c r="B11" s="105"/>
      <c r="C11" s="299"/>
      <c r="D11" s="302">
        <v>73742</v>
      </c>
      <c r="E11" s="304"/>
      <c r="F11" s="307">
        <v>58465</v>
      </c>
      <c r="G11" s="309"/>
      <c r="H11" s="312"/>
    </row>
    <row r="12" spans="1:8" x14ac:dyDescent="0.2">
      <c r="A12" s="98"/>
      <c r="B12" s="104"/>
      <c r="C12" s="301"/>
      <c r="D12" s="303">
        <v>22108</v>
      </c>
      <c r="E12" s="305"/>
      <c r="F12" s="308">
        <v>34452</v>
      </c>
      <c r="G12" s="310"/>
      <c r="H12" s="313"/>
    </row>
    <row r="13" spans="1:8" x14ac:dyDescent="0.2">
      <c r="A13" s="113"/>
      <c r="B13" s="105"/>
      <c r="C13" s="299"/>
      <c r="D13" s="302">
        <v>61863</v>
      </c>
      <c r="E13" s="304"/>
      <c r="F13" s="307">
        <v>56661</v>
      </c>
      <c r="G13" s="311"/>
      <c r="H13" s="312"/>
    </row>
    <row r="14" spans="1:8" x14ac:dyDescent="0.2">
      <c r="A14" s="98"/>
      <c r="B14" s="104"/>
      <c r="C14" s="300"/>
      <c r="D14" s="303">
        <v>14470</v>
      </c>
      <c r="E14" s="305"/>
      <c r="F14" s="308">
        <v>30491</v>
      </c>
      <c r="G14" s="310"/>
      <c r="H14" s="313"/>
    </row>
    <row r="17" spans="1:11" x14ac:dyDescent="0.2">
      <c r="A17" s="291" t="s">
        <v>21</v>
      </c>
    </row>
    <row r="18" spans="1:11" x14ac:dyDescent="0.2">
      <c r="A18" s="292"/>
      <c r="B18" s="292" t="str">
        <f>実質収支比率等に係る経年分析!F$46</f>
        <v>R02</v>
      </c>
      <c r="C18" s="292" t="str">
        <f>実質収支比率等に係る経年分析!G$46</f>
        <v>R03</v>
      </c>
      <c r="D18" s="292" t="str">
        <f>実質収支比率等に係る経年分析!H$46</f>
        <v>R04</v>
      </c>
      <c r="E18" s="292" t="str">
        <f>実質収支比率等に係る経年分析!I$46</f>
        <v>R05</v>
      </c>
      <c r="F18" s="292" t="str">
        <f>実質収支比率等に係る経年分析!J$46</f>
        <v>R06</v>
      </c>
    </row>
    <row r="19" spans="1:11" x14ac:dyDescent="0.2">
      <c r="A19" s="292" t="s">
        <v>90</v>
      </c>
      <c r="B19" s="292">
        <f>ROUND(VALUE(SUBSTITUTE(実質収支比率等に係る経年分析!F$48,"▲","-")),2)</f>
        <v>3.89</v>
      </c>
      <c r="C19" s="292">
        <f>ROUND(VALUE(SUBSTITUTE(実質収支比率等に係る経年分析!G$48,"▲","-")),2)</f>
        <v>4.29</v>
      </c>
      <c r="D19" s="292">
        <f>ROUND(VALUE(SUBSTITUTE(実質収支比率等に係る経年分析!H$48,"▲","-")),2)</f>
        <v>4.47</v>
      </c>
      <c r="E19" s="292">
        <f>ROUND(VALUE(SUBSTITUTE(実質収支比率等に係る経年分析!I$48,"▲","-")),2)</f>
        <v>3.91</v>
      </c>
      <c r="F19" s="292">
        <f>ROUND(VALUE(SUBSTITUTE(実質収支比率等に係る経年分析!J$48,"▲","-")),2)</f>
        <v>3.87</v>
      </c>
    </row>
    <row r="20" spans="1:11" x14ac:dyDescent="0.2">
      <c r="A20" s="292" t="s">
        <v>32</v>
      </c>
      <c r="B20" s="292">
        <f>ROUND(VALUE(SUBSTITUTE(実質収支比率等に係る経年分析!F$47,"▲","-")),2)</f>
        <v>16.600000000000001</v>
      </c>
      <c r="C20" s="292">
        <f>ROUND(VALUE(SUBSTITUTE(実質収支比率等に係る経年分析!G$47,"▲","-")),2)</f>
        <v>17.41</v>
      </c>
      <c r="D20" s="292">
        <f>ROUND(VALUE(SUBSTITUTE(実質収支比率等に係る経年分析!H$47,"▲","-")),2)</f>
        <v>18.670000000000002</v>
      </c>
      <c r="E20" s="292">
        <f>ROUND(VALUE(SUBSTITUTE(実質収支比率等に係る経年分析!I$47,"▲","-")),2)</f>
        <v>19.02</v>
      </c>
      <c r="F20" s="292">
        <f>ROUND(VALUE(SUBSTITUTE(実質収支比率等に係る経年分析!J$47,"▲","-")),2)</f>
        <v>18.82</v>
      </c>
    </row>
    <row r="21" spans="1:11" x14ac:dyDescent="0.2">
      <c r="A21" s="292" t="s">
        <v>113</v>
      </c>
      <c r="B21" s="292">
        <f>IF(ISNUMBER(VALUE(SUBSTITUTE(実質収支比率等に係る経年分析!F$49,"▲","-"))),ROUND(VALUE(SUBSTITUTE(実質収支比率等に係る経年分析!F$49,"▲","-")),2),NA())</f>
        <v>-2.83</v>
      </c>
      <c r="C21" s="292">
        <f>IF(ISNUMBER(VALUE(SUBSTITUTE(実質収支比率等に係る経年分析!G$49,"▲","-"))),ROUND(VALUE(SUBSTITUTE(実質収支比率等に係る経年分析!G$49,"▲","-")),2),NA())</f>
        <v>-7.0000000000000007E-2</v>
      </c>
      <c r="D21" s="292">
        <f>IF(ISNUMBER(VALUE(SUBSTITUTE(実質収支比率等に係る経年分析!H$49,"▲","-"))),ROUND(VALUE(SUBSTITUTE(実質収支比率等に係る経年分析!H$49,"▲","-")),2),NA())</f>
        <v>-1.1100000000000001</v>
      </c>
      <c r="E21" s="292">
        <f>IF(ISNUMBER(VALUE(SUBSTITUTE(実質収支比率等に係る経年分析!I$49,"▲","-"))),ROUND(VALUE(SUBSTITUTE(実質収支比率等に係る経年分析!I$49,"▲","-")),2),NA())</f>
        <v>-2.35</v>
      </c>
      <c r="F21" s="292">
        <f>IF(ISNUMBER(VALUE(SUBSTITUTE(実質収支比率等に係る経年分析!J$49,"▲","-"))),ROUND(VALUE(SUBSTITUTE(実質収支比率等に係る経年分析!J$49,"▲","-")),2),NA())</f>
        <v>-1.75</v>
      </c>
    </row>
    <row r="24" spans="1:11" x14ac:dyDescent="0.2">
      <c r="A24" s="291" t="s">
        <v>102</v>
      </c>
    </row>
    <row r="25" spans="1:11" x14ac:dyDescent="0.2">
      <c r="A25" s="293"/>
      <c r="B25" s="293" t="str">
        <f>連結実質赤字比率に係る赤字・黒字の構成分析!F$33</f>
        <v>R02</v>
      </c>
      <c r="C25" s="293"/>
      <c r="D25" s="293" t="str">
        <f>連結実質赤字比率に係る赤字・黒字の構成分析!G$33</f>
        <v>R03</v>
      </c>
      <c r="E25" s="293"/>
      <c r="F25" s="293" t="str">
        <f>連結実質赤字比率に係る赤字・黒字の構成分析!H$33</f>
        <v>R04</v>
      </c>
      <c r="G25" s="293"/>
      <c r="H25" s="293" t="str">
        <f>連結実質赤字比率に係る赤字・黒字の構成分析!I$33</f>
        <v>R05</v>
      </c>
      <c r="I25" s="293"/>
      <c r="J25" s="293" t="str">
        <f>連結実質赤字比率に係る赤字・黒字の構成分析!J$33</f>
        <v>R06</v>
      </c>
      <c r="K25" s="293"/>
    </row>
    <row r="26" spans="1:11" x14ac:dyDescent="0.2">
      <c r="A26" s="293"/>
      <c r="B26" s="293" t="s">
        <v>114</v>
      </c>
      <c r="C26" s="293" t="s">
        <v>69</v>
      </c>
      <c r="D26" s="293" t="s">
        <v>114</v>
      </c>
      <c r="E26" s="293" t="s">
        <v>69</v>
      </c>
      <c r="F26" s="293" t="s">
        <v>114</v>
      </c>
      <c r="G26" s="293" t="s">
        <v>69</v>
      </c>
      <c r="H26" s="293" t="s">
        <v>114</v>
      </c>
      <c r="I26" s="293" t="s">
        <v>69</v>
      </c>
      <c r="J26" s="293" t="s">
        <v>114</v>
      </c>
      <c r="K26" s="293" t="s">
        <v>69</v>
      </c>
    </row>
    <row r="27" spans="1:11" x14ac:dyDescent="0.2">
      <c r="A27" s="293" t="str">
        <f>IF(連結実質赤字比率に係る赤字・黒字の構成分析!C$43="",NA(),連結実質赤字比率に係る赤字・黒字の構成分析!C$43)</f>
        <v>その他会計（黒字）</v>
      </c>
      <c r="B27" s="293" t="e">
        <f>IF(ROUND(VALUE(SUBSTITUTE(連結実質赤字比率に係る赤字・黒字の構成分析!F$43,"▲","-")),2)&lt;0,ABS(ROUND(VALUE(SUBSTITUTE(連結実質赤字比率に係る赤字・黒字の構成分析!F$43,"▲","-")),2)),NA())</f>
        <v>#N/A</v>
      </c>
      <c r="C27" s="293">
        <f>IF(ROUND(VALUE(SUBSTITUTE(連結実質赤字比率に係る赤字・黒字の構成分析!F$43,"▲","-")),2)&gt;=0,ABS(ROUND(VALUE(SUBSTITUTE(連結実質赤字比率に係る赤字・黒字の構成分析!F$43,"▲","-")),2)),NA())</f>
        <v>0.28999999999999998</v>
      </c>
      <c r="D27" s="293" t="e">
        <f>IF(ROUND(VALUE(SUBSTITUTE(連結実質赤字比率に係る赤字・黒字の構成分析!G$43,"▲","-")),2)&lt;0,ABS(ROUND(VALUE(SUBSTITUTE(連結実質赤字比率に係る赤字・黒字の構成分析!G$43,"▲","-")),2)),NA())</f>
        <v>#N/A</v>
      </c>
      <c r="E27" s="293">
        <f>IF(ROUND(VALUE(SUBSTITUTE(連結実質赤字比率に係る赤字・黒字の構成分析!G$43,"▲","-")),2)&gt;=0,ABS(ROUND(VALUE(SUBSTITUTE(連結実質赤字比率に係る赤字・黒字の構成分析!G$43,"▲","-")),2)),NA())</f>
        <v>0.05</v>
      </c>
      <c r="F27" s="293" t="e">
        <f>IF(ROUND(VALUE(SUBSTITUTE(連結実質赤字比率に係る赤字・黒字の構成分析!H$43,"▲","-")),2)&lt;0,ABS(ROUND(VALUE(SUBSTITUTE(連結実質赤字比率に係る赤字・黒字の構成分析!H$43,"▲","-")),2)),NA())</f>
        <v>#N/A</v>
      </c>
      <c r="G27" s="293">
        <f>IF(ROUND(VALUE(SUBSTITUTE(連結実質赤字比率に係る赤字・黒字の構成分析!H$43,"▲","-")),2)&gt;=0,ABS(ROUND(VALUE(SUBSTITUTE(連結実質赤字比率に係る赤字・黒字の構成分析!H$43,"▲","-")),2)),NA())</f>
        <v>0.05</v>
      </c>
      <c r="H27" s="293" t="e">
        <f>IF(ROUND(VALUE(SUBSTITUTE(連結実質赤字比率に係る赤字・黒字の構成分析!I$43,"▲","-")),2)&lt;0,ABS(ROUND(VALUE(SUBSTITUTE(連結実質赤字比率に係る赤字・黒字の構成分析!I$43,"▲","-")),2)),NA())</f>
        <v>#N/A</v>
      </c>
      <c r="I27" s="293">
        <f>IF(ROUND(VALUE(SUBSTITUTE(連結実質赤字比率に係る赤字・黒字の構成分析!I$43,"▲","-")),2)&gt;=0,ABS(ROUND(VALUE(SUBSTITUTE(連結実質赤字比率に係る赤字・黒字の構成分析!I$43,"▲","-")),2)),NA())</f>
        <v>0.05</v>
      </c>
      <c r="J27" s="293" t="e">
        <f>IF(ROUND(VALUE(SUBSTITUTE(連結実質赤字比率に係る赤字・黒字の構成分析!J$43,"▲","-")),2)&lt;0,ABS(ROUND(VALUE(SUBSTITUTE(連結実質赤字比率に係る赤字・黒字の構成分析!J$43,"▲","-")),2)),NA())</f>
        <v>#N/A</v>
      </c>
      <c r="K27" s="293">
        <f>IF(ROUND(VALUE(SUBSTITUTE(連結実質赤字比率に係る赤字・黒字の構成分析!J$43,"▲","-")),2)&gt;=0,ABS(ROUND(VALUE(SUBSTITUTE(連結実質赤字比率に係る赤字・黒字の構成分析!J$43,"▲","-")),2)),NA())</f>
        <v>0.04</v>
      </c>
    </row>
    <row r="28" spans="1:11" x14ac:dyDescent="0.2">
      <c r="A28" s="293" t="str">
        <f>IF(連結実質赤字比率に係る赤字・黒字の構成分析!C$42="",NA(),連結実質赤字比率に係る赤字・黒字の構成分析!C$42)</f>
        <v>その他会計（赤字）</v>
      </c>
      <c r="B28" s="293" t="e">
        <f>IF(ROUND(VALUE(SUBSTITUTE(連結実質赤字比率に係る赤字・黒字の構成分析!F$42,"▲","-")),2)&lt;0,ABS(ROUND(VALUE(SUBSTITUTE(連結実質赤字比率に係る赤字・黒字の構成分析!F$42,"▲","-")),2)),NA())</f>
        <v>#VALUE!</v>
      </c>
      <c r="C28" s="293" t="e">
        <f>IF(ROUND(VALUE(SUBSTITUTE(連結実質赤字比率に係る赤字・黒字の構成分析!F$42,"▲","-")),2)&gt;=0,ABS(ROUND(VALUE(SUBSTITUTE(連結実質赤字比率に係る赤字・黒字の構成分析!F$42,"▲","-")),2)),NA())</f>
        <v>#VALUE!</v>
      </c>
      <c r="D28" s="293" t="e">
        <f>IF(ROUND(VALUE(SUBSTITUTE(連結実質赤字比率に係る赤字・黒字の構成分析!G$42,"▲","-")),2)&lt;0,ABS(ROUND(VALUE(SUBSTITUTE(連結実質赤字比率に係る赤字・黒字の構成分析!G$42,"▲","-")),2)),NA())</f>
        <v>#VALUE!</v>
      </c>
      <c r="E28" s="293" t="e">
        <f>IF(ROUND(VALUE(SUBSTITUTE(連結実質赤字比率に係る赤字・黒字の構成分析!G$42,"▲","-")),2)&gt;=0,ABS(ROUND(VALUE(SUBSTITUTE(連結実質赤字比率に係る赤字・黒字の構成分析!G$42,"▲","-")),2)),NA())</f>
        <v>#VALUE!</v>
      </c>
      <c r="F28" s="293" t="e">
        <f>IF(ROUND(VALUE(SUBSTITUTE(連結実質赤字比率に係る赤字・黒字の構成分析!H$42,"▲","-")),2)&lt;0,ABS(ROUND(VALUE(SUBSTITUTE(連結実質赤字比率に係る赤字・黒字の構成分析!H$42,"▲","-")),2)),NA())</f>
        <v>#VALUE!</v>
      </c>
      <c r="G28" s="293" t="e">
        <f>IF(ROUND(VALUE(SUBSTITUTE(連結実質赤字比率に係る赤字・黒字の構成分析!H$42,"▲","-")),2)&gt;=0,ABS(ROUND(VALUE(SUBSTITUTE(連結実質赤字比率に係る赤字・黒字の構成分析!H$42,"▲","-")),2)),NA())</f>
        <v>#VALUE!</v>
      </c>
      <c r="H28" s="293" t="e">
        <f>IF(ROUND(VALUE(SUBSTITUTE(連結実質赤字比率に係る赤字・黒字の構成分析!I$42,"▲","-")),2)&lt;0,ABS(ROUND(VALUE(SUBSTITUTE(連結実質赤字比率に係る赤字・黒字の構成分析!I$42,"▲","-")),2)),NA())</f>
        <v>#VALUE!</v>
      </c>
      <c r="I28" s="293" t="e">
        <f>IF(ROUND(VALUE(SUBSTITUTE(連結実質赤字比率に係る赤字・黒字の構成分析!I$42,"▲","-")),2)&gt;=0,ABS(ROUND(VALUE(SUBSTITUTE(連結実質赤字比率に係る赤字・黒字の構成分析!I$42,"▲","-")),2)),NA())</f>
        <v>#VALUE!</v>
      </c>
      <c r="J28" s="293" t="e">
        <f>IF(ROUND(VALUE(SUBSTITUTE(連結実質赤字比率に係る赤字・黒字の構成分析!J$42,"▲","-")),2)&lt;0,ABS(ROUND(VALUE(SUBSTITUTE(連結実質赤字比率に係る赤字・黒字の構成分析!J$42,"▲","-")),2)),NA())</f>
        <v>#VALUE!</v>
      </c>
      <c r="K28" s="293" t="e">
        <f>IF(ROUND(VALUE(SUBSTITUTE(連結実質赤字比率に係る赤字・黒字の構成分析!J$42,"▲","-")),2)&gt;=0,ABS(ROUND(VALUE(SUBSTITUTE(連結実質赤字比率に係る赤字・黒字の構成分析!J$42,"▲","-")),2)),NA())</f>
        <v>#VALUE!</v>
      </c>
    </row>
    <row r="29" spans="1:11" x14ac:dyDescent="0.2">
      <c r="A29" s="293" t="str">
        <f>IF(連結実質赤字比率に係る赤字・黒字の構成分析!C$41="",NA(),連結実質赤字比率に係る赤字・黒字の構成分析!C$41)</f>
        <v>日向市後期高齢者医療事業特別会計</v>
      </c>
      <c r="B29" s="293" t="e">
        <f>IF(ROUND(VALUE(SUBSTITUTE(連結実質赤字比率に係る赤字・黒字の構成分析!F$41,"▲","-")),2)&lt;0,ABS(ROUND(VALUE(SUBSTITUTE(連結実質赤字比率に係る赤字・黒字の構成分析!F$41,"▲","-")),2)),NA())</f>
        <v>#N/A</v>
      </c>
      <c r="C29" s="293">
        <f>IF(ROUND(VALUE(SUBSTITUTE(連結実質赤字比率に係る赤字・黒字の構成分析!F$41,"▲","-")),2)&gt;=0,ABS(ROUND(VALUE(SUBSTITUTE(連結実質赤字比率に係る赤字・黒字の構成分析!F$41,"▲","-")),2)),NA())</f>
        <v>0.05</v>
      </c>
      <c r="D29" s="293" t="e">
        <f>IF(ROUND(VALUE(SUBSTITUTE(連結実質赤字比率に係る赤字・黒字の構成分析!G$41,"▲","-")),2)&lt;0,ABS(ROUND(VALUE(SUBSTITUTE(連結実質赤字比率に係る赤字・黒字の構成分析!G$41,"▲","-")),2)),NA())</f>
        <v>#N/A</v>
      </c>
      <c r="E29" s="293">
        <f>IF(ROUND(VALUE(SUBSTITUTE(連結実質赤字比率に係る赤字・黒字の構成分析!G$41,"▲","-")),2)&gt;=0,ABS(ROUND(VALUE(SUBSTITUTE(連結実質赤字比率に係る赤字・黒字の構成分析!G$41,"▲","-")),2)),NA())</f>
        <v>0.05</v>
      </c>
      <c r="F29" s="293" t="e">
        <f>IF(ROUND(VALUE(SUBSTITUTE(連結実質赤字比率に係る赤字・黒字の構成分析!H$41,"▲","-")),2)&lt;0,ABS(ROUND(VALUE(SUBSTITUTE(連結実質赤字比率に係る赤字・黒字の構成分析!H$41,"▲","-")),2)),NA())</f>
        <v>#N/A</v>
      </c>
      <c r="G29" s="293">
        <f>IF(ROUND(VALUE(SUBSTITUTE(連結実質赤字比率に係る赤字・黒字の構成分析!H$41,"▲","-")),2)&gt;=0,ABS(ROUND(VALUE(SUBSTITUTE(連結実質赤字比率に係る赤字・黒字の構成分析!H$41,"▲","-")),2)),NA())</f>
        <v>0.06</v>
      </c>
      <c r="H29" s="293" t="e">
        <f>IF(ROUND(VALUE(SUBSTITUTE(連結実質赤字比率に係る赤字・黒字の構成分析!I$41,"▲","-")),2)&lt;0,ABS(ROUND(VALUE(SUBSTITUTE(連結実質赤字比率に係る赤字・黒字の構成分析!I$41,"▲","-")),2)),NA())</f>
        <v>#N/A</v>
      </c>
      <c r="I29" s="293">
        <f>IF(ROUND(VALUE(SUBSTITUTE(連結実質赤字比率に係る赤字・黒字の構成分析!I$41,"▲","-")),2)&gt;=0,ABS(ROUND(VALUE(SUBSTITUTE(連結実質赤字比率に係る赤字・黒字の構成分析!I$41,"▲","-")),2)),NA())</f>
        <v>0.06</v>
      </c>
      <c r="J29" s="293" t="e">
        <f>IF(ROUND(VALUE(SUBSTITUTE(連結実質赤字比率に係る赤字・黒字の構成分析!J$41,"▲","-")),2)&lt;0,ABS(ROUND(VALUE(SUBSTITUTE(連結実質赤字比率に係る赤字・黒字の構成分析!J$41,"▲","-")),2)),NA())</f>
        <v>#N/A</v>
      </c>
      <c r="K29" s="293">
        <f>IF(ROUND(VALUE(SUBSTITUTE(連結実質赤字比率に係る赤字・黒字の構成分析!J$41,"▲","-")),2)&gt;=0,ABS(ROUND(VALUE(SUBSTITUTE(連結実質赤字比率に係る赤字・黒字の構成分析!J$41,"▲","-")),2)),NA())</f>
        <v>0.05</v>
      </c>
    </row>
    <row r="30" spans="1:11" x14ac:dyDescent="0.2">
      <c r="A30" s="293" t="str">
        <f>IF(連結実質赤字比率に係る赤字・黒字の構成分析!C$40="",NA(),連結実質赤字比率に係る赤字・黒字の構成分析!C$40)</f>
        <v>日向市国民健康保険事業特別会計</v>
      </c>
      <c r="B30" s="293" t="e">
        <f>IF(ROUND(VALUE(SUBSTITUTE(連結実質赤字比率に係る赤字・黒字の構成分析!F$40,"▲","-")),2)&lt;0,ABS(ROUND(VALUE(SUBSTITUTE(連結実質赤字比率に係る赤字・黒字の構成分析!F$40,"▲","-")),2)),NA())</f>
        <v>#N/A</v>
      </c>
      <c r="C30" s="293">
        <f>IF(ROUND(VALUE(SUBSTITUTE(連結実質赤字比率に係る赤字・黒字の構成分析!F$40,"▲","-")),2)&gt;=0,ABS(ROUND(VALUE(SUBSTITUTE(連結実質赤字比率に係る赤字・黒字の構成分析!F$40,"▲","-")),2)),NA())</f>
        <v>0.28999999999999998</v>
      </c>
      <c r="D30" s="293" t="e">
        <f>IF(ROUND(VALUE(SUBSTITUTE(連結実質赤字比率に係る赤字・黒字の構成分析!G$40,"▲","-")),2)&lt;0,ABS(ROUND(VALUE(SUBSTITUTE(連結実質赤字比率に係る赤字・黒字の構成分析!G$40,"▲","-")),2)),NA())</f>
        <v>#N/A</v>
      </c>
      <c r="E30" s="293">
        <f>IF(ROUND(VALUE(SUBSTITUTE(連結実質赤字比率に係る赤字・黒字の構成分析!G$40,"▲","-")),2)&gt;=0,ABS(ROUND(VALUE(SUBSTITUTE(連結実質赤字比率に係る赤字・黒字の構成分析!G$40,"▲","-")),2)),NA())</f>
        <v>0.9</v>
      </c>
      <c r="F30" s="293" t="e">
        <f>IF(ROUND(VALUE(SUBSTITUTE(連結実質赤字比率に係る赤字・黒字の構成分析!H$40,"▲","-")),2)&lt;0,ABS(ROUND(VALUE(SUBSTITUTE(連結実質赤字比率に係る赤字・黒字の構成分析!H$40,"▲","-")),2)),NA())</f>
        <v>#N/A</v>
      </c>
      <c r="G30" s="293">
        <f>IF(ROUND(VALUE(SUBSTITUTE(連結実質赤字比率に係る赤字・黒字の構成分析!H$40,"▲","-")),2)&gt;=0,ABS(ROUND(VALUE(SUBSTITUTE(連結実質赤字比率に係る赤字・黒字の構成分析!H$40,"▲","-")),2)),NA())</f>
        <v>0.93</v>
      </c>
      <c r="H30" s="293" t="e">
        <f>IF(ROUND(VALUE(SUBSTITUTE(連結実質赤字比率に係る赤字・黒字の構成分析!I$40,"▲","-")),2)&lt;0,ABS(ROUND(VALUE(SUBSTITUTE(連結実質赤字比率に係る赤字・黒字の構成分析!I$40,"▲","-")),2)),NA())</f>
        <v>#N/A</v>
      </c>
      <c r="I30" s="293">
        <f>IF(ROUND(VALUE(SUBSTITUTE(連結実質赤字比率に係る赤字・黒字の構成分析!I$40,"▲","-")),2)&gt;=0,ABS(ROUND(VALUE(SUBSTITUTE(連結実質赤字比率に係る赤字・黒字の構成分析!I$40,"▲","-")),2)),NA())</f>
        <v>0.82</v>
      </c>
      <c r="J30" s="293" t="e">
        <f>IF(ROUND(VALUE(SUBSTITUTE(連結実質赤字比率に係る赤字・黒字の構成分析!J$40,"▲","-")),2)&lt;0,ABS(ROUND(VALUE(SUBSTITUTE(連結実質赤字比率に係る赤字・黒字の構成分析!J$40,"▲","-")),2)),NA())</f>
        <v>#N/A</v>
      </c>
      <c r="K30" s="293">
        <f>IF(ROUND(VALUE(SUBSTITUTE(連結実質赤字比率に係る赤字・黒字の構成分析!J$40,"▲","-")),2)&gt;=0,ABS(ROUND(VALUE(SUBSTITUTE(連結実質赤字比率に係る赤字・黒字の構成分析!J$40,"▲","-")),2)),NA())</f>
        <v>0.76</v>
      </c>
    </row>
    <row r="31" spans="1:11" x14ac:dyDescent="0.2">
      <c r="A31" s="293" t="str">
        <f>IF(連結実質赤字比率に係る赤字・黒字の構成分析!C$39="",NA(),連結実質赤字比率に係る赤字・黒字の構成分析!C$39)</f>
        <v>日向市介護保険事業特別会計（保険事業勘定）</v>
      </c>
      <c r="B31" s="293" t="e">
        <f>IF(ROUND(VALUE(SUBSTITUTE(連結実質赤字比率に係る赤字・黒字の構成分析!F$39,"▲","-")),2)&lt;0,ABS(ROUND(VALUE(SUBSTITUTE(連結実質赤字比率に係る赤字・黒字の構成分析!F$39,"▲","-")),2)),NA())</f>
        <v>#N/A</v>
      </c>
      <c r="C31" s="293">
        <f>IF(ROUND(VALUE(SUBSTITUTE(連結実質赤字比率に係る赤字・黒字の構成分析!F$39,"▲","-")),2)&gt;=0,ABS(ROUND(VALUE(SUBSTITUTE(連結実質赤字比率に係る赤字・黒字の構成分析!F$39,"▲","-")),2)),NA())</f>
        <v>0.71</v>
      </c>
      <c r="D31" s="293" t="e">
        <f>IF(ROUND(VALUE(SUBSTITUTE(連結実質赤字比率に係る赤字・黒字の構成分析!G$39,"▲","-")),2)&lt;0,ABS(ROUND(VALUE(SUBSTITUTE(連結実質赤字比率に係る赤字・黒字の構成分析!G$39,"▲","-")),2)),NA())</f>
        <v>#N/A</v>
      </c>
      <c r="E31" s="293">
        <f>IF(ROUND(VALUE(SUBSTITUTE(連結実質赤字比率に係る赤字・黒字の構成分析!G$39,"▲","-")),2)&gt;=0,ABS(ROUND(VALUE(SUBSTITUTE(連結実質赤字比率に係る赤字・黒字の構成分析!G$39,"▲","-")),2)),NA())</f>
        <v>1.1000000000000001</v>
      </c>
      <c r="F31" s="293" t="e">
        <f>IF(ROUND(VALUE(SUBSTITUTE(連結実質赤字比率に係る赤字・黒字の構成分析!H$39,"▲","-")),2)&lt;0,ABS(ROUND(VALUE(SUBSTITUTE(連結実質赤字比率に係る赤字・黒字の構成分析!H$39,"▲","-")),2)),NA())</f>
        <v>#N/A</v>
      </c>
      <c r="G31" s="293">
        <f>IF(ROUND(VALUE(SUBSTITUTE(連結実質赤字比率に係る赤字・黒字の構成分析!H$39,"▲","-")),2)&gt;=0,ABS(ROUND(VALUE(SUBSTITUTE(連結実質赤字比率に係る赤字・黒字の構成分析!H$39,"▲","-")),2)),NA())</f>
        <v>1.62</v>
      </c>
      <c r="H31" s="293" t="e">
        <f>IF(ROUND(VALUE(SUBSTITUTE(連結実質赤字比率に係る赤字・黒字の構成分析!I$39,"▲","-")),2)&lt;0,ABS(ROUND(VALUE(SUBSTITUTE(連結実質赤字比率に係る赤字・黒字の構成分析!I$39,"▲","-")),2)),NA())</f>
        <v>#N/A</v>
      </c>
      <c r="I31" s="293">
        <f>IF(ROUND(VALUE(SUBSTITUTE(連結実質赤字比率に係る赤字・黒字の構成分析!I$39,"▲","-")),2)&gt;=0,ABS(ROUND(VALUE(SUBSTITUTE(連結実質赤字比率に係る赤字・黒字の構成分析!I$39,"▲","-")),2)),NA())</f>
        <v>1.93</v>
      </c>
      <c r="J31" s="293" t="e">
        <f>IF(ROUND(VALUE(SUBSTITUTE(連結実質赤字比率に係る赤字・黒字の構成分析!J$39,"▲","-")),2)&lt;0,ABS(ROUND(VALUE(SUBSTITUTE(連結実質赤字比率に係る赤字・黒字の構成分析!J$39,"▲","-")),2)),NA())</f>
        <v>#N/A</v>
      </c>
      <c r="K31" s="293">
        <f>IF(ROUND(VALUE(SUBSTITUTE(連結実質赤字比率に係る赤字・黒字の構成分析!J$39,"▲","-")),2)&gt;=0,ABS(ROUND(VALUE(SUBSTITUTE(連結実質赤字比率に係る赤字・黒字の構成分析!J$39,"▲","-")),2)),NA())</f>
        <v>1</v>
      </c>
    </row>
    <row r="32" spans="1:11" x14ac:dyDescent="0.2">
      <c r="A32" s="293" t="str">
        <f>IF(連結実質赤字比率に係る赤字・黒字の構成分析!C$38="",NA(),連結実質赤字比率に係る赤字・黒字の構成分析!C$38)</f>
        <v>日向市簡易水道事業会計</v>
      </c>
      <c r="B32" s="293" t="e">
        <f>IF(ROUND(VALUE(SUBSTITUTE(連結実質赤字比率に係る赤字・黒字の構成分析!F$38,"▲","-")),2)&lt;0,ABS(ROUND(VALUE(SUBSTITUTE(連結実質赤字比率に係る赤字・黒字の構成分析!F$38,"▲","-")),2)),NA())</f>
        <v>#N/A</v>
      </c>
      <c r="C32" s="293">
        <f>IF(ROUND(VALUE(SUBSTITUTE(連結実質赤字比率に係る赤字・黒字の構成分析!F$38,"▲","-")),2)&gt;=0,ABS(ROUND(VALUE(SUBSTITUTE(連結実質赤字比率に係る赤字・黒字の構成分析!F$38,"▲","-")),2)),NA())</f>
        <v>0.46</v>
      </c>
      <c r="D32" s="293" t="e">
        <f>IF(ROUND(VALUE(SUBSTITUTE(連結実質赤字比率に係る赤字・黒字の構成分析!G$38,"▲","-")),2)&lt;0,ABS(ROUND(VALUE(SUBSTITUTE(連結実質赤字比率に係る赤字・黒字の構成分析!G$38,"▲","-")),2)),NA())</f>
        <v>#N/A</v>
      </c>
      <c r="E32" s="293">
        <f>IF(ROUND(VALUE(SUBSTITUTE(連結実質赤字比率に係る赤字・黒字の構成分析!G$38,"▲","-")),2)&gt;=0,ABS(ROUND(VALUE(SUBSTITUTE(連結実質赤字比率に係る赤字・黒字の構成分析!G$38,"▲","-")),2)),NA())</f>
        <v>0.66</v>
      </c>
      <c r="F32" s="293" t="e">
        <f>IF(ROUND(VALUE(SUBSTITUTE(連結実質赤字比率に係る赤字・黒字の構成分析!H$38,"▲","-")),2)&lt;0,ABS(ROUND(VALUE(SUBSTITUTE(連結実質赤字比率に係る赤字・黒字の構成分析!H$38,"▲","-")),2)),NA())</f>
        <v>#N/A</v>
      </c>
      <c r="G32" s="293">
        <f>IF(ROUND(VALUE(SUBSTITUTE(連結実質赤字比率に係る赤字・黒字の構成分析!H$38,"▲","-")),2)&gt;=0,ABS(ROUND(VALUE(SUBSTITUTE(連結実質赤字比率に係る赤字・黒字の構成分析!H$38,"▲","-")),2)),NA())</f>
        <v>0.8</v>
      </c>
      <c r="H32" s="293" t="e">
        <f>IF(ROUND(VALUE(SUBSTITUTE(連結実質赤字比率に係る赤字・黒字の構成分析!I$38,"▲","-")),2)&lt;0,ABS(ROUND(VALUE(SUBSTITUTE(連結実質赤字比率に係る赤字・黒字の構成分析!I$38,"▲","-")),2)),NA())</f>
        <v>#N/A</v>
      </c>
      <c r="I32" s="293">
        <f>IF(ROUND(VALUE(SUBSTITUTE(連結実質赤字比率に係る赤字・黒字の構成分析!I$38,"▲","-")),2)&gt;=0,ABS(ROUND(VALUE(SUBSTITUTE(連結実質赤字比率に係る赤字・黒字の構成分析!I$38,"▲","-")),2)),NA())</f>
        <v>1.17</v>
      </c>
      <c r="J32" s="293" t="e">
        <f>IF(ROUND(VALUE(SUBSTITUTE(連結実質赤字比率に係る赤字・黒字の構成分析!J$38,"▲","-")),2)&lt;0,ABS(ROUND(VALUE(SUBSTITUTE(連結実質赤字比率に係る赤字・黒字の構成分析!J$38,"▲","-")),2)),NA())</f>
        <v>#N/A</v>
      </c>
      <c r="K32" s="293">
        <f>IF(ROUND(VALUE(SUBSTITUTE(連結実質赤字比率に係る赤字・黒字の構成分析!J$38,"▲","-")),2)&gt;=0,ABS(ROUND(VALUE(SUBSTITUTE(連結実質赤字比率に係る赤字・黒字の構成分析!J$38,"▲","-")),2)),NA())</f>
        <v>1.2</v>
      </c>
    </row>
    <row r="33" spans="1:16" x14ac:dyDescent="0.2">
      <c r="A33" s="293" t="str">
        <f>IF(連結実質赤字比率に係る赤字・黒字の構成分析!C$37="",NA(),連結実質赤字比率に係る赤字・黒字の構成分析!C$37)</f>
        <v>日向市農業集落排水事業会計</v>
      </c>
      <c r="B33" s="293" t="e">
        <f>IF(ROUND(VALUE(SUBSTITUTE(連結実質赤字比率に係る赤字・黒字の構成分析!F$37,"▲","-")),2)&lt;0,ABS(ROUND(VALUE(SUBSTITUTE(連結実質赤字比率に係る赤字・黒字の構成分析!F$37,"▲","-")),2)),NA())</f>
        <v>#N/A</v>
      </c>
      <c r="C33" s="293">
        <f>IF(ROUND(VALUE(SUBSTITUTE(連結実質赤字比率に係る赤字・黒字の構成分析!F$37,"▲","-")),2)&gt;=0,ABS(ROUND(VALUE(SUBSTITUTE(連結実質赤字比率に係る赤字・黒字の構成分析!F$37,"▲","-")),2)),NA())</f>
        <v>0.56000000000000005</v>
      </c>
      <c r="D33" s="293" t="e">
        <f>IF(ROUND(VALUE(SUBSTITUTE(連結実質赤字比率に係る赤字・黒字の構成分析!G$37,"▲","-")),2)&lt;0,ABS(ROUND(VALUE(SUBSTITUTE(連結実質赤字比率に係る赤字・黒字の構成分析!G$37,"▲","-")),2)),NA())</f>
        <v>#N/A</v>
      </c>
      <c r="E33" s="293">
        <f>IF(ROUND(VALUE(SUBSTITUTE(連結実質赤字比率に係る赤字・黒字の構成分析!G$37,"▲","-")),2)&gt;=0,ABS(ROUND(VALUE(SUBSTITUTE(連結実質赤字比率に係る赤字・黒字の構成分析!G$37,"▲","-")),2)),NA())</f>
        <v>0.9</v>
      </c>
      <c r="F33" s="293" t="e">
        <f>IF(ROUND(VALUE(SUBSTITUTE(連結実質赤字比率に係る赤字・黒字の構成分析!H$37,"▲","-")),2)&lt;0,ABS(ROUND(VALUE(SUBSTITUTE(連結実質赤字比率に係る赤字・黒字の構成分析!H$37,"▲","-")),2)),NA())</f>
        <v>#N/A</v>
      </c>
      <c r="G33" s="293">
        <f>IF(ROUND(VALUE(SUBSTITUTE(連結実質赤字比率に係る赤字・黒字の構成分析!H$37,"▲","-")),2)&gt;=0,ABS(ROUND(VALUE(SUBSTITUTE(連結実質赤字比率に係る赤字・黒字の構成分析!H$37,"▲","-")),2)),NA())</f>
        <v>1.1200000000000001</v>
      </c>
      <c r="H33" s="293" t="e">
        <f>IF(ROUND(VALUE(SUBSTITUTE(連結実質赤字比率に係る赤字・黒字の構成分析!I$37,"▲","-")),2)&lt;0,ABS(ROUND(VALUE(SUBSTITUTE(連結実質赤字比率に係る赤字・黒字の構成分析!I$37,"▲","-")),2)),NA())</f>
        <v>#N/A</v>
      </c>
      <c r="I33" s="293">
        <f>IF(ROUND(VALUE(SUBSTITUTE(連結実質赤字比率に係る赤字・黒字の構成分析!I$37,"▲","-")),2)&gt;=0,ABS(ROUND(VALUE(SUBSTITUTE(連結実質赤字比率に係る赤字・黒字の構成分析!I$37,"▲","-")),2)),NA())</f>
        <v>1.3</v>
      </c>
      <c r="J33" s="293" t="e">
        <f>IF(ROUND(VALUE(SUBSTITUTE(連結実質赤字比率に係る赤字・黒字の構成分析!J$37,"▲","-")),2)&lt;0,ABS(ROUND(VALUE(SUBSTITUTE(連結実質赤字比率に係る赤字・黒字の構成分析!J$37,"▲","-")),2)),NA())</f>
        <v>#N/A</v>
      </c>
      <c r="K33" s="293">
        <f>IF(ROUND(VALUE(SUBSTITUTE(連結実質赤字比率に係る赤字・黒字の構成分析!J$37,"▲","-")),2)&gt;=0,ABS(ROUND(VALUE(SUBSTITUTE(連結実質赤字比率に係る赤字・黒字の構成分析!J$37,"▲","-")),2)),NA())</f>
        <v>1.47</v>
      </c>
    </row>
    <row r="34" spans="1:16" x14ac:dyDescent="0.2">
      <c r="A34" s="293" t="str">
        <f>IF(連結実質赤字比率に係る赤字・黒字の構成分析!C$36="",NA(),連結実質赤字比率に係る赤字・黒字の構成分析!C$36)</f>
        <v>日向市下水道事業会計</v>
      </c>
      <c r="B34" s="293" t="e">
        <f>IF(ROUND(VALUE(SUBSTITUTE(連結実質赤字比率に係る赤字・黒字の構成分析!F$36,"▲","-")),2)&lt;0,ABS(ROUND(VALUE(SUBSTITUTE(連結実質赤字比率に係る赤字・黒字の構成分析!F$36,"▲","-")),2)),NA())</f>
        <v>#N/A</v>
      </c>
      <c r="C34" s="293">
        <f>IF(ROUND(VALUE(SUBSTITUTE(連結実質赤字比率に係る赤字・黒字の構成分析!F$36,"▲","-")),2)&gt;=0,ABS(ROUND(VALUE(SUBSTITUTE(連結実質赤字比率に係る赤字・黒字の構成分析!F$36,"▲","-")),2)),NA())</f>
        <v>1.31</v>
      </c>
      <c r="D34" s="293" t="e">
        <f>IF(ROUND(VALUE(SUBSTITUTE(連結実質赤字比率に係る赤字・黒字の構成分析!G$36,"▲","-")),2)&lt;0,ABS(ROUND(VALUE(SUBSTITUTE(連結実質赤字比率に係る赤字・黒字の構成分析!G$36,"▲","-")),2)),NA())</f>
        <v>#N/A</v>
      </c>
      <c r="E34" s="293">
        <f>IF(ROUND(VALUE(SUBSTITUTE(連結実質赤字比率に係る赤字・黒字の構成分析!G$36,"▲","-")),2)&gt;=0,ABS(ROUND(VALUE(SUBSTITUTE(連結実質赤字比率に係る赤字・黒字の構成分析!G$36,"▲","-")),2)),NA())</f>
        <v>1.35</v>
      </c>
      <c r="F34" s="293" t="e">
        <f>IF(ROUND(VALUE(SUBSTITUTE(連結実質赤字比率に係る赤字・黒字の構成分析!H$36,"▲","-")),2)&lt;0,ABS(ROUND(VALUE(SUBSTITUTE(連結実質赤字比率に係る赤字・黒字の構成分析!H$36,"▲","-")),2)),NA())</f>
        <v>#N/A</v>
      </c>
      <c r="G34" s="293">
        <f>IF(ROUND(VALUE(SUBSTITUTE(連結実質赤字比率に係る赤字・黒字の構成分析!H$36,"▲","-")),2)&gt;=0,ABS(ROUND(VALUE(SUBSTITUTE(連結実質赤字比率に係る赤字・黒字の構成分析!H$36,"▲","-")),2)),NA())</f>
        <v>1.64</v>
      </c>
      <c r="H34" s="293" t="e">
        <f>IF(ROUND(VALUE(SUBSTITUTE(連結実質赤字比率に係る赤字・黒字の構成分析!I$36,"▲","-")),2)&lt;0,ABS(ROUND(VALUE(SUBSTITUTE(連結実質赤字比率に係る赤字・黒字の構成分析!I$36,"▲","-")),2)),NA())</f>
        <v>#N/A</v>
      </c>
      <c r="I34" s="293">
        <f>IF(ROUND(VALUE(SUBSTITUTE(連結実質赤字比率に係る赤字・黒字の構成分析!I$36,"▲","-")),2)&gt;=0,ABS(ROUND(VALUE(SUBSTITUTE(連結実質赤字比率に係る赤字・黒字の構成分析!I$36,"▲","-")),2)),NA())</f>
        <v>1.88</v>
      </c>
      <c r="J34" s="293" t="e">
        <f>IF(ROUND(VALUE(SUBSTITUTE(連結実質赤字比率に係る赤字・黒字の構成分析!J$36,"▲","-")),2)&lt;0,ABS(ROUND(VALUE(SUBSTITUTE(連結実質赤字比率に係る赤字・黒字の構成分析!J$36,"▲","-")),2)),NA())</f>
        <v>#N/A</v>
      </c>
      <c r="K34" s="293">
        <f>IF(ROUND(VALUE(SUBSTITUTE(連結実質赤字比率に係る赤字・黒字の構成分析!J$36,"▲","-")),2)&gt;=0,ABS(ROUND(VALUE(SUBSTITUTE(連結実質赤字比率に係る赤字・黒字の構成分析!J$36,"▲","-")),2)),NA())</f>
        <v>2.06</v>
      </c>
    </row>
    <row r="35" spans="1:16" x14ac:dyDescent="0.2">
      <c r="A35" s="293" t="str">
        <f>IF(連結実質赤字比率に係る赤字・黒字の構成分析!C$35="",NA(),連結実質赤字比率に係る赤字・黒字の構成分析!C$35)</f>
        <v>一般会計</v>
      </c>
      <c r="B35" s="293" t="e">
        <f>IF(ROUND(VALUE(SUBSTITUTE(連結実質赤字比率に係る赤字・黒字の構成分析!F$35,"▲","-")),2)&lt;0,ABS(ROUND(VALUE(SUBSTITUTE(連結実質赤字比率に係る赤字・黒字の構成分析!F$35,"▲","-")),2)),NA())</f>
        <v>#N/A</v>
      </c>
      <c r="C35" s="293">
        <f>IF(ROUND(VALUE(SUBSTITUTE(連結実質赤字比率に係る赤字・黒字の構成分析!F$35,"▲","-")),2)&gt;=0,ABS(ROUND(VALUE(SUBSTITUTE(連結実質赤字比率に係る赤字・黒字の構成分析!F$35,"▲","-")),2)),NA())</f>
        <v>3.85</v>
      </c>
      <c r="D35" s="293" t="e">
        <f>IF(ROUND(VALUE(SUBSTITUTE(連結実質赤字比率に係る赤字・黒字の構成分析!G$35,"▲","-")),2)&lt;0,ABS(ROUND(VALUE(SUBSTITUTE(連結実質赤字比率に係る赤字・黒字の構成分析!G$35,"▲","-")),2)),NA())</f>
        <v>#N/A</v>
      </c>
      <c r="E35" s="293">
        <f>IF(ROUND(VALUE(SUBSTITUTE(連結実質赤字比率に係る赤字・黒字の構成分析!G$35,"▲","-")),2)&gt;=0,ABS(ROUND(VALUE(SUBSTITUTE(連結実質赤字比率に係る赤字・黒字の構成分析!G$35,"▲","-")),2)),NA())</f>
        <v>4.24</v>
      </c>
      <c r="F35" s="293" t="e">
        <f>IF(ROUND(VALUE(SUBSTITUTE(連結実質赤字比率に係る赤字・黒字の構成分析!H$35,"▲","-")),2)&lt;0,ABS(ROUND(VALUE(SUBSTITUTE(連結実質赤字比率に係る赤字・黒字の構成分析!H$35,"▲","-")),2)),NA())</f>
        <v>#N/A</v>
      </c>
      <c r="G35" s="293">
        <f>IF(ROUND(VALUE(SUBSTITUTE(連結実質赤字比率に係る赤字・黒字の構成分析!H$35,"▲","-")),2)&gt;=0,ABS(ROUND(VALUE(SUBSTITUTE(連結実質赤字比率に係る赤字・黒字の構成分析!H$35,"▲","-")),2)),NA())</f>
        <v>4.41</v>
      </c>
      <c r="H35" s="293" t="e">
        <f>IF(ROUND(VALUE(SUBSTITUTE(連結実質赤字比率に係る赤字・黒字の構成分析!I$35,"▲","-")),2)&lt;0,ABS(ROUND(VALUE(SUBSTITUTE(連結実質赤字比率に係る赤字・黒字の構成分析!I$35,"▲","-")),2)),NA())</f>
        <v>#N/A</v>
      </c>
      <c r="I35" s="293">
        <f>IF(ROUND(VALUE(SUBSTITUTE(連結実質赤字比率に係る赤字・黒字の構成分析!I$35,"▲","-")),2)&gt;=0,ABS(ROUND(VALUE(SUBSTITUTE(連結実質赤字比率に係る赤字・黒字の構成分析!I$35,"▲","-")),2)),NA())</f>
        <v>3.86</v>
      </c>
      <c r="J35" s="293" t="e">
        <f>IF(ROUND(VALUE(SUBSTITUTE(連結実質赤字比率に係る赤字・黒字の構成分析!J$35,"▲","-")),2)&lt;0,ABS(ROUND(VALUE(SUBSTITUTE(連結実質赤字比率に係る赤字・黒字の構成分析!J$35,"▲","-")),2)),NA())</f>
        <v>#N/A</v>
      </c>
      <c r="K35" s="293">
        <f>IF(ROUND(VALUE(SUBSTITUTE(連結実質赤字比率に係る赤字・黒字の構成分析!J$35,"▲","-")),2)&gt;=0,ABS(ROUND(VALUE(SUBSTITUTE(連結実質赤字比率に係る赤字・黒字の構成分析!J$35,"▲","-")),2)),NA())</f>
        <v>3.82</v>
      </c>
    </row>
    <row r="36" spans="1:16" x14ac:dyDescent="0.2">
      <c r="A36" s="293" t="str">
        <f>IF(連結実質赤字比率に係る赤字・黒字の構成分析!C$34="",NA(),連結実質赤字比率に係る赤字・黒字の構成分析!C$34)</f>
        <v>日向市水道事業会計</v>
      </c>
      <c r="B36" s="293" t="e">
        <f>IF(ROUND(VALUE(SUBSTITUTE(連結実質赤字比率に係る赤字・黒字の構成分析!F$34,"▲","-")),2)&lt;0,ABS(ROUND(VALUE(SUBSTITUTE(連結実質赤字比率に係る赤字・黒字の構成分析!F$34,"▲","-")),2)),NA())</f>
        <v>#N/A</v>
      </c>
      <c r="C36" s="293">
        <f>IF(ROUND(VALUE(SUBSTITUTE(連結実質赤字比率に係る赤字・黒字の構成分析!F$34,"▲","-")),2)&gt;=0,ABS(ROUND(VALUE(SUBSTITUTE(連結実質赤字比率に係る赤字・黒字の構成分析!F$34,"▲","-")),2)),NA())</f>
        <v>6.83</v>
      </c>
      <c r="D36" s="293" t="e">
        <f>IF(ROUND(VALUE(SUBSTITUTE(連結実質赤字比率に係る赤字・黒字の構成分析!G$34,"▲","-")),2)&lt;0,ABS(ROUND(VALUE(SUBSTITUTE(連結実質赤字比率に係る赤字・黒字の構成分析!G$34,"▲","-")),2)),NA())</f>
        <v>#N/A</v>
      </c>
      <c r="E36" s="293">
        <f>IF(ROUND(VALUE(SUBSTITUTE(連結実質赤字比率に係る赤字・黒字の構成分析!G$34,"▲","-")),2)&gt;=0,ABS(ROUND(VALUE(SUBSTITUTE(連結実質赤字比率に係る赤字・黒字の構成分析!G$34,"▲","-")),2)),NA())</f>
        <v>6.46</v>
      </c>
      <c r="F36" s="293" t="e">
        <f>IF(ROUND(VALUE(SUBSTITUTE(連結実質赤字比率に係る赤字・黒字の構成分析!H$34,"▲","-")),2)&lt;0,ABS(ROUND(VALUE(SUBSTITUTE(連結実質赤字比率に係る赤字・黒字の構成分析!H$34,"▲","-")),2)),NA())</f>
        <v>#N/A</v>
      </c>
      <c r="G36" s="293">
        <f>IF(ROUND(VALUE(SUBSTITUTE(連結実質赤字比率に係る赤字・黒字の構成分析!H$34,"▲","-")),2)&gt;=0,ABS(ROUND(VALUE(SUBSTITUTE(連結実質赤字比率に係る赤字・黒字の構成分析!H$34,"▲","-")),2)),NA())</f>
        <v>7.7</v>
      </c>
      <c r="H36" s="293" t="e">
        <f>IF(ROUND(VALUE(SUBSTITUTE(連結実質赤字比率に係る赤字・黒字の構成分析!I$34,"▲","-")),2)&lt;0,ABS(ROUND(VALUE(SUBSTITUTE(連結実質赤字比率に係る赤字・黒字の構成分析!I$34,"▲","-")),2)),NA())</f>
        <v>#N/A</v>
      </c>
      <c r="I36" s="293">
        <f>IF(ROUND(VALUE(SUBSTITUTE(連結実質赤字比率に係る赤字・黒字の構成分析!I$34,"▲","-")),2)&gt;=0,ABS(ROUND(VALUE(SUBSTITUTE(連結実質赤字比率に係る赤字・黒字の構成分析!I$34,"▲","-")),2)),NA())</f>
        <v>8.51</v>
      </c>
      <c r="J36" s="293" t="e">
        <f>IF(ROUND(VALUE(SUBSTITUTE(連結実質赤字比率に係る赤字・黒字の構成分析!J$34,"▲","-")),2)&lt;0,ABS(ROUND(VALUE(SUBSTITUTE(連結実質赤字比率に係る赤字・黒字の構成分析!J$34,"▲","-")),2)),NA())</f>
        <v>#N/A</v>
      </c>
      <c r="K36" s="293">
        <f>IF(ROUND(VALUE(SUBSTITUTE(連結実質赤字比率に係る赤字・黒字の構成分析!J$34,"▲","-")),2)&gt;=0,ABS(ROUND(VALUE(SUBSTITUTE(連結実質赤字比率に係る赤字・黒字の構成分析!J$34,"▲","-")),2)),NA())</f>
        <v>9.9</v>
      </c>
    </row>
    <row r="39" spans="1:16" x14ac:dyDescent="0.2">
      <c r="A39" s="291" t="s">
        <v>10</v>
      </c>
    </row>
    <row r="40" spans="1:16" x14ac:dyDescent="0.2">
      <c r="A40" s="294"/>
      <c r="B40" s="294" t="str">
        <f>'実質公債費比率（分子）の構造'!K$44</f>
        <v>R02</v>
      </c>
      <c r="C40" s="294"/>
      <c r="D40" s="294"/>
      <c r="E40" s="294" t="str">
        <f>'実質公債費比率（分子）の構造'!L$44</f>
        <v>R03</v>
      </c>
      <c r="F40" s="294"/>
      <c r="G40" s="294"/>
      <c r="H40" s="294" t="str">
        <f>'実質公債費比率（分子）の構造'!M$44</f>
        <v>R04</v>
      </c>
      <c r="I40" s="294"/>
      <c r="J40" s="294"/>
      <c r="K40" s="294" t="str">
        <f>'実質公債費比率（分子）の構造'!N$44</f>
        <v>R05</v>
      </c>
      <c r="L40" s="294"/>
      <c r="M40" s="294"/>
      <c r="N40" s="294" t="str">
        <f>'実質公債費比率（分子）の構造'!O$44</f>
        <v>R06</v>
      </c>
      <c r="O40" s="294"/>
      <c r="P40" s="294"/>
    </row>
    <row r="41" spans="1:16" x14ac:dyDescent="0.2">
      <c r="A41" s="294"/>
      <c r="B41" s="294" t="s">
        <v>115</v>
      </c>
      <c r="C41" s="294"/>
      <c r="D41" s="294" t="s">
        <v>117</v>
      </c>
      <c r="E41" s="294" t="s">
        <v>115</v>
      </c>
      <c r="F41" s="294"/>
      <c r="G41" s="294" t="s">
        <v>117</v>
      </c>
      <c r="H41" s="294" t="s">
        <v>115</v>
      </c>
      <c r="I41" s="294"/>
      <c r="J41" s="294" t="s">
        <v>117</v>
      </c>
      <c r="K41" s="294" t="s">
        <v>115</v>
      </c>
      <c r="L41" s="294"/>
      <c r="M41" s="294" t="s">
        <v>117</v>
      </c>
      <c r="N41" s="294" t="s">
        <v>115</v>
      </c>
      <c r="O41" s="294"/>
      <c r="P41" s="294" t="s">
        <v>117</v>
      </c>
    </row>
    <row r="42" spans="1:16" x14ac:dyDescent="0.2">
      <c r="A42" s="294" t="s">
        <v>119</v>
      </c>
      <c r="B42" s="294"/>
      <c r="C42" s="294"/>
      <c r="D42" s="294">
        <f>'実質公債費比率（分子）の構造'!K$52</f>
        <v>2761</v>
      </c>
      <c r="E42" s="294"/>
      <c r="F42" s="294"/>
      <c r="G42" s="294">
        <f>'実質公債費比率（分子）の構造'!L$52</f>
        <v>2720</v>
      </c>
      <c r="H42" s="294"/>
      <c r="I42" s="294"/>
      <c r="J42" s="294">
        <f>'実質公債費比率（分子）の構造'!M$52</f>
        <v>2709</v>
      </c>
      <c r="K42" s="294"/>
      <c r="L42" s="294"/>
      <c r="M42" s="294">
        <f>'実質公債費比率（分子）の構造'!N$52</f>
        <v>2561</v>
      </c>
      <c r="N42" s="294"/>
      <c r="O42" s="294"/>
      <c r="P42" s="294">
        <f>'実質公債費比率（分子）の構造'!O$52</f>
        <v>2488</v>
      </c>
    </row>
    <row r="43" spans="1:16" x14ac:dyDescent="0.2">
      <c r="A43" s="294" t="s">
        <v>44</v>
      </c>
      <c r="B43" s="294" t="str">
        <f>'実質公債費比率（分子）の構造'!K$51</f>
        <v>-</v>
      </c>
      <c r="C43" s="294"/>
      <c r="D43" s="294"/>
      <c r="E43" s="294" t="str">
        <f>'実質公債費比率（分子）の構造'!L$51</f>
        <v>-</v>
      </c>
      <c r="F43" s="294"/>
      <c r="G43" s="294"/>
      <c r="H43" s="294" t="str">
        <f>'実質公債費比率（分子）の構造'!M$51</f>
        <v>-</v>
      </c>
      <c r="I43" s="294"/>
      <c r="J43" s="294"/>
      <c r="K43" s="294">
        <f>'実質公債費比率（分子）の構造'!N$51</f>
        <v>0</v>
      </c>
      <c r="L43" s="294"/>
      <c r="M43" s="294"/>
      <c r="N43" s="294">
        <f>'実質公債費比率（分子）の構造'!O$51</f>
        <v>0</v>
      </c>
      <c r="O43" s="294"/>
      <c r="P43" s="294"/>
    </row>
    <row r="44" spans="1:16" x14ac:dyDescent="0.2">
      <c r="A44" s="294" t="s">
        <v>40</v>
      </c>
      <c r="B44" s="294" t="str">
        <f>'実質公債費比率（分子）の構造'!K$50</f>
        <v>-</v>
      </c>
      <c r="C44" s="294"/>
      <c r="D44" s="294"/>
      <c r="E44" s="294" t="str">
        <f>'実質公債費比率（分子）の構造'!L$50</f>
        <v>-</v>
      </c>
      <c r="F44" s="294"/>
      <c r="G44" s="294"/>
      <c r="H44" s="294" t="str">
        <f>'実質公債費比率（分子）の構造'!M$50</f>
        <v>-</v>
      </c>
      <c r="I44" s="294"/>
      <c r="J44" s="294"/>
      <c r="K44" s="294" t="str">
        <f>'実質公債費比率（分子）の構造'!N$50</f>
        <v>-</v>
      </c>
      <c r="L44" s="294"/>
      <c r="M44" s="294"/>
      <c r="N44" s="294">
        <f>'実質公債費比率（分子）の構造'!O$50</f>
        <v>11</v>
      </c>
      <c r="O44" s="294"/>
      <c r="P44" s="294"/>
    </row>
    <row r="45" spans="1:16" x14ac:dyDescent="0.2">
      <c r="A45" s="294" t="s">
        <v>0</v>
      </c>
      <c r="B45" s="294">
        <f>'実質公債費比率（分子）の構造'!K$49</f>
        <v>94</v>
      </c>
      <c r="C45" s="294"/>
      <c r="D45" s="294"/>
      <c r="E45" s="294">
        <f>'実質公債費比率（分子）の構造'!L$49</f>
        <v>85</v>
      </c>
      <c r="F45" s="294"/>
      <c r="G45" s="294"/>
      <c r="H45" s="294">
        <f>'実質公債費比率（分子）の構造'!M$49</f>
        <v>82</v>
      </c>
      <c r="I45" s="294"/>
      <c r="J45" s="294"/>
      <c r="K45" s="294">
        <f>'実質公債費比率（分子）の構造'!N$49</f>
        <v>14</v>
      </c>
      <c r="L45" s="294"/>
      <c r="M45" s="294"/>
      <c r="N45" s="294">
        <f>'実質公債費比率（分子）の構造'!O$49</f>
        <v>4</v>
      </c>
      <c r="O45" s="294"/>
      <c r="P45" s="294"/>
    </row>
    <row r="46" spans="1:16" x14ac:dyDescent="0.2">
      <c r="A46" s="294" t="s">
        <v>37</v>
      </c>
      <c r="B46" s="294">
        <f>'実質公債費比率（分子）の構造'!K$48</f>
        <v>568</v>
      </c>
      <c r="C46" s="294"/>
      <c r="D46" s="294"/>
      <c r="E46" s="294">
        <f>'実質公債費比率（分子）の構造'!L$48</f>
        <v>573</v>
      </c>
      <c r="F46" s="294"/>
      <c r="G46" s="294"/>
      <c r="H46" s="294">
        <f>'実質公債費比率（分子）の構造'!M$48</f>
        <v>582</v>
      </c>
      <c r="I46" s="294"/>
      <c r="J46" s="294"/>
      <c r="K46" s="294">
        <f>'実質公債費比率（分子）の構造'!N$48</f>
        <v>586</v>
      </c>
      <c r="L46" s="294"/>
      <c r="M46" s="294"/>
      <c r="N46" s="294">
        <f>'実質公債費比率（分子）の構造'!O$48</f>
        <v>567</v>
      </c>
      <c r="O46" s="294"/>
      <c r="P46" s="294"/>
    </row>
    <row r="47" spans="1:16" x14ac:dyDescent="0.2">
      <c r="A47" s="294" t="s">
        <v>31</v>
      </c>
      <c r="B47" s="294" t="str">
        <f>'実質公債費比率（分子）の構造'!K$47</f>
        <v>-</v>
      </c>
      <c r="C47" s="294"/>
      <c r="D47" s="294"/>
      <c r="E47" s="294" t="str">
        <f>'実質公債費比率（分子）の構造'!L$47</f>
        <v>-</v>
      </c>
      <c r="F47" s="294"/>
      <c r="G47" s="294"/>
      <c r="H47" s="294" t="str">
        <f>'実質公債費比率（分子）の構造'!M$47</f>
        <v>-</v>
      </c>
      <c r="I47" s="294"/>
      <c r="J47" s="294"/>
      <c r="K47" s="294" t="str">
        <f>'実質公債費比率（分子）の構造'!N$47</f>
        <v>-</v>
      </c>
      <c r="L47" s="294"/>
      <c r="M47" s="294"/>
      <c r="N47" s="294" t="str">
        <f>'実質公債費比率（分子）の構造'!O$47</f>
        <v>-</v>
      </c>
      <c r="O47" s="294"/>
      <c r="P47" s="294"/>
    </row>
    <row r="48" spans="1:16" x14ac:dyDescent="0.2">
      <c r="A48" s="294" t="s">
        <v>26</v>
      </c>
      <c r="B48" s="294" t="str">
        <f>'実質公債費比率（分子）の構造'!K$46</f>
        <v>-</v>
      </c>
      <c r="C48" s="294"/>
      <c r="D48" s="294"/>
      <c r="E48" s="294" t="str">
        <f>'実質公債費比率（分子）の構造'!L$46</f>
        <v>-</v>
      </c>
      <c r="F48" s="294"/>
      <c r="G48" s="294"/>
      <c r="H48" s="294" t="str">
        <f>'実質公債費比率（分子）の構造'!M$46</f>
        <v>-</v>
      </c>
      <c r="I48" s="294"/>
      <c r="J48" s="294"/>
      <c r="K48" s="294" t="str">
        <f>'実質公債費比率（分子）の構造'!N$46</f>
        <v>-</v>
      </c>
      <c r="L48" s="294"/>
      <c r="M48" s="294"/>
      <c r="N48" s="294" t="str">
        <f>'実質公債費比率（分子）の構造'!O$46</f>
        <v>-</v>
      </c>
      <c r="O48" s="294"/>
      <c r="P48" s="294"/>
    </row>
    <row r="49" spans="1:16" x14ac:dyDescent="0.2">
      <c r="A49" s="294" t="s">
        <v>22</v>
      </c>
      <c r="B49" s="294">
        <f>'実質公債費比率（分子）の構造'!K$45</f>
        <v>3545</v>
      </c>
      <c r="C49" s="294"/>
      <c r="D49" s="294"/>
      <c r="E49" s="294">
        <f>'実質公債費比率（分子）の構造'!L$45</f>
        <v>3616</v>
      </c>
      <c r="F49" s="294"/>
      <c r="G49" s="294"/>
      <c r="H49" s="294">
        <f>'実質公債費比率（分子）の構造'!M$45</f>
        <v>3616</v>
      </c>
      <c r="I49" s="294"/>
      <c r="J49" s="294"/>
      <c r="K49" s="294">
        <f>'実質公債費比率（分子）の構造'!N$45</f>
        <v>3445</v>
      </c>
      <c r="L49" s="294"/>
      <c r="M49" s="294"/>
      <c r="N49" s="294">
        <f>'実質公債費比率（分子）の構造'!O$45</f>
        <v>3312</v>
      </c>
      <c r="O49" s="294"/>
      <c r="P49" s="294"/>
    </row>
    <row r="50" spans="1:16" x14ac:dyDescent="0.2">
      <c r="A50" s="294" t="s">
        <v>52</v>
      </c>
      <c r="B50" s="294" t="e">
        <f>NA()</f>
        <v>#N/A</v>
      </c>
      <c r="C50" s="294">
        <f>IF(ISNUMBER('実質公債費比率（分子）の構造'!K$53),'実質公債費比率（分子）の構造'!K$53,NA())</f>
        <v>1446</v>
      </c>
      <c r="D50" s="294" t="e">
        <f>NA()</f>
        <v>#N/A</v>
      </c>
      <c r="E50" s="294" t="e">
        <f>NA()</f>
        <v>#N/A</v>
      </c>
      <c r="F50" s="294">
        <f>IF(ISNUMBER('実質公債費比率（分子）の構造'!L$53),'実質公債費比率（分子）の構造'!L$53,NA())</f>
        <v>1554</v>
      </c>
      <c r="G50" s="294" t="e">
        <f>NA()</f>
        <v>#N/A</v>
      </c>
      <c r="H50" s="294" t="e">
        <f>NA()</f>
        <v>#N/A</v>
      </c>
      <c r="I50" s="294">
        <f>IF(ISNUMBER('実質公債費比率（分子）の構造'!M$53),'実質公債費比率（分子）の構造'!M$53,NA())</f>
        <v>1571</v>
      </c>
      <c r="J50" s="294" t="e">
        <f>NA()</f>
        <v>#N/A</v>
      </c>
      <c r="K50" s="294" t="e">
        <f>NA()</f>
        <v>#N/A</v>
      </c>
      <c r="L50" s="294">
        <f>IF(ISNUMBER('実質公債費比率（分子）の構造'!N$53),'実質公債費比率（分子）の構造'!N$53,NA())</f>
        <v>1484</v>
      </c>
      <c r="M50" s="294" t="e">
        <f>NA()</f>
        <v>#N/A</v>
      </c>
      <c r="N50" s="294" t="e">
        <f>NA()</f>
        <v>#N/A</v>
      </c>
      <c r="O50" s="294">
        <f>IF(ISNUMBER('実質公債費比率（分子）の構造'!O$53),'実質公債費比率（分子）の構造'!O$53,NA())</f>
        <v>1406</v>
      </c>
      <c r="P50" s="294" t="e">
        <f>NA()</f>
        <v>#N/A</v>
      </c>
    </row>
    <row r="53" spans="1:16" x14ac:dyDescent="0.2">
      <c r="A53" s="291" t="s">
        <v>61</v>
      </c>
    </row>
    <row r="54" spans="1:16" x14ac:dyDescent="0.2">
      <c r="A54" s="293"/>
      <c r="B54" s="293" t="str">
        <f>'将来負担比率（分子）の構造'!I$40</f>
        <v>R02</v>
      </c>
      <c r="C54" s="293"/>
      <c r="D54" s="293"/>
      <c r="E54" s="293" t="str">
        <f>'将来負担比率（分子）の構造'!J$40</f>
        <v>R03</v>
      </c>
      <c r="F54" s="293"/>
      <c r="G54" s="293"/>
      <c r="H54" s="293" t="str">
        <f>'将来負担比率（分子）の構造'!K$40</f>
        <v>R04</v>
      </c>
      <c r="I54" s="293"/>
      <c r="J54" s="293"/>
      <c r="K54" s="293" t="str">
        <f>'将来負担比率（分子）の構造'!L$40</f>
        <v>R05</v>
      </c>
      <c r="L54" s="293"/>
      <c r="M54" s="293"/>
      <c r="N54" s="293" t="str">
        <f>'将来負担比率（分子）の構造'!M$40</f>
        <v>R06</v>
      </c>
      <c r="O54" s="293"/>
      <c r="P54" s="293"/>
    </row>
    <row r="55" spans="1:16" x14ac:dyDescent="0.2">
      <c r="A55" s="293"/>
      <c r="B55" s="293" t="s">
        <v>120</v>
      </c>
      <c r="C55" s="293"/>
      <c r="D55" s="293" t="s">
        <v>123</v>
      </c>
      <c r="E55" s="293" t="s">
        <v>120</v>
      </c>
      <c r="F55" s="293"/>
      <c r="G55" s="293" t="s">
        <v>123</v>
      </c>
      <c r="H55" s="293" t="s">
        <v>120</v>
      </c>
      <c r="I55" s="293"/>
      <c r="J55" s="293" t="s">
        <v>123</v>
      </c>
      <c r="K55" s="293" t="s">
        <v>120</v>
      </c>
      <c r="L55" s="293"/>
      <c r="M55" s="293" t="s">
        <v>123</v>
      </c>
      <c r="N55" s="293" t="s">
        <v>120</v>
      </c>
      <c r="O55" s="293"/>
      <c r="P55" s="293" t="s">
        <v>123</v>
      </c>
    </row>
    <row r="56" spans="1:16" x14ac:dyDescent="0.2">
      <c r="A56" s="293" t="s">
        <v>42</v>
      </c>
      <c r="B56" s="293"/>
      <c r="C56" s="293"/>
      <c r="D56" s="293">
        <f>'将来負担比率（分子）の構造'!I$52</f>
        <v>27190</v>
      </c>
      <c r="E56" s="293"/>
      <c r="F56" s="293"/>
      <c r="G56" s="293">
        <f>'将来負担比率（分子）の構造'!J$52</f>
        <v>26110</v>
      </c>
      <c r="H56" s="293"/>
      <c r="I56" s="293"/>
      <c r="J56" s="293">
        <f>'将来負担比率（分子）の構造'!K$52</f>
        <v>24536</v>
      </c>
      <c r="K56" s="293"/>
      <c r="L56" s="293"/>
      <c r="M56" s="293">
        <f>'将来負担比率（分子）の構造'!L$52</f>
        <v>22923</v>
      </c>
      <c r="N56" s="293"/>
      <c r="O56" s="293"/>
      <c r="P56" s="293">
        <f>'将来負担比率（分子）の構造'!M$52</f>
        <v>22094</v>
      </c>
    </row>
    <row r="57" spans="1:16" x14ac:dyDescent="0.2">
      <c r="A57" s="293" t="s">
        <v>98</v>
      </c>
      <c r="B57" s="293"/>
      <c r="C57" s="293"/>
      <c r="D57" s="293">
        <f>'将来負担比率（分子）の構造'!I$51</f>
        <v>1276</v>
      </c>
      <c r="E57" s="293"/>
      <c r="F57" s="293"/>
      <c r="G57" s="293">
        <f>'将来負担比率（分子）の構造'!J$51</f>
        <v>1160</v>
      </c>
      <c r="H57" s="293"/>
      <c r="I57" s="293"/>
      <c r="J57" s="293">
        <f>'将来負担比率（分子）の構造'!K$51</f>
        <v>1070</v>
      </c>
      <c r="K57" s="293"/>
      <c r="L57" s="293"/>
      <c r="M57" s="293">
        <f>'将来負担比率（分子）の構造'!L$51</f>
        <v>938</v>
      </c>
      <c r="N57" s="293"/>
      <c r="O57" s="293"/>
      <c r="P57" s="293">
        <f>'将来負担比率（分子）の構造'!M$51</f>
        <v>974</v>
      </c>
    </row>
    <row r="58" spans="1:16" x14ac:dyDescent="0.2">
      <c r="A58" s="293" t="s">
        <v>95</v>
      </c>
      <c r="B58" s="293"/>
      <c r="C58" s="293"/>
      <c r="D58" s="293">
        <f>'将来負担比率（分子）の構造'!I$50</f>
        <v>8658</v>
      </c>
      <c r="E58" s="293"/>
      <c r="F58" s="293"/>
      <c r="G58" s="293">
        <f>'将来負担比率（分子）の構造'!J$50</f>
        <v>10541</v>
      </c>
      <c r="H58" s="293"/>
      <c r="I58" s="293"/>
      <c r="J58" s="293">
        <f>'将来負担比率（分子）の構造'!K$50</f>
        <v>11357</v>
      </c>
      <c r="K58" s="293"/>
      <c r="L58" s="293"/>
      <c r="M58" s="293">
        <f>'将来負担比率（分子）の構造'!L$50</f>
        <v>10780</v>
      </c>
      <c r="N58" s="293"/>
      <c r="O58" s="293"/>
      <c r="P58" s="293">
        <f>'将来負担比率（分子）の構造'!M$50</f>
        <v>11143</v>
      </c>
    </row>
    <row r="59" spans="1:16" x14ac:dyDescent="0.2">
      <c r="A59" s="293" t="s">
        <v>91</v>
      </c>
      <c r="B59" s="293" t="str">
        <f>'将来負担比率（分子）の構造'!I$49</f>
        <v>-</v>
      </c>
      <c r="C59" s="293"/>
      <c r="D59" s="293"/>
      <c r="E59" s="293" t="str">
        <f>'将来負担比率（分子）の構造'!J$49</f>
        <v>-</v>
      </c>
      <c r="F59" s="293"/>
      <c r="G59" s="293"/>
      <c r="H59" s="293" t="str">
        <f>'将来負担比率（分子）の構造'!K$49</f>
        <v>-</v>
      </c>
      <c r="I59" s="293"/>
      <c r="J59" s="293"/>
      <c r="K59" s="293" t="str">
        <f>'将来負担比率（分子）の構造'!L$49</f>
        <v>-</v>
      </c>
      <c r="L59" s="293"/>
      <c r="M59" s="293"/>
      <c r="N59" s="293" t="str">
        <f>'将来負担比率（分子）の構造'!M$49</f>
        <v>-</v>
      </c>
      <c r="O59" s="293"/>
      <c r="P59" s="293"/>
    </row>
    <row r="60" spans="1:16" x14ac:dyDescent="0.2">
      <c r="A60" s="293" t="s">
        <v>85</v>
      </c>
      <c r="B60" s="293" t="str">
        <f>'将来負担比率（分子）の構造'!I$48</f>
        <v>-</v>
      </c>
      <c r="C60" s="293"/>
      <c r="D60" s="293"/>
      <c r="E60" s="293" t="str">
        <f>'将来負担比率（分子）の構造'!J$48</f>
        <v>-</v>
      </c>
      <c r="F60" s="293"/>
      <c r="G60" s="293"/>
      <c r="H60" s="293" t="str">
        <f>'将来負担比率（分子）の構造'!K$48</f>
        <v>-</v>
      </c>
      <c r="I60" s="293"/>
      <c r="J60" s="293"/>
      <c r="K60" s="293" t="str">
        <f>'将来負担比率（分子）の構造'!L$48</f>
        <v>-</v>
      </c>
      <c r="L60" s="293"/>
      <c r="M60" s="293"/>
      <c r="N60" s="293" t="str">
        <f>'将来負担比率（分子）の構造'!M$48</f>
        <v>-</v>
      </c>
      <c r="O60" s="293"/>
      <c r="P60" s="293"/>
    </row>
    <row r="61" spans="1:16" x14ac:dyDescent="0.2">
      <c r="A61" s="293" t="s">
        <v>78</v>
      </c>
      <c r="B61" s="293" t="str">
        <f>'将来負担比率（分子）の構造'!I$46</f>
        <v>-</v>
      </c>
      <c r="C61" s="293"/>
      <c r="D61" s="293"/>
      <c r="E61" s="293" t="str">
        <f>'将来負担比率（分子）の構造'!J$46</f>
        <v>-</v>
      </c>
      <c r="F61" s="293"/>
      <c r="G61" s="293"/>
      <c r="H61" s="293" t="str">
        <f>'将来負担比率（分子）の構造'!K$46</f>
        <v>-</v>
      </c>
      <c r="I61" s="293"/>
      <c r="J61" s="293"/>
      <c r="K61" s="293" t="str">
        <f>'将来負担比率（分子）の構造'!L$46</f>
        <v>-</v>
      </c>
      <c r="L61" s="293"/>
      <c r="M61" s="293"/>
      <c r="N61" s="293" t="str">
        <f>'将来負担比率（分子）の構造'!M$46</f>
        <v>-</v>
      </c>
      <c r="O61" s="293"/>
      <c r="P61" s="293"/>
    </row>
    <row r="62" spans="1:16" x14ac:dyDescent="0.2">
      <c r="A62" s="293" t="s">
        <v>79</v>
      </c>
      <c r="B62" s="293">
        <f>'将来負担比率（分子）の構造'!I$45</f>
        <v>4735</v>
      </c>
      <c r="C62" s="293"/>
      <c r="D62" s="293"/>
      <c r="E62" s="293">
        <f>'将来負担比率（分子）の構造'!J$45</f>
        <v>4703</v>
      </c>
      <c r="F62" s="293"/>
      <c r="G62" s="293"/>
      <c r="H62" s="293">
        <f>'将来負担比率（分子）の構造'!K$45</f>
        <v>4640</v>
      </c>
      <c r="I62" s="293"/>
      <c r="J62" s="293"/>
      <c r="K62" s="293">
        <f>'将来負担比率（分子）の構造'!L$45</f>
        <v>4589</v>
      </c>
      <c r="L62" s="293"/>
      <c r="M62" s="293"/>
      <c r="N62" s="293">
        <f>'将来負担比率（分子）の構造'!M$45</f>
        <v>4439</v>
      </c>
      <c r="O62" s="293"/>
      <c r="P62" s="293"/>
    </row>
    <row r="63" spans="1:16" x14ac:dyDescent="0.2">
      <c r="A63" s="293" t="s">
        <v>77</v>
      </c>
      <c r="B63" s="293">
        <f>'将来負担比率（分子）の構造'!I$44</f>
        <v>116</v>
      </c>
      <c r="C63" s="293"/>
      <c r="D63" s="293"/>
      <c r="E63" s="293">
        <f>'将来負担比率（分子）の構造'!J$44</f>
        <v>71</v>
      </c>
      <c r="F63" s="293"/>
      <c r="G63" s="293"/>
      <c r="H63" s="293">
        <f>'将来負担比率（分子）の構造'!K$44</f>
        <v>28</v>
      </c>
      <c r="I63" s="293"/>
      <c r="J63" s="293"/>
      <c r="K63" s="293">
        <f>'将来負担比率（分子）の構造'!L$44</f>
        <v>9</v>
      </c>
      <c r="L63" s="293"/>
      <c r="M63" s="293"/>
      <c r="N63" s="293">
        <f>'将来負担比率（分子）の構造'!M$44</f>
        <v>260</v>
      </c>
      <c r="O63" s="293"/>
      <c r="P63" s="293"/>
    </row>
    <row r="64" spans="1:16" x14ac:dyDescent="0.2">
      <c r="A64" s="293" t="s">
        <v>75</v>
      </c>
      <c r="B64" s="293">
        <f>'将来負担比率（分子）の構造'!I$43</f>
        <v>6263</v>
      </c>
      <c r="C64" s="293"/>
      <c r="D64" s="293"/>
      <c r="E64" s="293">
        <f>'将来負担比率（分子）の構造'!J$43</f>
        <v>5751</v>
      </c>
      <c r="F64" s="293"/>
      <c r="G64" s="293"/>
      <c r="H64" s="293">
        <f>'将来負担比率（分子）の構造'!K$43</f>
        <v>5507</v>
      </c>
      <c r="I64" s="293"/>
      <c r="J64" s="293"/>
      <c r="K64" s="293">
        <f>'将来負担比率（分子）の構造'!L$43</f>
        <v>5634</v>
      </c>
      <c r="L64" s="293"/>
      <c r="M64" s="293"/>
      <c r="N64" s="293">
        <f>'将来負担比率（分子）の構造'!M$43</f>
        <v>6113</v>
      </c>
      <c r="O64" s="293"/>
      <c r="P64" s="293"/>
    </row>
    <row r="65" spans="1:16" x14ac:dyDescent="0.2">
      <c r="A65" s="293" t="s">
        <v>74</v>
      </c>
      <c r="B65" s="293" t="str">
        <f>'将来負担比率（分子）の構造'!I$42</f>
        <v>-</v>
      </c>
      <c r="C65" s="293"/>
      <c r="D65" s="293"/>
      <c r="E65" s="293" t="str">
        <f>'将来負担比率（分子）の構造'!J$42</f>
        <v>-</v>
      </c>
      <c r="F65" s="293"/>
      <c r="G65" s="293"/>
      <c r="H65" s="293" t="str">
        <f>'将来負担比率（分子）の構造'!K$42</f>
        <v>-</v>
      </c>
      <c r="I65" s="293"/>
      <c r="J65" s="293"/>
      <c r="K65" s="293" t="str">
        <f>'将来負担比率（分子）の構造'!L$42</f>
        <v>-</v>
      </c>
      <c r="L65" s="293"/>
      <c r="M65" s="293"/>
      <c r="N65" s="293" t="str">
        <f>'将来負担比率（分子）の構造'!M$42</f>
        <v>-</v>
      </c>
      <c r="O65" s="293"/>
      <c r="P65" s="293"/>
    </row>
    <row r="66" spans="1:16" x14ac:dyDescent="0.2">
      <c r="A66" s="293" t="s">
        <v>54</v>
      </c>
      <c r="B66" s="293">
        <f>'将来負担比率（分子）の構造'!I$41</f>
        <v>34067</v>
      </c>
      <c r="C66" s="293"/>
      <c r="D66" s="293"/>
      <c r="E66" s="293">
        <f>'将来負担比率（分子）の構造'!J$41</f>
        <v>33053</v>
      </c>
      <c r="F66" s="293"/>
      <c r="G66" s="293"/>
      <c r="H66" s="293">
        <f>'将来負担比率（分子）の構造'!K$41</f>
        <v>31012</v>
      </c>
      <c r="I66" s="293"/>
      <c r="J66" s="293"/>
      <c r="K66" s="293">
        <f>'将来負担比率（分子）の構造'!L$41</f>
        <v>29313</v>
      </c>
      <c r="L66" s="293"/>
      <c r="M66" s="293"/>
      <c r="N66" s="293">
        <f>'将来負担比率（分子）の構造'!M$41</f>
        <v>27872</v>
      </c>
      <c r="O66" s="293"/>
      <c r="P66" s="293"/>
    </row>
    <row r="67" spans="1:16" x14ac:dyDescent="0.2">
      <c r="A67" s="293" t="s">
        <v>100</v>
      </c>
      <c r="B67" s="293" t="e">
        <f>NA()</f>
        <v>#N/A</v>
      </c>
      <c r="C67" s="293">
        <f>IF(ISNUMBER('将来負担比率（分子）の構造'!I$53),IF('将来負担比率（分子）の構造'!I$53&lt;0,0,'将来負担比率（分子）の構造'!I$53),NA())</f>
        <v>8058</v>
      </c>
      <c r="D67" s="293" t="e">
        <f>NA()</f>
        <v>#N/A</v>
      </c>
      <c r="E67" s="293" t="e">
        <f>NA()</f>
        <v>#N/A</v>
      </c>
      <c r="F67" s="293">
        <f>IF(ISNUMBER('将来負担比率（分子）の構造'!J$53),IF('将来負担比率（分子）の構造'!J$53&lt;0,0,'将来負担比率（分子）の構造'!J$53),NA())</f>
        <v>5767</v>
      </c>
      <c r="G67" s="293" t="e">
        <f>NA()</f>
        <v>#N/A</v>
      </c>
      <c r="H67" s="293" t="e">
        <f>NA()</f>
        <v>#N/A</v>
      </c>
      <c r="I67" s="293">
        <f>IF(ISNUMBER('将来負担比率（分子）の構造'!K$53),IF('将来負担比率（分子）の構造'!K$53&lt;0,0,'将来負担比率（分子）の構造'!K$53),NA())</f>
        <v>4223</v>
      </c>
      <c r="J67" s="293" t="e">
        <f>NA()</f>
        <v>#N/A</v>
      </c>
      <c r="K67" s="293" t="e">
        <f>NA()</f>
        <v>#N/A</v>
      </c>
      <c r="L67" s="293">
        <f>IF(ISNUMBER('将来負担比率（分子）の構造'!L$53),IF('将来負担比率（分子）の構造'!L$53&lt;0,0,'将来負担比率（分子）の構造'!L$53),NA())</f>
        <v>4904</v>
      </c>
      <c r="M67" s="293" t="e">
        <f>NA()</f>
        <v>#N/A</v>
      </c>
      <c r="N67" s="293" t="e">
        <f>NA()</f>
        <v>#N/A</v>
      </c>
      <c r="O67" s="293">
        <f>IF(ISNUMBER('将来負担比率（分子）の構造'!M$53),IF('将来負担比率（分子）の構造'!M$53&lt;0,0,'将来負担比率（分子）の構造'!M$53),NA())</f>
        <v>4472</v>
      </c>
      <c r="P67" s="293" t="e">
        <f>NA()</f>
        <v>#N/A</v>
      </c>
    </row>
    <row r="70" spans="1:16" x14ac:dyDescent="0.2">
      <c r="A70" s="296" t="s">
        <v>124</v>
      </c>
      <c r="B70" s="296"/>
      <c r="C70" s="296"/>
      <c r="D70" s="296"/>
      <c r="E70" s="296"/>
      <c r="F70" s="296"/>
    </row>
    <row r="71" spans="1:16" x14ac:dyDescent="0.2">
      <c r="A71" s="295"/>
      <c r="B71" s="295" t="str">
        <f>基金残高に係る経年分析!F54</f>
        <v>R04</v>
      </c>
      <c r="C71" s="295" t="str">
        <f>基金残高に係る経年分析!G54</f>
        <v>R05</v>
      </c>
      <c r="D71" s="295" t="str">
        <f>基金残高に係る経年分析!H54</f>
        <v>R06</v>
      </c>
    </row>
    <row r="72" spans="1:16" x14ac:dyDescent="0.2">
      <c r="A72" s="295" t="s">
        <v>125</v>
      </c>
      <c r="B72" s="297">
        <f>基金残高に係る経年分析!F55</f>
        <v>3061</v>
      </c>
      <c r="C72" s="297">
        <f>基金残高に係る経年分析!G55</f>
        <v>3132</v>
      </c>
      <c r="D72" s="297">
        <f>基金残高に係る経年分析!H55</f>
        <v>3155</v>
      </c>
    </row>
    <row r="73" spans="1:16" x14ac:dyDescent="0.2">
      <c r="A73" s="295" t="s">
        <v>126</v>
      </c>
      <c r="B73" s="297">
        <f>基金残高に係る経年分析!F56</f>
        <v>668</v>
      </c>
      <c r="C73" s="297">
        <f>基金残高に係る経年分析!G56</f>
        <v>737</v>
      </c>
      <c r="D73" s="297">
        <f>基金残高に係る経年分析!H56</f>
        <v>785</v>
      </c>
    </row>
    <row r="74" spans="1:16" x14ac:dyDescent="0.2">
      <c r="A74" s="295" t="s">
        <v>128</v>
      </c>
      <c r="B74" s="297">
        <f>基金残高に係る経年分析!F57</f>
        <v>7560</v>
      </c>
      <c r="C74" s="297">
        <f>基金残高に係る経年分析!G57</f>
        <v>6637</v>
      </c>
      <c r="D74" s="297">
        <f>基金残高に係る経年分析!H57</f>
        <v>6617</v>
      </c>
    </row>
  </sheetData>
  <sheetProtection algorithmName="SHA-512" hashValue="abNmNVR/B3/I5E1+mi2juLiWiHA42crp4RclhuE+8TEd3YRPbjPewEcFXnkOi+JSClZ8vEzkQMUIVCy7djxy4g==" saltValue="hZzHG6TLTkavzPh9VTnYjg==" spinCount="100000" sheet="1" objects="1" scenarios="1"/>
  <phoneticPr fontId="5"/>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topLeftCell="A4" workbookViewId="0"/>
  </sheetViews>
  <sheetFormatPr defaultColWidth="0" defaultRowHeight="11.25" customHeight="1" zeroHeight="1" x14ac:dyDescent="0.2"/>
  <cols>
    <col min="1" max="1" width="1.6328125" style="1" customWidth="1"/>
    <col min="2" max="2" width="2.36328125" style="1" customWidth="1"/>
    <col min="3" max="16" width="2.6328125" style="1" customWidth="1"/>
    <col min="17" max="17" width="2.36328125" style="1" customWidth="1"/>
    <col min="18" max="95" width="1.6328125" style="1" customWidth="1"/>
    <col min="96" max="133" width="1.6328125" style="38" customWidth="1"/>
    <col min="134" max="143" width="1.6328125" style="1" customWidth="1"/>
    <col min="144" max="144" width="0" style="1" hidden="1" customWidth="1"/>
    <col min="145" max="16384" width="0" style="1" hidden="1"/>
  </cols>
  <sheetData>
    <row r="1" spans="2:143" ht="22.5" customHeight="1" x14ac:dyDescent="0.2">
      <c r="B1" s="39"/>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645" t="s">
        <v>300</v>
      </c>
      <c r="DI1" s="646"/>
      <c r="DJ1" s="646"/>
      <c r="DK1" s="646"/>
      <c r="DL1" s="646"/>
      <c r="DM1" s="646"/>
      <c r="DN1" s="647"/>
      <c r="DO1" s="1"/>
      <c r="DP1" s="645" t="s">
        <v>302</v>
      </c>
      <c r="DQ1" s="646"/>
      <c r="DR1" s="646"/>
      <c r="DS1" s="646"/>
      <c r="DT1" s="646"/>
      <c r="DU1" s="646"/>
      <c r="DV1" s="646"/>
      <c r="DW1" s="646"/>
      <c r="DX1" s="646"/>
      <c r="DY1" s="646"/>
      <c r="DZ1" s="646"/>
      <c r="EA1" s="646"/>
      <c r="EB1" s="646"/>
      <c r="EC1" s="647"/>
      <c r="ED1" s="2"/>
      <c r="EE1" s="2"/>
      <c r="EF1" s="2"/>
      <c r="EG1" s="2"/>
      <c r="EH1" s="2"/>
      <c r="EI1" s="2"/>
      <c r="EJ1" s="2"/>
      <c r="EK1" s="2"/>
      <c r="EL1" s="2"/>
      <c r="EM1" s="2"/>
    </row>
    <row r="2" spans="2:143" ht="22.5" customHeight="1" x14ac:dyDescent="0.2">
      <c r="B2" s="40" t="s">
        <v>305</v>
      </c>
      <c r="R2" s="44"/>
      <c r="S2" s="44"/>
      <c r="T2" s="44"/>
      <c r="U2" s="44"/>
      <c r="V2" s="44"/>
      <c r="W2" s="44"/>
      <c r="X2" s="44"/>
      <c r="Y2" s="44"/>
      <c r="Z2" s="44"/>
      <c r="AA2" s="44"/>
      <c r="AB2" s="44"/>
      <c r="AC2" s="44"/>
      <c r="AE2" s="45"/>
      <c r="AF2" s="45"/>
      <c r="AG2" s="45"/>
      <c r="AH2" s="45"/>
      <c r="AI2" s="45"/>
      <c r="AJ2" s="44"/>
      <c r="AK2" s="44"/>
      <c r="AL2" s="44"/>
      <c r="AM2" s="44"/>
      <c r="AN2" s="44"/>
      <c r="AO2" s="44"/>
      <c r="AP2" s="44"/>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x14ac:dyDescent="0.2">
      <c r="B3" s="483" t="s">
        <v>116</v>
      </c>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3" t="s">
        <v>306</v>
      </c>
      <c r="AQ3" s="484"/>
      <c r="AR3" s="484"/>
      <c r="AS3" s="484"/>
      <c r="AT3" s="484"/>
      <c r="AU3" s="484"/>
      <c r="AV3" s="484"/>
      <c r="AW3" s="484"/>
      <c r="AX3" s="484"/>
      <c r="AY3" s="484"/>
      <c r="AZ3" s="484"/>
      <c r="BA3" s="484"/>
      <c r="BB3" s="484"/>
      <c r="BC3" s="484"/>
      <c r="BD3" s="484"/>
      <c r="BE3" s="484"/>
      <c r="BF3" s="484"/>
      <c r="BG3" s="484"/>
      <c r="BH3" s="484"/>
      <c r="BI3" s="484"/>
      <c r="BJ3" s="484"/>
      <c r="BK3" s="484"/>
      <c r="BL3" s="484"/>
      <c r="BM3" s="484"/>
      <c r="BN3" s="484"/>
      <c r="BO3" s="484"/>
      <c r="BP3" s="484"/>
      <c r="BQ3" s="484"/>
      <c r="BR3" s="484"/>
      <c r="BS3" s="484"/>
      <c r="BT3" s="484"/>
      <c r="BU3" s="484"/>
      <c r="BV3" s="484"/>
      <c r="BW3" s="484"/>
      <c r="BX3" s="484"/>
      <c r="BY3" s="484"/>
      <c r="BZ3" s="484"/>
      <c r="CA3" s="484"/>
      <c r="CB3" s="526"/>
      <c r="CD3" s="483" t="s">
        <v>307</v>
      </c>
      <c r="CE3" s="484"/>
      <c r="CF3" s="484"/>
      <c r="CG3" s="484"/>
      <c r="CH3" s="484"/>
      <c r="CI3" s="484"/>
      <c r="CJ3" s="484"/>
      <c r="CK3" s="484"/>
      <c r="CL3" s="484"/>
      <c r="CM3" s="484"/>
      <c r="CN3" s="484"/>
      <c r="CO3" s="484"/>
      <c r="CP3" s="484"/>
      <c r="CQ3" s="484"/>
      <c r="CR3" s="484"/>
      <c r="CS3" s="484"/>
      <c r="CT3" s="484"/>
      <c r="CU3" s="484"/>
      <c r="CV3" s="484"/>
      <c r="CW3" s="484"/>
      <c r="CX3" s="484"/>
      <c r="CY3" s="484"/>
      <c r="CZ3" s="484"/>
      <c r="DA3" s="484"/>
      <c r="DB3" s="484"/>
      <c r="DC3" s="484"/>
      <c r="DD3" s="484"/>
      <c r="DE3" s="484"/>
      <c r="DF3" s="484"/>
      <c r="DG3" s="484"/>
      <c r="DH3" s="484"/>
      <c r="DI3" s="484"/>
      <c r="DJ3" s="484"/>
      <c r="DK3" s="484"/>
      <c r="DL3" s="484"/>
      <c r="DM3" s="484"/>
      <c r="DN3" s="484"/>
      <c r="DO3" s="484"/>
      <c r="DP3" s="484"/>
      <c r="DQ3" s="484"/>
      <c r="DR3" s="484"/>
      <c r="DS3" s="484"/>
      <c r="DT3" s="484"/>
      <c r="DU3" s="484"/>
      <c r="DV3" s="484"/>
      <c r="DW3" s="484"/>
      <c r="DX3" s="484"/>
      <c r="DY3" s="484"/>
      <c r="DZ3" s="484"/>
      <c r="EA3" s="484"/>
      <c r="EB3" s="484"/>
      <c r="EC3" s="526"/>
    </row>
    <row r="4" spans="2:143" ht="11.25" customHeight="1" x14ac:dyDescent="0.2">
      <c r="B4" s="483" t="s">
        <v>5</v>
      </c>
      <c r="C4" s="484"/>
      <c r="D4" s="484"/>
      <c r="E4" s="484"/>
      <c r="F4" s="484"/>
      <c r="G4" s="484"/>
      <c r="H4" s="484"/>
      <c r="I4" s="484"/>
      <c r="J4" s="484"/>
      <c r="K4" s="484"/>
      <c r="L4" s="484"/>
      <c r="M4" s="484"/>
      <c r="N4" s="484"/>
      <c r="O4" s="484"/>
      <c r="P4" s="484"/>
      <c r="Q4" s="526"/>
      <c r="R4" s="483" t="s">
        <v>310</v>
      </c>
      <c r="S4" s="484"/>
      <c r="T4" s="484"/>
      <c r="U4" s="484"/>
      <c r="V4" s="484"/>
      <c r="W4" s="484"/>
      <c r="X4" s="484"/>
      <c r="Y4" s="526"/>
      <c r="Z4" s="483" t="s">
        <v>313</v>
      </c>
      <c r="AA4" s="484"/>
      <c r="AB4" s="484"/>
      <c r="AC4" s="526"/>
      <c r="AD4" s="483" t="s">
        <v>253</v>
      </c>
      <c r="AE4" s="484"/>
      <c r="AF4" s="484"/>
      <c r="AG4" s="484"/>
      <c r="AH4" s="484"/>
      <c r="AI4" s="484"/>
      <c r="AJ4" s="484"/>
      <c r="AK4" s="526"/>
      <c r="AL4" s="483" t="s">
        <v>313</v>
      </c>
      <c r="AM4" s="484"/>
      <c r="AN4" s="484"/>
      <c r="AO4" s="526"/>
      <c r="AP4" s="648" t="s">
        <v>316</v>
      </c>
      <c r="AQ4" s="648"/>
      <c r="AR4" s="648"/>
      <c r="AS4" s="648"/>
      <c r="AT4" s="648"/>
      <c r="AU4" s="648"/>
      <c r="AV4" s="648"/>
      <c r="AW4" s="648"/>
      <c r="AX4" s="648"/>
      <c r="AY4" s="648"/>
      <c r="AZ4" s="648"/>
      <c r="BA4" s="648"/>
      <c r="BB4" s="648"/>
      <c r="BC4" s="648"/>
      <c r="BD4" s="648"/>
      <c r="BE4" s="648"/>
      <c r="BF4" s="648"/>
      <c r="BG4" s="648" t="s">
        <v>287</v>
      </c>
      <c r="BH4" s="648"/>
      <c r="BI4" s="648"/>
      <c r="BJ4" s="648"/>
      <c r="BK4" s="648"/>
      <c r="BL4" s="648"/>
      <c r="BM4" s="648"/>
      <c r="BN4" s="648"/>
      <c r="BO4" s="648" t="s">
        <v>313</v>
      </c>
      <c r="BP4" s="648"/>
      <c r="BQ4" s="648"/>
      <c r="BR4" s="648"/>
      <c r="BS4" s="648" t="s">
        <v>317</v>
      </c>
      <c r="BT4" s="648"/>
      <c r="BU4" s="648"/>
      <c r="BV4" s="648"/>
      <c r="BW4" s="648"/>
      <c r="BX4" s="648"/>
      <c r="BY4" s="648"/>
      <c r="BZ4" s="648"/>
      <c r="CA4" s="648"/>
      <c r="CB4" s="648"/>
      <c r="CD4" s="483" t="s">
        <v>318</v>
      </c>
      <c r="CE4" s="484"/>
      <c r="CF4" s="484"/>
      <c r="CG4" s="484"/>
      <c r="CH4" s="484"/>
      <c r="CI4" s="484"/>
      <c r="CJ4" s="484"/>
      <c r="CK4" s="484"/>
      <c r="CL4" s="484"/>
      <c r="CM4" s="484"/>
      <c r="CN4" s="484"/>
      <c r="CO4" s="484"/>
      <c r="CP4" s="484"/>
      <c r="CQ4" s="484"/>
      <c r="CR4" s="484"/>
      <c r="CS4" s="484"/>
      <c r="CT4" s="484"/>
      <c r="CU4" s="484"/>
      <c r="CV4" s="484"/>
      <c r="CW4" s="484"/>
      <c r="CX4" s="484"/>
      <c r="CY4" s="484"/>
      <c r="CZ4" s="484"/>
      <c r="DA4" s="484"/>
      <c r="DB4" s="484"/>
      <c r="DC4" s="484"/>
      <c r="DD4" s="484"/>
      <c r="DE4" s="484"/>
      <c r="DF4" s="484"/>
      <c r="DG4" s="484"/>
      <c r="DH4" s="484"/>
      <c r="DI4" s="484"/>
      <c r="DJ4" s="484"/>
      <c r="DK4" s="484"/>
      <c r="DL4" s="484"/>
      <c r="DM4" s="484"/>
      <c r="DN4" s="484"/>
      <c r="DO4" s="484"/>
      <c r="DP4" s="484"/>
      <c r="DQ4" s="484"/>
      <c r="DR4" s="484"/>
      <c r="DS4" s="484"/>
      <c r="DT4" s="484"/>
      <c r="DU4" s="484"/>
      <c r="DV4" s="484"/>
      <c r="DW4" s="484"/>
      <c r="DX4" s="484"/>
      <c r="DY4" s="484"/>
      <c r="DZ4" s="484"/>
      <c r="EA4" s="484"/>
      <c r="EB4" s="484"/>
      <c r="EC4" s="526"/>
    </row>
    <row r="5" spans="2:143" ht="11.25" customHeight="1" x14ac:dyDescent="0.2">
      <c r="B5" s="612" t="s">
        <v>312</v>
      </c>
      <c r="C5" s="613"/>
      <c r="D5" s="613"/>
      <c r="E5" s="613"/>
      <c r="F5" s="613"/>
      <c r="G5" s="613"/>
      <c r="H5" s="613"/>
      <c r="I5" s="613"/>
      <c r="J5" s="613"/>
      <c r="K5" s="613"/>
      <c r="L5" s="613"/>
      <c r="M5" s="613"/>
      <c r="N5" s="613"/>
      <c r="O5" s="613"/>
      <c r="P5" s="613"/>
      <c r="Q5" s="614"/>
      <c r="R5" s="609">
        <v>8618591</v>
      </c>
      <c r="S5" s="610"/>
      <c r="T5" s="610"/>
      <c r="U5" s="610"/>
      <c r="V5" s="610"/>
      <c r="W5" s="610"/>
      <c r="X5" s="610"/>
      <c r="Y5" s="632"/>
      <c r="Z5" s="643">
        <v>23.9</v>
      </c>
      <c r="AA5" s="643"/>
      <c r="AB5" s="643"/>
      <c r="AC5" s="643"/>
      <c r="AD5" s="644">
        <v>8618591</v>
      </c>
      <c r="AE5" s="644"/>
      <c r="AF5" s="644"/>
      <c r="AG5" s="644"/>
      <c r="AH5" s="644"/>
      <c r="AI5" s="644"/>
      <c r="AJ5" s="644"/>
      <c r="AK5" s="644"/>
      <c r="AL5" s="633">
        <v>49.3</v>
      </c>
      <c r="AM5" s="616"/>
      <c r="AN5" s="616"/>
      <c r="AO5" s="636"/>
      <c r="AP5" s="612" t="s">
        <v>319</v>
      </c>
      <c r="AQ5" s="613"/>
      <c r="AR5" s="613"/>
      <c r="AS5" s="613"/>
      <c r="AT5" s="613"/>
      <c r="AU5" s="613"/>
      <c r="AV5" s="613"/>
      <c r="AW5" s="613"/>
      <c r="AX5" s="613"/>
      <c r="AY5" s="613"/>
      <c r="AZ5" s="613"/>
      <c r="BA5" s="613"/>
      <c r="BB5" s="613"/>
      <c r="BC5" s="613"/>
      <c r="BD5" s="613"/>
      <c r="BE5" s="613"/>
      <c r="BF5" s="614"/>
      <c r="BG5" s="570">
        <v>8618591</v>
      </c>
      <c r="BH5" s="454"/>
      <c r="BI5" s="454"/>
      <c r="BJ5" s="454"/>
      <c r="BK5" s="454"/>
      <c r="BL5" s="454"/>
      <c r="BM5" s="454"/>
      <c r="BN5" s="583"/>
      <c r="BO5" s="603">
        <v>100</v>
      </c>
      <c r="BP5" s="603"/>
      <c r="BQ5" s="603"/>
      <c r="BR5" s="603"/>
      <c r="BS5" s="604">
        <v>756781</v>
      </c>
      <c r="BT5" s="604"/>
      <c r="BU5" s="604"/>
      <c r="BV5" s="604"/>
      <c r="BW5" s="604"/>
      <c r="BX5" s="604"/>
      <c r="BY5" s="604"/>
      <c r="BZ5" s="604"/>
      <c r="CA5" s="604"/>
      <c r="CB5" s="626"/>
      <c r="CD5" s="483" t="s">
        <v>316</v>
      </c>
      <c r="CE5" s="484"/>
      <c r="CF5" s="484"/>
      <c r="CG5" s="484"/>
      <c r="CH5" s="484"/>
      <c r="CI5" s="484"/>
      <c r="CJ5" s="484"/>
      <c r="CK5" s="484"/>
      <c r="CL5" s="484"/>
      <c r="CM5" s="484"/>
      <c r="CN5" s="484"/>
      <c r="CO5" s="484"/>
      <c r="CP5" s="484"/>
      <c r="CQ5" s="526"/>
      <c r="CR5" s="483" t="s">
        <v>322</v>
      </c>
      <c r="CS5" s="484"/>
      <c r="CT5" s="484"/>
      <c r="CU5" s="484"/>
      <c r="CV5" s="484"/>
      <c r="CW5" s="484"/>
      <c r="CX5" s="484"/>
      <c r="CY5" s="526"/>
      <c r="CZ5" s="483" t="s">
        <v>313</v>
      </c>
      <c r="DA5" s="484"/>
      <c r="DB5" s="484"/>
      <c r="DC5" s="526"/>
      <c r="DD5" s="483" t="s">
        <v>323</v>
      </c>
      <c r="DE5" s="484"/>
      <c r="DF5" s="484"/>
      <c r="DG5" s="484"/>
      <c r="DH5" s="484"/>
      <c r="DI5" s="484"/>
      <c r="DJ5" s="484"/>
      <c r="DK5" s="484"/>
      <c r="DL5" s="484"/>
      <c r="DM5" s="484"/>
      <c r="DN5" s="484"/>
      <c r="DO5" s="484"/>
      <c r="DP5" s="526"/>
      <c r="DQ5" s="483" t="s">
        <v>325</v>
      </c>
      <c r="DR5" s="484"/>
      <c r="DS5" s="484"/>
      <c r="DT5" s="484"/>
      <c r="DU5" s="484"/>
      <c r="DV5" s="484"/>
      <c r="DW5" s="484"/>
      <c r="DX5" s="484"/>
      <c r="DY5" s="484"/>
      <c r="DZ5" s="484"/>
      <c r="EA5" s="484"/>
      <c r="EB5" s="484"/>
      <c r="EC5" s="526"/>
    </row>
    <row r="6" spans="2:143" ht="11.25" customHeight="1" x14ac:dyDescent="0.2">
      <c r="B6" s="568" t="s">
        <v>326</v>
      </c>
      <c r="C6" s="357"/>
      <c r="D6" s="357"/>
      <c r="E6" s="357"/>
      <c r="F6" s="357"/>
      <c r="G6" s="357"/>
      <c r="H6" s="357"/>
      <c r="I6" s="357"/>
      <c r="J6" s="357"/>
      <c r="K6" s="357"/>
      <c r="L6" s="357"/>
      <c r="M6" s="357"/>
      <c r="N6" s="357"/>
      <c r="O6" s="357"/>
      <c r="P6" s="357"/>
      <c r="Q6" s="569"/>
      <c r="R6" s="570">
        <v>339893</v>
      </c>
      <c r="S6" s="454"/>
      <c r="T6" s="454"/>
      <c r="U6" s="454"/>
      <c r="V6" s="454"/>
      <c r="W6" s="454"/>
      <c r="X6" s="454"/>
      <c r="Y6" s="583"/>
      <c r="Z6" s="603">
        <v>0.9</v>
      </c>
      <c r="AA6" s="603"/>
      <c r="AB6" s="603"/>
      <c r="AC6" s="603"/>
      <c r="AD6" s="604">
        <v>339893</v>
      </c>
      <c r="AE6" s="604"/>
      <c r="AF6" s="604"/>
      <c r="AG6" s="604"/>
      <c r="AH6" s="604"/>
      <c r="AI6" s="604"/>
      <c r="AJ6" s="604"/>
      <c r="AK6" s="604"/>
      <c r="AL6" s="573">
        <v>1.9</v>
      </c>
      <c r="AM6" s="317"/>
      <c r="AN6" s="317"/>
      <c r="AO6" s="605"/>
      <c r="AP6" s="568" t="s">
        <v>108</v>
      </c>
      <c r="AQ6" s="357"/>
      <c r="AR6" s="357"/>
      <c r="AS6" s="357"/>
      <c r="AT6" s="357"/>
      <c r="AU6" s="357"/>
      <c r="AV6" s="357"/>
      <c r="AW6" s="357"/>
      <c r="AX6" s="357"/>
      <c r="AY6" s="357"/>
      <c r="AZ6" s="357"/>
      <c r="BA6" s="357"/>
      <c r="BB6" s="357"/>
      <c r="BC6" s="357"/>
      <c r="BD6" s="357"/>
      <c r="BE6" s="357"/>
      <c r="BF6" s="569"/>
      <c r="BG6" s="570">
        <v>8618591</v>
      </c>
      <c r="BH6" s="454"/>
      <c r="BI6" s="454"/>
      <c r="BJ6" s="454"/>
      <c r="BK6" s="454"/>
      <c r="BL6" s="454"/>
      <c r="BM6" s="454"/>
      <c r="BN6" s="583"/>
      <c r="BO6" s="603">
        <v>100</v>
      </c>
      <c r="BP6" s="603"/>
      <c r="BQ6" s="603"/>
      <c r="BR6" s="603"/>
      <c r="BS6" s="604">
        <v>756781</v>
      </c>
      <c r="BT6" s="604"/>
      <c r="BU6" s="604"/>
      <c r="BV6" s="604"/>
      <c r="BW6" s="604"/>
      <c r="BX6" s="604"/>
      <c r="BY6" s="604"/>
      <c r="BZ6" s="604"/>
      <c r="CA6" s="604"/>
      <c r="CB6" s="626"/>
      <c r="CD6" s="612" t="s">
        <v>328</v>
      </c>
      <c r="CE6" s="613"/>
      <c r="CF6" s="613"/>
      <c r="CG6" s="613"/>
      <c r="CH6" s="613"/>
      <c r="CI6" s="613"/>
      <c r="CJ6" s="613"/>
      <c r="CK6" s="613"/>
      <c r="CL6" s="613"/>
      <c r="CM6" s="613"/>
      <c r="CN6" s="613"/>
      <c r="CO6" s="613"/>
      <c r="CP6" s="613"/>
      <c r="CQ6" s="614"/>
      <c r="CR6" s="570">
        <v>210523</v>
      </c>
      <c r="CS6" s="454"/>
      <c r="CT6" s="454"/>
      <c r="CU6" s="454"/>
      <c r="CV6" s="454"/>
      <c r="CW6" s="454"/>
      <c r="CX6" s="454"/>
      <c r="CY6" s="583"/>
      <c r="CZ6" s="633">
        <v>0.6</v>
      </c>
      <c r="DA6" s="616"/>
      <c r="DB6" s="616"/>
      <c r="DC6" s="634"/>
      <c r="DD6" s="576" t="s">
        <v>197</v>
      </c>
      <c r="DE6" s="454"/>
      <c r="DF6" s="454"/>
      <c r="DG6" s="454"/>
      <c r="DH6" s="454"/>
      <c r="DI6" s="454"/>
      <c r="DJ6" s="454"/>
      <c r="DK6" s="454"/>
      <c r="DL6" s="454"/>
      <c r="DM6" s="454"/>
      <c r="DN6" s="454"/>
      <c r="DO6" s="454"/>
      <c r="DP6" s="583"/>
      <c r="DQ6" s="576">
        <v>210522</v>
      </c>
      <c r="DR6" s="454"/>
      <c r="DS6" s="454"/>
      <c r="DT6" s="454"/>
      <c r="DU6" s="454"/>
      <c r="DV6" s="454"/>
      <c r="DW6" s="454"/>
      <c r="DX6" s="454"/>
      <c r="DY6" s="454"/>
      <c r="DZ6" s="454"/>
      <c r="EA6" s="454"/>
      <c r="EB6" s="454"/>
      <c r="EC6" s="601"/>
    </row>
    <row r="7" spans="2:143" ht="11.25" customHeight="1" x14ac:dyDescent="0.2">
      <c r="B7" s="568" t="s">
        <v>43</v>
      </c>
      <c r="C7" s="357"/>
      <c r="D7" s="357"/>
      <c r="E7" s="357"/>
      <c r="F7" s="357"/>
      <c r="G7" s="357"/>
      <c r="H7" s="357"/>
      <c r="I7" s="357"/>
      <c r="J7" s="357"/>
      <c r="K7" s="357"/>
      <c r="L7" s="357"/>
      <c r="M7" s="357"/>
      <c r="N7" s="357"/>
      <c r="O7" s="357"/>
      <c r="P7" s="357"/>
      <c r="Q7" s="569"/>
      <c r="R7" s="570">
        <v>1730</v>
      </c>
      <c r="S7" s="454"/>
      <c r="T7" s="454"/>
      <c r="U7" s="454"/>
      <c r="V7" s="454"/>
      <c r="W7" s="454"/>
      <c r="X7" s="454"/>
      <c r="Y7" s="583"/>
      <c r="Z7" s="603">
        <v>0</v>
      </c>
      <c r="AA7" s="603"/>
      <c r="AB7" s="603"/>
      <c r="AC7" s="603"/>
      <c r="AD7" s="604">
        <v>1730</v>
      </c>
      <c r="AE7" s="604"/>
      <c r="AF7" s="604"/>
      <c r="AG7" s="604"/>
      <c r="AH7" s="604"/>
      <c r="AI7" s="604"/>
      <c r="AJ7" s="604"/>
      <c r="AK7" s="604"/>
      <c r="AL7" s="573">
        <v>0</v>
      </c>
      <c r="AM7" s="317"/>
      <c r="AN7" s="317"/>
      <c r="AO7" s="605"/>
      <c r="AP7" s="568" t="s">
        <v>329</v>
      </c>
      <c r="AQ7" s="357"/>
      <c r="AR7" s="357"/>
      <c r="AS7" s="357"/>
      <c r="AT7" s="357"/>
      <c r="AU7" s="357"/>
      <c r="AV7" s="357"/>
      <c r="AW7" s="357"/>
      <c r="AX7" s="357"/>
      <c r="AY7" s="357"/>
      <c r="AZ7" s="357"/>
      <c r="BA7" s="357"/>
      <c r="BB7" s="357"/>
      <c r="BC7" s="357"/>
      <c r="BD7" s="357"/>
      <c r="BE7" s="357"/>
      <c r="BF7" s="569"/>
      <c r="BG7" s="570">
        <v>3002002</v>
      </c>
      <c r="BH7" s="454"/>
      <c r="BI7" s="454"/>
      <c r="BJ7" s="454"/>
      <c r="BK7" s="454"/>
      <c r="BL7" s="454"/>
      <c r="BM7" s="454"/>
      <c r="BN7" s="583"/>
      <c r="BO7" s="603">
        <v>34.799999999999997</v>
      </c>
      <c r="BP7" s="603"/>
      <c r="BQ7" s="603"/>
      <c r="BR7" s="603"/>
      <c r="BS7" s="604">
        <v>159467</v>
      </c>
      <c r="BT7" s="604"/>
      <c r="BU7" s="604"/>
      <c r="BV7" s="604"/>
      <c r="BW7" s="604"/>
      <c r="BX7" s="604"/>
      <c r="BY7" s="604"/>
      <c r="BZ7" s="604"/>
      <c r="CA7" s="604"/>
      <c r="CB7" s="626"/>
      <c r="CD7" s="568" t="s">
        <v>331</v>
      </c>
      <c r="CE7" s="357"/>
      <c r="CF7" s="357"/>
      <c r="CG7" s="357"/>
      <c r="CH7" s="357"/>
      <c r="CI7" s="357"/>
      <c r="CJ7" s="357"/>
      <c r="CK7" s="357"/>
      <c r="CL7" s="357"/>
      <c r="CM7" s="357"/>
      <c r="CN7" s="357"/>
      <c r="CO7" s="357"/>
      <c r="CP7" s="357"/>
      <c r="CQ7" s="569"/>
      <c r="CR7" s="570">
        <v>4884466</v>
      </c>
      <c r="CS7" s="454"/>
      <c r="CT7" s="454"/>
      <c r="CU7" s="454"/>
      <c r="CV7" s="454"/>
      <c r="CW7" s="454"/>
      <c r="CX7" s="454"/>
      <c r="CY7" s="583"/>
      <c r="CZ7" s="603">
        <v>13.9</v>
      </c>
      <c r="DA7" s="603"/>
      <c r="DB7" s="603"/>
      <c r="DC7" s="603"/>
      <c r="DD7" s="576">
        <v>60107</v>
      </c>
      <c r="DE7" s="454"/>
      <c r="DF7" s="454"/>
      <c r="DG7" s="454"/>
      <c r="DH7" s="454"/>
      <c r="DI7" s="454"/>
      <c r="DJ7" s="454"/>
      <c r="DK7" s="454"/>
      <c r="DL7" s="454"/>
      <c r="DM7" s="454"/>
      <c r="DN7" s="454"/>
      <c r="DO7" s="454"/>
      <c r="DP7" s="583"/>
      <c r="DQ7" s="576">
        <v>4252982</v>
      </c>
      <c r="DR7" s="454"/>
      <c r="DS7" s="454"/>
      <c r="DT7" s="454"/>
      <c r="DU7" s="454"/>
      <c r="DV7" s="454"/>
      <c r="DW7" s="454"/>
      <c r="DX7" s="454"/>
      <c r="DY7" s="454"/>
      <c r="DZ7" s="454"/>
      <c r="EA7" s="454"/>
      <c r="EB7" s="454"/>
      <c r="EC7" s="601"/>
    </row>
    <row r="8" spans="2:143" ht="11.25" customHeight="1" x14ac:dyDescent="0.2">
      <c r="B8" s="568" t="s">
        <v>332</v>
      </c>
      <c r="C8" s="357"/>
      <c r="D8" s="357"/>
      <c r="E8" s="357"/>
      <c r="F8" s="357"/>
      <c r="G8" s="357"/>
      <c r="H8" s="357"/>
      <c r="I8" s="357"/>
      <c r="J8" s="357"/>
      <c r="K8" s="357"/>
      <c r="L8" s="357"/>
      <c r="M8" s="357"/>
      <c r="N8" s="357"/>
      <c r="O8" s="357"/>
      <c r="P8" s="357"/>
      <c r="Q8" s="569"/>
      <c r="R8" s="570">
        <v>37762</v>
      </c>
      <c r="S8" s="454"/>
      <c r="T8" s="454"/>
      <c r="U8" s="454"/>
      <c r="V8" s="454"/>
      <c r="W8" s="454"/>
      <c r="X8" s="454"/>
      <c r="Y8" s="583"/>
      <c r="Z8" s="603">
        <v>0.1</v>
      </c>
      <c r="AA8" s="603"/>
      <c r="AB8" s="603"/>
      <c r="AC8" s="603"/>
      <c r="AD8" s="604">
        <v>37762</v>
      </c>
      <c r="AE8" s="604"/>
      <c r="AF8" s="604"/>
      <c r="AG8" s="604"/>
      <c r="AH8" s="604"/>
      <c r="AI8" s="604"/>
      <c r="AJ8" s="604"/>
      <c r="AK8" s="604"/>
      <c r="AL8" s="573">
        <v>0.2</v>
      </c>
      <c r="AM8" s="317"/>
      <c r="AN8" s="317"/>
      <c r="AO8" s="605"/>
      <c r="AP8" s="568" t="s">
        <v>121</v>
      </c>
      <c r="AQ8" s="357"/>
      <c r="AR8" s="357"/>
      <c r="AS8" s="357"/>
      <c r="AT8" s="357"/>
      <c r="AU8" s="357"/>
      <c r="AV8" s="357"/>
      <c r="AW8" s="357"/>
      <c r="AX8" s="357"/>
      <c r="AY8" s="357"/>
      <c r="AZ8" s="357"/>
      <c r="BA8" s="357"/>
      <c r="BB8" s="357"/>
      <c r="BC8" s="357"/>
      <c r="BD8" s="357"/>
      <c r="BE8" s="357"/>
      <c r="BF8" s="569"/>
      <c r="BG8" s="570">
        <v>86091</v>
      </c>
      <c r="BH8" s="454"/>
      <c r="BI8" s="454"/>
      <c r="BJ8" s="454"/>
      <c r="BK8" s="454"/>
      <c r="BL8" s="454"/>
      <c r="BM8" s="454"/>
      <c r="BN8" s="583"/>
      <c r="BO8" s="603">
        <v>1</v>
      </c>
      <c r="BP8" s="603"/>
      <c r="BQ8" s="603"/>
      <c r="BR8" s="603"/>
      <c r="BS8" s="604" t="s">
        <v>197</v>
      </c>
      <c r="BT8" s="604"/>
      <c r="BU8" s="604"/>
      <c r="BV8" s="604"/>
      <c r="BW8" s="604"/>
      <c r="BX8" s="604"/>
      <c r="BY8" s="604"/>
      <c r="BZ8" s="604"/>
      <c r="CA8" s="604"/>
      <c r="CB8" s="626"/>
      <c r="CD8" s="568" t="s">
        <v>335</v>
      </c>
      <c r="CE8" s="357"/>
      <c r="CF8" s="357"/>
      <c r="CG8" s="357"/>
      <c r="CH8" s="357"/>
      <c r="CI8" s="357"/>
      <c r="CJ8" s="357"/>
      <c r="CK8" s="357"/>
      <c r="CL8" s="357"/>
      <c r="CM8" s="357"/>
      <c r="CN8" s="357"/>
      <c r="CO8" s="357"/>
      <c r="CP8" s="357"/>
      <c r="CQ8" s="569"/>
      <c r="CR8" s="570">
        <v>13123193</v>
      </c>
      <c r="CS8" s="454"/>
      <c r="CT8" s="454"/>
      <c r="CU8" s="454"/>
      <c r="CV8" s="454"/>
      <c r="CW8" s="454"/>
      <c r="CX8" s="454"/>
      <c r="CY8" s="583"/>
      <c r="CZ8" s="603">
        <v>37.299999999999997</v>
      </c>
      <c r="DA8" s="603"/>
      <c r="DB8" s="603"/>
      <c r="DC8" s="603"/>
      <c r="DD8" s="576">
        <v>22253</v>
      </c>
      <c r="DE8" s="454"/>
      <c r="DF8" s="454"/>
      <c r="DG8" s="454"/>
      <c r="DH8" s="454"/>
      <c r="DI8" s="454"/>
      <c r="DJ8" s="454"/>
      <c r="DK8" s="454"/>
      <c r="DL8" s="454"/>
      <c r="DM8" s="454"/>
      <c r="DN8" s="454"/>
      <c r="DO8" s="454"/>
      <c r="DP8" s="583"/>
      <c r="DQ8" s="576">
        <v>6446251</v>
      </c>
      <c r="DR8" s="454"/>
      <c r="DS8" s="454"/>
      <c r="DT8" s="454"/>
      <c r="DU8" s="454"/>
      <c r="DV8" s="454"/>
      <c r="DW8" s="454"/>
      <c r="DX8" s="454"/>
      <c r="DY8" s="454"/>
      <c r="DZ8" s="454"/>
      <c r="EA8" s="454"/>
      <c r="EB8" s="454"/>
      <c r="EC8" s="601"/>
    </row>
    <row r="9" spans="2:143" ht="11.25" customHeight="1" x14ac:dyDescent="0.2">
      <c r="B9" s="568" t="s">
        <v>334</v>
      </c>
      <c r="C9" s="357"/>
      <c r="D9" s="357"/>
      <c r="E9" s="357"/>
      <c r="F9" s="357"/>
      <c r="G9" s="357"/>
      <c r="H9" s="357"/>
      <c r="I9" s="357"/>
      <c r="J9" s="357"/>
      <c r="K9" s="357"/>
      <c r="L9" s="357"/>
      <c r="M9" s="357"/>
      <c r="N9" s="357"/>
      <c r="O9" s="357"/>
      <c r="P9" s="357"/>
      <c r="Q9" s="569"/>
      <c r="R9" s="570">
        <v>37049</v>
      </c>
      <c r="S9" s="454"/>
      <c r="T9" s="454"/>
      <c r="U9" s="454"/>
      <c r="V9" s="454"/>
      <c r="W9" s="454"/>
      <c r="X9" s="454"/>
      <c r="Y9" s="583"/>
      <c r="Z9" s="603">
        <v>0.1</v>
      </c>
      <c r="AA9" s="603"/>
      <c r="AB9" s="603"/>
      <c r="AC9" s="603"/>
      <c r="AD9" s="604">
        <v>37049</v>
      </c>
      <c r="AE9" s="604"/>
      <c r="AF9" s="604"/>
      <c r="AG9" s="604"/>
      <c r="AH9" s="604"/>
      <c r="AI9" s="604"/>
      <c r="AJ9" s="604"/>
      <c r="AK9" s="604"/>
      <c r="AL9" s="573">
        <v>0.2</v>
      </c>
      <c r="AM9" s="317"/>
      <c r="AN9" s="317"/>
      <c r="AO9" s="605"/>
      <c r="AP9" s="568" t="s">
        <v>336</v>
      </c>
      <c r="AQ9" s="357"/>
      <c r="AR9" s="357"/>
      <c r="AS9" s="357"/>
      <c r="AT9" s="357"/>
      <c r="AU9" s="357"/>
      <c r="AV9" s="357"/>
      <c r="AW9" s="357"/>
      <c r="AX9" s="357"/>
      <c r="AY9" s="357"/>
      <c r="AZ9" s="357"/>
      <c r="BA9" s="357"/>
      <c r="BB9" s="357"/>
      <c r="BC9" s="357"/>
      <c r="BD9" s="357"/>
      <c r="BE9" s="357"/>
      <c r="BF9" s="569"/>
      <c r="BG9" s="570">
        <v>2266030</v>
      </c>
      <c r="BH9" s="454"/>
      <c r="BI9" s="454"/>
      <c r="BJ9" s="454"/>
      <c r="BK9" s="454"/>
      <c r="BL9" s="454"/>
      <c r="BM9" s="454"/>
      <c r="BN9" s="583"/>
      <c r="BO9" s="603">
        <v>26.3</v>
      </c>
      <c r="BP9" s="603"/>
      <c r="BQ9" s="603"/>
      <c r="BR9" s="603"/>
      <c r="BS9" s="604" t="s">
        <v>197</v>
      </c>
      <c r="BT9" s="604"/>
      <c r="BU9" s="604"/>
      <c r="BV9" s="604"/>
      <c r="BW9" s="604"/>
      <c r="BX9" s="604"/>
      <c r="BY9" s="604"/>
      <c r="BZ9" s="604"/>
      <c r="CA9" s="604"/>
      <c r="CB9" s="626"/>
      <c r="CD9" s="568" t="s">
        <v>339</v>
      </c>
      <c r="CE9" s="357"/>
      <c r="CF9" s="357"/>
      <c r="CG9" s="357"/>
      <c r="CH9" s="357"/>
      <c r="CI9" s="357"/>
      <c r="CJ9" s="357"/>
      <c r="CK9" s="357"/>
      <c r="CL9" s="357"/>
      <c r="CM9" s="357"/>
      <c r="CN9" s="357"/>
      <c r="CO9" s="357"/>
      <c r="CP9" s="357"/>
      <c r="CQ9" s="569"/>
      <c r="CR9" s="570">
        <v>2141301</v>
      </c>
      <c r="CS9" s="454"/>
      <c r="CT9" s="454"/>
      <c r="CU9" s="454"/>
      <c r="CV9" s="454"/>
      <c r="CW9" s="454"/>
      <c r="CX9" s="454"/>
      <c r="CY9" s="583"/>
      <c r="CZ9" s="603">
        <v>6.1</v>
      </c>
      <c r="DA9" s="603"/>
      <c r="DB9" s="603"/>
      <c r="DC9" s="603"/>
      <c r="DD9" s="576">
        <v>89035</v>
      </c>
      <c r="DE9" s="454"/>
      <c r="DF9" s="454"/>
      <c r="DG9" s="454"/>
      <c r="DH9" s="454"/>
      <c r="DI9" s="454"/>
      <c r="DJ9" s="454"/>
      <c r="DK9" s="454"/>
      <c r="DL9" s="454"/>
      <c r="DM9" s="454"/>
      <c r="DN9" s="454"/>
      <c r="DO9" s="454"/>
      <c r="DP9" s="583"/>
      <c r="DQ9" s="576">
        <v>1730197</v>
      </c>
      <c r="DR9" s="454"/>
      <c r="DS9" s="454"/>
      <c r="DT9" s="454"/>
      <c r="DU9" s="454"/>
      <c r="DV9" s="454"/>
      <c r="DW9" s="454"/>
      <c r="DX9" s="454"/>
      <c r="DY9" s="454"/>
      <c r="DZ9" s="454"/>
      <c r="EA9" s="454"/>
      <c r="EB9" s="454"/>
      <c r="EC9" s="601"/>
    </row>
    <row r="10" spans="2:143" ht="11.25" customHeight="1" x14ac:dyDescent="0.2">
      <c r="B10" s="568" t="s">
        <v>127</v>
      </c>
      <c r="C10" s="357"/>
      <c r="D10" s="357"/>
      <c r="E10" s="357"/>
      <c r="F10" s="357"/>
      <c r="G10" s="357"/>
      <c r="H10" s="357"/>
      <c r="I10" s="357"/>
      <c r="J10" s="357"/>
      <c r="K10" s="357"/>
      <c r="L10" s="357"/>
      <c r="M10" s="357"/>
      <c r="N10" s="357"/>
      <c r="O10" s="357"/>
      <c r="P10" s="357"/>
      <c r="Q10" s="569"/>
      <c r="R10" s="570" t="s">
        <v>197</v>
      </c>
      <c r="S10" s="454"/>
      <c r="T10" s="454"/>
      <c r="U10" s="454"/>
      <c r="V10" s="454"/>
      <c r="W10" s="454"/>
      <c r="X10" s="454"/>
      <c r="Y10" s="583"/>
      <c r="Z10" s="603" t="s">
        <v>197</v>
      </c>
      <c r="AA10" s="603"/>
      <c r="AB10" s="603"/>
      <c r="AC10" s="603"/>
      <c r="AD10" s="604" t="s">
        <v>197</v>
      </c>
      <c r="AE10" s="604"/>
      <c r="AF10" s="604"/>
      <c r="AG10" s="604"/>
      <c r="AH10" s="604"/>
      <c r="AI10" s="604"/>
      <c r="AJ10" s="604"/>
      <c r="AK10" s="604"/>
      <c r="AL10" s="573" t="s">
        <v>197</v>
      </c>
      <c r="AM10" s="317"/>
      <c r="AN10" s="317"/>
      <c r="AO10" s="605"/>
      <c r="AP10" s="568" t="s">
        <v>188</v>
      </c>
      <c r="AQ10" s="357"/>
      <c r="AR10" s="357"/>
      <c r="AS10" s="357"/>
      <c r="AT10" s="357"/>
      <c r="AU10" s="357"/>
      <c r="AV10" s="357"/>
      <c r="AW10" s="357"/>
      <c r="AX10" s="357"/>
      <c r="AY10" s="357"/>
      <c r="AZ10" s="357"/>
      <c r="BA10" s="357"/>
      <c r="BB10" s="357"/>
      <c r="BC10" s="357"/>
      <c r="BD10" s="357"/>
      <c r="BE10" s="357"/>
      <c r="BF10" s="569"/>
      <c r="BG10" s="570">
        <v>220151</v>
      </c>
      <c r="BH10" s="454"/>
      <c r="BI10" s="454"/>
      <c r="BJ10" s="454"/>
      <c r="BK10" s="454"/>
      <c r="BL10" s="454"/>
      <c r="BM10" s="454"/>
      <c r="BN10" s="583"/>
      <c r="BO10" s="603">
        <v>2.6</v>
      </c>
      <c r="BP10" s="603"/>
      <c r="BQ10" s="603"/>
      <c r="BR10" s="603"/>
      <c r="BS10" s="604">
        <v>36642</v>
      </c>
      <c r="BT10" s="604"/>
      <c r="BU10" s="604"/>
      <c r="BV10" s="604"/>
      <c r="BW10" s="604"/>
      <c r="BX10" s="604"/>
      <c r="BY10" s="604"/>
      <c r="BZ10" s="604"/>
      <c r="CA10" s="604"/>
      <c r="CB10" s="626"/>
      <c r="CD10" s="568" t="s">
        <v>222</v>
      </c>
      <c r="CE10" s="357"/>
      <c r="CF10" s="357"/>
      <c r="CG10" s="357"/>
      <c r="CH10" s="357"/>
      <c r="CI10" s="357"/>
      <c r="CJ10" s="357"/>
      <c r="CK10" s="357"/>
      <c r="CL10" s="357"/>
      <c r="CM10" s="357"/>
      <c r="CN10" s="357"/>
      <c r="CO10" s="357"/>
      <c r="CP10" s="357"/>
      <c r="CQ10" s="569"/>
      <c r="CR10" s="570">
        <v>18403</v>
      </c>
      <c r="CS10" s="454"/>
      <c r="CT10" s="454"/>
      <c r="CU10" s="454"/>
      <c r="CV10" s="454"/>
      <c r="CW10" s="454"/>
      <c r="CX10" s="454"/>
      <c r="CY10" s="583"/>
      <c r="CZ10" s="603">
        <v>0.1</v>
      </c>
      <c r="DA10" s="603"/>
      <c r="DB10" s="603"/>
      <c r="DC10" s="603"/>
      <c r="DD10" s="576" t="s">
        <v>197</v>
      </c>
      <c r="DE10" s="454"/>
      <c r="DF10" s="454"/>
      <c r="DG10" s="454"/>
      <c r="DH10" s="454"/>
      <c r="DI10" s="454"/>
      <c r="DJ10" s="454"/>
      <c r="DK10" s="454"/>
      <c r="DL10" s="454"/>
      <c r="DM10" s="454"/>
      <c r="DN10" s="454"/>
      <c r="DO10" s="454"/>
      <c r="DP10" s="583"/>
      <c r="DQ10" s="576">
        <v>1403</v>
      </c>
      <c r="DR10" s="454"/>
      <c r="DS10" s="454"/>
      <c r="DT10" s="454"/>
      <c r="DU10" s="454"/>
      <c r="DV10" s="454"/>
      <c r="DW10" s="454"/>
      <c r="DX10" s="454"/>
      <c r="DY10" s="454"/>
      <c r="DZ10" s="454"/>
      <c r="EA10" s="454"/>
      <c r="EB10" s="454"/>
      <c r="EC10" s="601"/>
    </row>
    <row r="11" spans="2:143" ht="11.25" customHeight="1" x14ac:dyDescent="0.2">
      <c r="B11" s="568" t="s">
        <v>106</v>
      </c>
      <c r="C11" s="357"/>
      <c r="D11" s="357"/>
      <c r="E11" s="357"/>
      <c r="F11" s="357"/>
      <c r="G11" s="357"/>
      <c r="H11" s="357"/>
      <c r="I11" s="357"/>
      <c r="J11" s="357"/>
      <c r="K11" s="357"/>
      <c r="L11" s="357"/>
      <c r="M11" s="357"/>
      <c r="N11" s="357"/>
      <c r="O11" s="357"/>
      <c r="P11" s="357"/>
      <c r="Q11" s="569"/>
      <c r="R11" s="570">
        <v>1586575</v>
      </c>
      <c r="S11" s="454"/>
      <c r="T11" s="454"/>
      <c r="U11" s="454"/>
      <c r="V11" s="454"/>
      <c r="W11" s="454"/>
      <c r="X11" s="454"/>
      <c r="Y11" s="583"/>
      <c r="Z11" s="573">
        <v>4.4000000000000004</v>
      </c>
      <c r="AA11" s="317"/>
      <c r="AB11" s="317"/>
      <c r="AC11" s="584"/>
      <c r="AD11" s="576">
        <v>1586575</v>
      </c>
      <c r="AE11" s="454"/>
      <c r="AF11" s="454"/>
      <c r="AG11" s="454"/>
      <c r="AH11" s="454"/>
      <c r="AI11" s="454"/>
      <c r="AJ11" s="454"/>
      <c r="AK11" s="583"/>
      <c r="AL11" s="573">
        <v>9.1</v>
      </c>
      <c r="AM11" s="317"/>
      <c r="AN11" s="317"/>
      <c r="AO11" s="605"/>
      <c r="AP11" s="568" t="s">
        <v>341</v>
      </c>
      <c r="AQ11" s="357"/>
      <c r="AR11" s="357"/>
      <c r="AS11" s="357"/>
      <c r="AT11" s="357"/>
      <c r="AU11" s="357"/>
      <c r="AV11" s="357"/>
      <c r="AW11" s="357"/>
      <c r="AX11" s="357"/>
      <c r="AY11" s="357"/>
      <c r="AZ11" s="357"/>
      <c r="BA11" s="357"/>
      <c r="BB11" s="357"/>
      <c r="BC11" s="357"/>
      <c r="BD11" s="357"/>
      <c r="BE11" s="357"/>
      <c r="BF11" s="569"/>
      <c r="BG11" s="570">
        <v>429730</v>
      </c>
      <c r="BH11" s="454"/>
      <c r="BI11" s="454"/>
      <c r="BJ11" s="454"/>
      <c r="BK11" s="454"/>
      <c r="BL11" s="454"/>
      <c r="BM11" s="454"/>
      <c r="BN11" s="583"/>
      <c r="BO11" s="603">
        <v>5</v>
      </c>
      <c r="BP11" s="603"/>
      <c r="BQ11" s="603"/>
      <c r="BR11" s="603"/>
      <c r="BS11" s="604">
        <v>122825</v>
      </c>
      <c r="BT11" s="604"/>
      <c r="BU11" s="604"/>
      <c r="BV11" s="604"/>
      <c r="BW11" s="604"/>
      <c r="BX11" s="604"/>
      <c r="BY11" s="604"/>
      <c r="BZ11" s="604"/>
      <c r="CA11" s="604"/>
      <c r="CB11" s="626"/>
      <c r="CD11" s="568" t="s">
        <v>344</v>
      </c>
      <c r="CE11" s="357"/>
      <c r="CF11" s="357"/>
      <c r="CG11" s="357"/>
      <c r="CH11" s="357"/>
      <c r="CI11" s="357"/>
      <c r="CJ11" s="357"/>
      <c r="CK11" s="357"/>
      <c r="CL11" s="357"/>
      <c r="CM11" s="357"/>
      <c r="CN11" s="357"/>
      <c r="CO11" s="357"/>
      <c r="CP11" s="357"/>
      <c r="CQ11" s="569"/>
      <c r="CR11" s="570">
        <v>1380051</v>
      </c>
      <c r="CS11" s="454"/>
      <c r="CT11" s="454"/>
      <c r="CU11" s="454"/>
      <c r="CV11" s="454"/>
      <c r="CW11" s="454"/>
      <c r="CX11" s="454"/>
      <c r="CY11" s="583"/>
      <c r="CZ11" s="603">
        <v>3.9</v>
      </c>
      <c r="DA11" s="603"/>
      <c r="DB11" s="603"/>
      <c r="DC11" s="603"/>
      <c r="DD11" s="576">
        <v>206769</v>
      </c>
      <c r="DE11" s="454"/>
      <c r="DF11" s="454"/>
      <c r="DG11" s="454"/>
      <c r="DH11" s="454"/>
      <c r="DI11" s="454"/>
      <c r="DJ11" s="454"/>
      <c r="DK11" s="454"/>
      <c r="DL11" s="454"/>
      <c r="DM11" s="454"/>
      <c r="DN11" s="454"/>
      <c r="DO11" s="454"/>
      <c r="DP11" s="583"/>
      <c r="DQ11" s="576">
        <v>720317</v>
      </c>
      <c r="DR11" s="454"/>
      <c r="DS11" s="454"/>
      <c r="DT11" s="454"/>
      <c r="DU11" s="454"/>
      <c r="DV11" s="454"/>
      <c r="DW11" s="454"/>
      <c r="DX11" s="454"/>
      <c r="DY11" s="454"/>
      <c r="DZ11" s="454"/>
      <c r="EA11" s="454"/>
      <c r="EB11" s="454"/>
      <c r="EC11" s="601"/>
    </row>
    <row r="12" spans="2:143" ht="11.25" customHeight="1" x14ac:dyDescent="0.2">
      <c r="B12" s="568" t="s">
        <v>144</v>
      </c>
      <c r="C12" s="357"/>
      <c r="D12" s="357"/>
      <c r="E12" s="357"/>
      <c r="F12" s="357"/>
      <c r="G12" s="357"/>
      <c r="H12" s="357"/>
      <c r="I12" s="357"/>
      <c r="J12" s="357"/>
      <c r="K12" s="357"/>
      <c r="L12" s="357"/>
      <c r="M12" s="357"/>
      <c r="N12" s="357"/>
      <c r="O12" s="357"/>
      <c r="P12" s="357"/>
      <c r="Q12" s="569"/>
      <c r="R12" s="570">
        <v>5275</v>
      </c>
      <c r="S12" s="454"/>
      <c r="T12" s="454"/>
      <c r="U12" s="454"/>
      <c r="V12" s="454"/>
      <c r="W12" s="454"/>
      <c r="X12" s="454"/>
      <c r="Y12" s="583"/>
      <c r="Z12" s="603">
        <v>0</v>
      </c>
      <c r="AA12" s="603"/>
      <c r="AB12" s="603"/>
      <c r="AC12" s="603"/>
      <c r="AD12" s="604">
        <v>5275</v>
      </c>
      <c r="AE12" s="604"/>
      <c r="AF12" s="604"/>
      <c r="AG12" s="604"/>
      <c r="AH12" s="604"/>
      <c r="AI12" s="604"/>
      <c r="AJ12" s="604"/>
      <c r="AK12" s="604"/>
      <c r="AL12" s="573">
        <v>0</v>
      </c>
      <c r="AM12" s="317"/>
      <c r="AN12" s="317"/>
      <c r="AO12" s="605"/>
      <c r="AP12" s="568" t="s">
        <v>345</v>
      </c>
      <c r="AQ12" s="357"/>
      <c r="AR12" s="357"/>
      <c r="AS12" s="357"/>
      <c r="AT12" s="357"/>
      <c r="AU12" s="357"/>
      <c r="AV12" s="357"/>
      <c r="AW12" s="357"/>
      <c r="AX12" s="357"/>
      <c r="AY12" s="357"/>
      <c r="AZ12" s="357"/>
      <c r="BA12" s="357"/>
      <c r="BB12" s="357"/>
      <c r="BC12" s="357"/>
      <c r="BD12" s="357"/>
      <c r="BE12" s="357"/>
      <c r="BF12" s="569"/>
      <c r="BG12" s="570">
        <v>4835105</v>
      </c>
      <c r="BH12" s="454"/>
      <c r="BI12" s="454"/>
      <c r="BJ12" s="454"/>
      <c r="BK12" s="454"/>
      <c r="BL12" s="454"/>
      <c r="BM12" s="454"/>
      <c r="BN12" s="583"/>
      <c r="BO12" s="603">
        <v>56.1</v>
      </c>
      <c r="BP12" s="603"/>
      <c r="BQ12" s="603"/>
      <c r="BR12" s="603"/>
      <c r="BS12" s="604">
        <v>597314</v>
      </c>
      <c r="BT12" s="604"/>
      <c r="BU12" s="604"/>
      <c r="BV12" s="604"/>
      <c r="BW12" s="604"/>
      <c r="BX12" s="604"/>
      <c r="BY12" s="604"/>
      <c r="BZ12" s="604"/>
      <c r="CA12" s="604"/>
      <c r="CB12" s="626"/>
      <c r="CD12" s="568" t="s">
        <v>92</v>
      </c>
      <c r="CE12" s="357"/>
      <c r="CF12" s="357"/>
      <c r="CG12" s="357"/>
      <c r="CH12" s="357"/>
      <c r="CI12" s="357"/>
      <c r="CJ12" s="357"/>
      <c r="CK12" s="357"/>
      <c r="CL12" s="357"/>
      <c r="CM12" s="357"/>
      <c r="CN12" s="357"/>
      <c r="CO12" s="357"/>
      <c r="CP12" s="357"/>
      <c r="CQ12" s="569"/>
      <c r="CR12" s="570">
        <v>1045032</v>
      </c>
      <c r="CS12" s="454"/>
      <c r="CT12" s="454"/>
      <c r="CU12" s="454"/>
      <c r="CV12" s="454"/>
      <c r="CW12" s="454"/>
      <c r="CX12" s="454"/>
      <c r="CY12" s="583"/>
      <c r="CZ12" s="603">
        <v>3</v>
      </c>
      <c r="DA12" s="603"/>
      <c r="DB12" s="603"/>
      <c r="DC12" s="603"/>
      <c r="DD12" s="576">
        <v>42170</v>
      </c>
      <c r="DE12" s="454"/>
      <c r="DF12" s="454"/>
      <c r="DG12" s="454"/>
      <c r="DH12" s="454"/>
      <c r="DI12" s="454"/>
      <c r="DJ12" s="454"/>
      <c r="DK12" s="454"/>
      <c r="DL12" s="454"/>
      <c r="DM12" s="454"/>
      <c r="DN12" s="454"/>
      <c r="DO12" s="454"/>
      <c r="DP12" s="583"/>
      <c r="DQ12" s="576">
        <v>482222</v>
      </c>
      <c r="DR12" s="454"/>
      <c r="DS12" s="454"/>
      <c r="DT12" s="454"/>
      <c r="DU12" s="454"/>
      <c r="DV12" s="454"/>
      <c r="DW12" s="454"/>
      <c r="DX12" s="454"/>
      <c r="DY12" s="454"/>
      <c r="DZ12" s="454"/>
      <c r="EA12" s="454"/>
      <c r="EB12" s="454"/>
      <c r="EC12" s="601"/>
    </row>
    <row r="13" spans="2:143" ht="11.25" customHeight="1" x14ac:dyDescent="0.2">
      <c r="B13" s="568" t="s">
        <v>347</v>
      </c>
      <c r="C13" s="357"/>
      <c r="D13" s="357"/>
      <c r="E13" s="357"/>
      <c r="F13" s="357"/>
      <c r="G13" s="357"/>
      <c r="H13" s="357"/>
      <c r="I13" s="357"/>
      <c r="J13" s="357"/>
      <c r="K13" s="357"/>
      <c r="L13" s="357"/>
      <c r="M13" s="357"/>
      <c r="N13" s="357"/>
      <c r="O13" s="357"/>
      <c r="P13" s="357"/>
      <c r="Q13" s="569"/>
      <c r="R13" s="570" t="s">
        <v>197</v>
      </c>
      <c r="S13" s="454"/>
      <c r="T13" s="454"/>
      <c r="U13" s="454"/>
      <c r="V13" s="454"/>
      <c r="W13" s="454"/>
      <c r="X13" s="454"/>
      <c r="Y13" s="583"/>
      <c r="Z13" s="603" t="s">
        <v>197</v>
      </c>
      <c r="AA13" s="603"/>
      <c r="AB13" s="603"/>
      <c r="AC13" s="603"/>
      <c r="AD13" s="604" t="s">
        <v>197</v>
      </c>
      <c r="AE13" s="604"/>
      <c r="AF13" s="604"/>
      <c r="AG13" s="604"/>
      <c r="AH13" s="604"/>
      <c r="AI13" s="604"/>
      <c r="AJ13" s="604"/>
      <c r="AK13" s="604"/>
      <c r="AL13" s="573" t="s">
        <v>197</v>
      </c>
      <c r="AM13" s="317"/>
      <c r="AN13" s="317"/>
      <c r="AO13" s="605"/>
      <c r="AP13" s="568" t="s">
        <v>349</v>
      </c>
      <c r="AQ13" s="357"/>
      <c r="AR13" s="357"/>
      <c r="AS13" s="357"/>
      <c r="AT13" s="357"/>
      <c r="AU13" s="357"/>
      <c r="AV13" s="357"/>
      <c r="AW13" s="357"/>
      <c r="AX13" s="357"/>
      <c r="AY13" s="357"/>
      <c r="AZ13" s="357"/>
      <c r="BA13" s="357"/>
      <c r="BB13" s="357"/>
      <c r="BC13" s="357"/>
      <c r="BD13" s="357"/>
      <c r="BE13" s="357"/>
      <c r="BF13" s="569"/>
      <c r="BG13" s="570">
        <v>4804389</v>
      </c>
      <c r="BH13" s="454"/>
      <c r="BI13" s="454"/>
      <c r="BJ13" s="454"/>
      <c r="BK13" s="454"/>
      <c r="BL13" s="454"/>
      <c r="BM13" s="454"/>
      <c r="BN13" s="583"/>
      <c r="BO13" s="603">
        <v>55.7</v>
      </c>
      <c r="BP13" s="603"/>
      <c r="BQ13" s="603"/>
      <c r="BR13" s="603"/>
      <c r="BS13" s="604">
        <v>597314</v>
      </c>
      <c r="BT13" s="604"/>
      <c r="BU13" s="604"/>
      <c r="BV13" s="604"/>
      <c r="BW13" s="604"/>
      <c r="BX13" s="604"/>
      <c r="BY13" s="604"/>
      <c r="BZ13" s="604"/>
      <c r="CA13" s="604"/>
      <c r="CB13" s="626"/>
      <c r="CD13" s="568" t="s">
        <v>350</v>
      </c>
      <c r="CE13" s="357"/>
      <c r="CF13" s="357"/>
      <c r="CG13" s="357"/>
      <c r="CH13" s="357"/>
      <c r="CI13" s="357"/>
      <c r="CJ13" s="357"/>
      <c r="CK13" s="357"/>
      <c r="CL13" s="357"/>
      <c r="CM13" s="357"/>
      <c r="CN13" s="357"/>
      <c r="CO13" s="357"/>
      <c r="CP13" s="357"/>
      <c r="CQ13" s="569"/>
      <c r="CR13" s="570">
        <v>4459567</v>
      </c>
      <c r="CS13" s="454"/>
      <c r="CT13" s="454"/>
      <c r="CU13" s="454"/>
      <c r="CV13" s="454"/>
      <c r="CW13" s="454"/>
      <c r="CX13" s="454"/>
      <c r="CY13" s="583"/>
      <c r="CZ13" s="603">
        <v>12.7</v>
      </c>
      <c r="DA13" s="603"/>
      <c r="DB13" s="603"/>
      <c r="DC13" s="603"/>
      <c r="DD13" s="576">
        <v>3023686</v>
      </c>
      <c r="DE13" s="454"/>
      <c r="DF13" s="454"/>
      <c r="DG13" s="454"/>
      <c r="DH13" s="454"/>
      <c r="DI13" s="454"/>
      <c r="DJ13" s="454"/>
      <c r="DK13" s="454"/>
      <c r="DL13" s="454"/>
      <c r="DM13" s="454"/>
      <c r="DN13" s="454"/>
      <c r="DO13" s="454"/>
      <c r="DP13" s="583"/>
      <c r="DQ13" s="576">
        <v>1425862</v>
      </c>
      <c r="DR13" s="454"/>
      <c r="DS13" s="454"/>
      <c r="DT13" s="454"/>
      <c r="DU13" s="454"/>
      <c r="DV13" s="454"/>
      <c r="DW13" s="454"/>
      <c r="DX13" s="454"/>
      <c r="DY13" s="454"/>
      <c r="DZ13" s="454"/>
      <c r="EA13" s="454"/>
      <c r="EB13" s="454"/>
      <c r="EC13" s="601"/>
    </row>
    <row r="14" spans="2:143" ht="11.25" customHeight="1" x14ac:dyDescent="0.2">
      <c r="B14" s="568" t="s">
        <v>320</v>
      </c>
      <c r="C14" s="357"/>
      <c r="D14" s="357"/>
      <c r="E14" s="357"/>
      <c r="F14" s="357"/>
      <c r="G14" s="357"/>
      <c r="H14" s="357"/>
      <c r="I14" s="357"/>
      <c r="J14" s="357"/>
      <c r="K14" s="357"/>
      <c r="L14" s="357"/>
      <c r="M14" s="357"/>
      <c r="N14" s="357"/>
      <c r="O14" s="357"/>
      <c r="P14" s="357"/>
      <c r="Q14" s="569"/>
      <c r="R14" s="570" t="s">
        <v>197</v>
      </c>
      <c r="S14" s="454"/>
      <c r="T14" s="454"/>
      <c r="U14" s="454"/>
      <c r="V14" s="454"/>
      <c r="W14" s="454"/>
      <c r="X14" s="454"/>
      <c r="Y14" s="583"/>
      <c r="Z14" s="603" t="s">
        <v>197</v>
      </c>
      <c r="AA14" s="603"/>
      <c r="AB14" s="603"/>
      <c r="AC14" s="603"/>
      <c r="AD14" s="604" t="s">
        <v>197</v>
      </c>
      <c r="AE14" s="604"/>
      <c r="AF14" s="604"/>
      <c r="AG14" s="604"/>
      <c r="AH14" s="604"/>
      <c r="AI14" s="604"/>
      <c r="AJ14" s="604"/>
      <c r="AK14" s="604"/>
      <c r="AL14" s="573" t="s">
        <v>197</v>
      </c>
      <c r="AM14" s="317"/>
      <c r="AN14" s="317"/>
      <c r="AO14" s="605"/>
      <c r="AP14" s="568" t="s">
        <v>213</v>
      </c>
      <c r="AQ14" s="357"/>
      <c r="AR14" s="357"/>
      <c r="AS14" s="357"/>
      <c r="AT14" s="357"/>
      <c r="AU14" s="357"/>
      <c r="AV14" s="357"/>
      <c r="AW14" s="357"/>
      <c r="AX14" s="357"/>
      <c r="AY14" s="357"/>
      <c r="AZ14" s="357"/>
      <c r="BA14" s="357"/>
      <c r="BB14" s="357"/>
      <c r="BC14" s="357"/>
      <c r="BD14" s="357"/>
      <c r="BE14" s="357"/>
      <c r="BF14" s="569"/>
      <c r="BG14" s="570">
        <v>243729</v>
      </c>
      <c r="BH14" s="454"/>
      <c r="BI14" s="454"/>
      <c r="BJ14" s="454"/>
      <c r="BK14" s="454"/>
      <c r="BL14" s="454"/>
      <c r="BM14" s="454"/>
      <c r="BN14" s="583"/>
      <c r="BO14" s="603">
        <v>2.8</v>
      </c>
      <c r="BP14" s="603"/>
      <c r="BQ14" s="603"/>
      <c r="BR14" s="603"/>
      <c r="BS14" s="604" t="s">
        <v>197</v>
      </c>
      <c r="BT14" s="604"/>
      <c r="BU14" s="604"/>
      <c r="BV14" s="604"/>
      <c r="BW14" s="604"/>
      <c r="BX14" s="604"/>
      <c r="BY14" s="604"/>
      <c r="BZ14" s="604"/>
      <c r="CA14" s="604"/>
      <c r="CB14" s="626"/>
      <c r="CD14" s="568" t="s">
        <v>67</v>
      </c>
      <c r="CE14" s="357"/>
      <c r="CF14" s="357"/>
      <c r="CG14" s="357"/>
      <c r="CH14" s="357"/>
      <c r="CI14" s="357"/>
      <c r="CJ14" s="357"/>
      <c r="CK14" s="357"/>
      <c r="CL14" s="357"/>
      <c r="CM14" s="357"/>
      <c r="CN14" s="357"/>
      <c r="CO14" s="357"/>
      <c r="CP14" s="357"/>
      <c r="CQ14" s="569"/>
      <c r="CR14" s="570">
        <v>1151639</v>
      </c>
      <c r="CS14" s="454"/>
      <c r="CT14" s="454"/>
      <c r="CU14" s="454"/>
      <c r="CV14" s="454"/>
      <c r="CW14" s="454"/>
      <c r="CX14" s="454"/>
      <c r="CY14" s="583"/>
      <c r="CZ14" s="603">
        <v>3.3</v>
      </c>
      <c r="DA14" s="603"/>
      <c r="DB14" s="603"/>
      <c r="DC14" s="603"/>
      <c r="DD14" s="576">
        <v>211337</v>
      </c>
      <c r="DE14" s="454"/>
      <c r="DF14" s="454"/>
      <c r="DG14" s="454"/>
      <c r="DH14" s="454"/>
      <c r="DI14" s="454"/>
      <c r="DJ14" s="454"/>
      <c r="DK14" s="454"/>
      <c r="DL14" s="454"/>
      <c r="DM14" s="454"/>
      <c r="DN14" s="454"/>
      <c r="DO14" s="454"/>
      <c r="DP14" s="583"/>
      <c r="DQ14" s="576">
        <v>693807</v>
      </c>
      <c r="DR14" s="454"/>
      <c r="DS14" s="454"/>
      <c r="DT14" s="454"/>
      <c r="DU14" s="454"/>
      <c r="DV14" s="454"/>
      <c r="DW14" s="454"/>
      <c r="DX14" s="454"/>
      <c r="DY14" s="454"/>
      <c r="DZ14" s="454"/>
      <c r="EA14" s="454"/>
      <c r="EB14" s="454"/>
      <c r="EC14" s="601"/>
    </row>
    <row r="15" spans="2:143" ht="11.25" customHeight="1" x14ac:dyDescent="0.2">
      <c r="B15" s="568" t="s">
        <v>351</v>
      </c>
      <c r="C15" s="357"/>
      <c r="D15" s="357"/>
      <c r="E15" s="357"/>
      <c r="F15" s="357"/>
      <c r="G15" s="357"/>
      <c r="H15" s="357"/>
      <c r="I15" s="357"/>
      <c r="J15" s="357"/>
      <c r="K15" s="357"/>
      <c r="L15" s="357"/>
      <c r="M15" s="357"/>
      <c r="N15" s="357"/>
      <c r="O15" s="357"/>
      <c r="P15" s="357"/>
      <c r="Q15" s="569"/>
      <c r="R15" s="570">
        <v>19745</v>
      </c>
      <c r="S15" s="454"/>
      <c r="T15" s="454"/>
      <c r="U15" s="454"/>
      <c r="V15" s="454"/>
      <c r="W15" s="454"/>
      <c r="X15" s="454"/>
      <c r="Y15" s="583"/>
      <c r="Z15" s="603">
        <v>0.1</v>
      </c>
      <c r="AA15" s="603"/>
      <c r="AB15" s="603"/>
      <c r="AC15" s="603"/>
      <c r="AD15" s="604">
        <v>19745</v>
      </c>
      <c r="AE15" s="604"/>
      <c r="AF15" s="604"/>
      <c r="AG15" s="604"/>
      <c r="AH15" s="604"/>
      <c r="AI15" s="604"/>
      <c r="AJ15" s="604"/>
      <c r="AK15" s="604"/>
      <c r="AL15" s="573">
        <v>0.1</v>
      </c>
      <c r="AM15" s="317"/>
      <c r="AN15" s="317"/>
      <c r="AO15" s="605"/>
      <c r="AP15" s="568" t="s">
        <v>352</v>
      </c>
      <c r="AQ15" s="357"/>
      <c r="AR15" s="357"/>
      <c r="AS15" s="357"/>
      <c r="AT15" s="357"/>
      <c r="AU15" s="357"/>
      <c r="AV15" s="357"/>
      <c r="AW15" s="357"/>
      <c r="AX15" s="357"/>
      <c r="AY15" s="357"/>
      <c r="AZ15" s="357"/>
      <c r="BA15" s="357"/>
      <c r="BB15" s="357"/>
      <c r="BC15" s="357"/>
      <c r="BD15" s="357"/>
      <c r="BE15" s="357"/>
      <c r="BF15" s="569"/>
      <c r="BG15" s="570">
        <v>537755</v>
      </c>
      <c r="BH15" s="454"/>
      <c r="BI15" s="454"/>
      <c r="BJ15" s="454"/>
      <c r="BK15" s="454"/>
      <c r="BL15" s="454"/>
      <c r="BM15" s="454"/>
      <c r="BN15" s="583"/>
      <c r="BO15" s="603">
        <v>6.2</v>
      </c>
      <c r="BP15" s="603"/>
      <c r="BQ15" s="603"/>
      <c r="BR15" s="603"/>
      <c r="BS15" s="604" t="s">
        <v>197</v>
      </c>
      <c r="BT15" s="604"/>
      <c r="BU15" s="604"/>
      <c r="BV15" s="604"/>
      <c r="BW15" s="604"/>
      <c r="BX15" s="604"/>
      <c r="BY15" s="604"/>
      <c r="BZ15" s="604"/>
      <c r="CA15" s="604"/>
      <c r="CB15" s="626"/>
      <c r="CD15" s="568" t="s">
        <v>353</v>
      </c>
      <c r="CE15" s="357"/>
      <c r="CF15" s="357"/>
      <c r="CG15" s="357"/>
      <c r="CH15" s="357"/>
      <c r="CI15" s="357"/>
      <c r="CJ15" s="357"/>
      <c r="CK15" s="357"/>
      <c r="CL15" s="357"/>
      <c r="CM15" s="357"/>
      <c r="CN15" s="357"/>
      <c r="CO15" s="357"/>
      <c r="CP15" s="357"/>
      <c r="CQ15" s="569"/>
      <c r="CR15" s="570">
        <v>3279846</v>
      </c>
      <c r="CS15" s="454"/>
      <c r="CT15" s="454"/>
      <c r="CU15" s="454"/>
      <c r="CV15" s="454"/>
      <c r="CW15" s="454"/>
      <c r="CX15" s="454"/>
      <c r="CY15" s="583"/>
      <c r="CZ15" s="603">
        <v>9.3000000000000007</v>
      </c>
      <c r="DA15" s="603"/>
      <c r="DB15" s="603"/>
      <c r="DC15" s="603"/>
      <c r="DD15" s="576">
        <v>610388</v>
      </c>
      <c r="DE15" s="454"/>
      <c r="DF15" s="454"/>
      <c r="DG15" s="454"/>
      <c r="DH15" s="454"/>
      <c r="DI15" s="454"/>
      <c r="DJ15" s="454"/>
      <c r="DK15" s="454"/>
      <c r="DL15" s="454"/>
      <c r="DM15" s="454"/>
      <c r="DN15" s="454"/>
      <c r="DO15" s="454"/>
      <c r="DP15" s="583"/>
      <c r="DQ15" s="576">
        <v>1915471</v>
      </c>
      <c r="DR15" s="454"/>
      <c r="DS15" s="454"/>
      <c r="DT15" s="454"/>
      <c r="DU15" s="454"/>
      <c r="DV15" s="454"/>
      <c r="DW15" s="454"/>
      <c r="DX15" s="454"/>
      <c r="DY15" s="454"/>
      <c r="DZ15" s="454"/>
      <c r="EA15" s="454"/>
      <c r="EB15" s="454"/>
      <c r="EC15" s="601"/>
    </row>
    <row r="16" spans="2:143" ht="11.25" customHeight="1" x14ac:dyDescent="0.2">
      <c r="B16" s="568" t="s">
        <v>354</v>
      </c>
      <c r="C16" s="357"/>
      <c r="D16" s="357"/>
      <c r="E16" s="357"/>
      <c r="F16" s="357"/>
      <c r="G16" s="357"/>
      <c r="H16" s="357"/>
      <c r="I16" s="357"/>
      <c r="J16" s="357"/>
      <c r="K16" s="357"/>
      <c r="L16" s="357"/>
      <c r="M16" s="357"/>
      <c r="N16" s="357"/>
      <c r="O16" s="357"/>
      <c r="P16" s="357"/>
      <c r="Q16" s="569"/>
      <c r="R16" s="570">
        <v>121614</v>
      </c>
      <c r="S16" s="454"/>
      <c r="T16" s="454"/>
      <c r="U16" s="454"/>
      <c r="V16" s="454"/>
      <c r="W16" s="454"/>
      <c r="X16" s="454"/>
      <c r="Y16" s="583"/>
      <c r="Z16" s="603">
        <v>0.3</v>
      </c>
      <c r="AA16" s="603"/>
      <c r="AB16" s="603"/>
      <c r="AC16" s="603"/>
      <c r="AD16" s="604">
        <v>121614</v>
      </c>
      <c r="AE16" s="604"/>
      <c r="AF16" s="604"/>
      <c r="AG16" s="604"/>
      <c r="AH16" s="604"/>
      <c r="AI16" s="604"/>
      <c r="AJ16" s="604"/>
      <c r="AK16" s="604"/>
      <c r="AL16" s="573">
        <v>0.7</v>
      </c>
      <c r="AM16" s="317"/>
      <c r="AN16" s="317"/>
      <c r="AO16" s="605"/>
      <c r="AP16" s="568" t="s">
        <v>355</v>
      </c>
      <c r="AQ16" s="357"/>
      <c r="AR16" s="357"/>
      <c r="AS16" s="357"/>
      <c r="AT16" s="357"/>
      <c r="AU16" s="357"/>
      <c r="AV16" s="357"/>
      <c r="AW16" s="357"/>
      <c r="AX16" s="357"/>
      <c r="AY16" s="357"/>
      <c r="AZ16" s="357"/>
      <c r="BA16" s="357"/>
      <c r="BB16" s="357"/>
      <c r="BC16" s="357"/>
      <c r="BD16" s="357"/>
      <c r="BE16" s="357"/>
      <c r="BF16" s="569"/>
      <c r="BG16" s="570" t="s">
        <v>197</v>
      </c>
      <c r="BH16" s="454"/>
      <c r="BI16" s="454"/>
      <c r="BJ16" s="454"/>
      <c r="BK16" s="454"/>
      <c r="BL16" s="454"/>
      <c r="BM16" s="454"/>
      <c r="BN16" s="583"/>
      <c r="BO16" s="603" t="s">
        <v>197</v>
      </c>
      <c r="BP16" s="603"/>
      <c r="BQ16" s="603"/>
      <c r="BR16" s="603"/>
      <c r="BS16" s="604" t="s">
        <v>197</v>
      </c>
      <c r="BT16" s="604"/>
      <c r="BU16" s="604"/>
      <c r="BV16" s="604"/>
      <c r="BW16" s="604"/>
      <c r="BX16" s="604"/>
      <c r="BY16" s="604"/>
      <c r="BZ16" s="604"/>
      <c r="CA16" s="604"/>
      <c r="CB16" s="626"/>
      <c r="CD16" s="568" t="s">
        <v>356</v>
      </c>
      <c r="CE16" s="357"/>
      <c r="CF16" s="357"/>
      <c r="CG16" s="357"/>
      <c r="CH16" s="357"/>
      <c r="CI16" s="357"/>
      <c r="CJ16" s="357"/>
      <c r="CK16" s="357"/>
      <c r="CL16" s="357"/>
      <c r="CM16" s="357"/>
      <c r="CN16" s="357"/>
      <c r="CO16" s="357"/>
      <c r="CP16" s="357"/>
      <c r="CQ16" s="569"/>
      <c r="CR16" s="570">
        <v>172964</v>
      </c>
      <c r="CS16" s="454"/>
      <c r="CT16" s="454"/>
      <c r="CU16" s="454"/>
      <c r="CV16" s="454"/>
      <c r="CW16" s="454"/>
      <c r="CX16" s="454"/>
      <c r="CY16" s="583"/>
      <c r="CZ16" s="603">
        <v>0.5</v>
      </c>
      <c r="DA16" s="603"/>
      <c r="DB16" s="603"/>
      <c r="DC16" s="603"/>
      <c r="DD16" s="576" t="s">
        <v>197</v>
      </c>
      <c r="DE16" s="454"/>
      <c r="DF16" s="454"/>
      <c r="DG16" s="454"/>
      <c r="DH16" s="454"/>
      <c r="DI16" s="454"/>
      <c r="DJ16" s="454"/>
      <c r="DK16" s="454"/>
      <c r="DL16" s="454"/>
      <c r="DM16" s="454"/>
      <c r="DN16" s="454"/>
      <c r="DO16" s="454"/>
      <c r="DP16" s="583"/>
      <c r="DQ16" s="576">
        <v>57855</v>
      </c>
      <c r="DR16" s="454"/>
      <c r="DS16" s="454"/>
      <c r="DT16" s="454"/>
      <c r="DU16" s="454"/>
      <c r="DV16" s="454"/>
      <c r="DW16" s="454"/>
      <c r="DX16" s="454"/>
      <c r="DY16" s="454"/>
      <c r="DZ16" s="454"/>
      <c r="EA16" s="454"/>
      <c r="EB16" s="454"/>
      <c r="EC16" s="601"/>
    </row>
    <row r="17" spans="2:133" ht="11.25" customHeight="1" x14ac:dyDescent="0.2">
      <c r="B17" s="568" t="s">
        <v>357</v>
      </c>
      <c r="C17" s="357"/>
      <c r="D17" s="357"/>
      <c r="E17" s="357"/>
      <c r="F17" s="357"/>
      <c r="G17" s="357"/>
      <c r="H17" s="357"/>
      <c r="I17" s="357"/>
      <c r="J17" s="357"/>
      <c r="K17" s="357"/>
      <c r="L17" s="357"/>
      <c r="M17" s="357"/>
      <c r="N17" s="357"/>
      <c r="O17" s="357"/>
      <c r="P17" s="357"/>
      <c r="Q17" s="569"/>
      <c r="R17" s="570">
        <v>303100</v>
      </c>
      <c r="S17" s="454"/>
      <c r="T17" s="454"/>
      <c r="U17" s="454"/>
      <c r="V17" s="454"/>
      <c r="W17" s="454"/>
      <c r="X17" s="454"/>
      <c r="Y17" s="583"/>
      <c r="Z17" s="603">
        <v>0.8</v>
      </c>
      <c r="AA17" s="603"/>
      <c r="AB17" s="603"/>
      <c r="AC17" s="603"/>
      <c r="AD17" s="604">
        <v>303100</v>
      </c>
      <c r="AE17" s="604"/>
      <c r="AF17" s="604"/>
      <c r="AG17" s="604"/>
      <c r="AH17" s="604"/>
      <c r="AI17" s="604"/>
      <c r="AJ17" s="604"/>
      <c r="AK17" s="604"/>
      <c r="AL17" s="573">
        <v>1.7</v>
      </c>
      <c r="AM17" s="317"/>
      <c r="AN17" s="317"/>
      <c r="AO17" s="605"/>
      <c r="AP17" s="568" t="s">
        <v>358</v>
      </c>
      <c r="AQ17" s="357"/>
      <c r="AR17" s="357"/>
      <c r="AS17" s="357"/>
      <c r="AT17" s="357"/>
      <c r="AU17" s="357"/>
      <c r="AV17" s="357"/>
      <c r="AW17" s="357"/>
      <c r="AX17" s="357"/>
      <c r="AY17" s="357"/>
      <c r="AZ17" s="357"/>
      <c r="BA17" s="357"/>
      <c r="BB17" s="357"/>
      <c r="BC17" s="357"/>
      <c r="BD17" s="357"/>
      <c r="BE17" s="357"/>
      <c r="BF17" s="569"/>
      <c r="BG17" s="570" t="s">
        <v>197</v>
      </c>
      <c r="BH17" s="454"/>
      <c r="BI17" s="454"/>
      <c r="BJ17" s="454"/>
      <c r="BK17" s="454"/>
      <c r="BL17" s="454"/>
      <c r="BM17" s="454"/>
      <c r="BN17" s="583"/>
      <c r="BO17" s="603" t="s">
        <v>197</v>
      </c>
      <c r="BP17" s="603"/>
      <c r="BQ17" s="603"/>
      <c r="BR17" s="603"/>
      <c r="BS17" s="604" t="s">
        <v>197</v>
      </c>
      <c r="BT17" s="604"/>
      <c r="BU17" s="604"/>
      <c r="BV17" s="604"/>
      <c r="BW17" s="604"/>
      <c r="BX17" s="604"/>
      <c r="BY17" s="604"/>
      <c r="BZ17" s="604"/>
      <c r="CA17" s="604"/>
      <c r="CB17" s="626"/>
      <c r="CD17" s="568" t="s">
        <v>360</v>
      </c>
      <c r="CE17" s="357"/>
      <c r="CF17" s="357"/>
      <c r="CG17" s="357"/>
      <c r="CH17" s="357"/>
      <c r="CI17" s="357"/>
      <c r="CJ17" s="357"/>
      <c r="CK17" s="357"/>
      <c r="CL17" s="357"/>
      <c r="CM17" s="357"/>
      <c r="CN17" s="357"/>
      <c r="CO17" s="357"/>
      <c r="CP17" s="357"/>
      <c r="CQ17" s="569"/>
      <c r="CR17" s="570">
        <v>3312069</v>
      </c>
      <c r="CS17" s="454"/>
      <c r="CT17" s="454"/>
      <c r="CU17" s="454"/>
      <c r="CV17" s="454"/>
      <c r="CW17" s="454"/>
      <c r="CX17" s="454"/>
      <c r="CY17" s="583"/>
      <c r="CZ17" s="603">
        <v>9.4</v>
      </c>
      <c r="DA17" s="603"/>
      <c r="DB17" s="603"/>
      <c r="DC17" s="603"/>
      <c r="DD17" s="576" t="s">
        <v>197</v>
      </c>
      <c r="DE17" s="454"/>
      <c r="DF17" s="454"/>
      <c r="DG17" s="454"/>
      <c r="DH17" s="454"/>
      <c r="DI17" s="454"/>
      <c r="DJ17" s="454"/>
      <c r="DK17" s="454"/>
      <c r="DL17" s="454"/>
      <c r="DM17" s="454"/>
      <c r="DN17" s="454"/>
      <c r="DO17" s="454"/>
      <c r="DP17" s="583"/>
      <c r="DQ17" s="576">
        <v>3175857</v>
      </c>
      <c r="DR17" s="454"/>
      <c r="DS17" s="454"/>
      <c r="DT17" s="454"/>
      <c r="DU17" s="454"/>
      <c r="DV17" s="454"/>
      <c r="DW17" s="454"/>
      <c r="DX17" s="454"/>
      <c r="DY17" s="454"/>
      <c r="DZ17" s="454"/>
      <c r="EA17" s="454"/>
      <c r="EB17" s="454"/>
      <c r="EC17" s="601"/>
    </row>
    <row r="18" spans="2:133" ht="11.25" customHeight="1" x14ac:dyDescent="0.2">
      <c r="B18" s="568" t="s">
        <v>216</v>
      </c>
      <c r="C18" s="357"/>
      <c r="D18" s="357"/>
      <c r="E18" s="357"/>
      <c r="F18" s="357"/>
      <c r="G18" s="357"/>
      <c r="H18" s="357"/>
      <c r="I18" s="357"/>
      <c r="J18" s="357"/>
      <c r="K18" s="357"/>
      <c r="L18" s="357"/>
      <c r="M18" s="357"/>
      <c r="N18" s="357"/>
      <c r="O18" s="357"/>
      <c r="P18" s="357"/>
      <c r="Q18" s="569"/>
      <c r="R18" s="570">
        <v>59478</v>
      </c>
      <c r="S18" s="454"/>
      <c r="T18" s="454"/>
      <c r="U18" s="454"/>
      <c r="V18" s="454"/>
      <c r="W18" s="454"/>
      <c r="X18" s="454"/>
      <c r="Y18" s="583"/>
      <c r="Z18" s="603">
        <v>0.2</v>
      </c>
      <c r="AA18" s="603"/>
      <c r="AB18" s="603"/>
      <c r="AC18" s="603"/>
      <c r="AD18" s="604">
        <v>59478</v>
      </c>
      <c r="AE18" s="604"/>
      <c r="AF18" s="604"/>
      <c r="AG18" s="604"/>
      <c r="AH18" s="604"/>
      <c r="AI18" s="604"/>
      <c r="AJ18" s="604"/>
      <c r="AK18" s="604"/>
      <c r="AL18" s="573">
        <v>0.3</v>
      </c>
      <c r="AM18" s="317"/>
      <c r="AN18" s="317"/>
      <c r="AO18" s="605"/>
      <c r="AP18" s="568" t="s">
        <v>103</v>
      </c>
      <c r="AQ18" s="357"/>
      <c r="AR18" s="357"/>
      <c r="AS18" s="357"/>
      <c r="AT18" s="357"/>
      <c r="AU18" s="357"/>
      <c r="AV18" s="357"/>
      <c r="AW18" s="357"/>
      <c r="AX18" s="357"/>
      <c r="AY18" s="357"/>
      <c r="AZ18" s="357"/>
      <c r="BA18" s="357"/>
      <c r="BB18" s="357"/>
      <c r="BC18" s="357"/>
      <c r="BD18" s="357"/>
      <c r="BE18" s="357"/>
      <c r="BF18" s="569"/>
      <c r="BG18" s="570" t="s">
        <v>197</v>
      </c>
      <c r="BH18" s="454"/>
      <c r="BI18" s="454"/>
      <c r="BJ18" s="454"/>
      <c r="BK18" s="454"/>
      <c r="BL18" s="454"/>
      <c r="BM18" s="454"/>
      <c r="BN18" s="583"/>
      <c r="BO18" s="603" t="s">
        <v>197</v>
      </c>
      <c r="BP18" s="603"/>
      <c r="BQ18" s="603"/>
      <c r="BR18" s="603"/>
      <c r="BS18" s="604" t="s">
        <v>197</v>
      </c>
      <c r="BT18" s="604"/>
      <c r="BU18" s="604"/>
      <c r="BV18" s="604"/>
      <c r="BW18" s="604"/>
      <c r="BX18" s="604"/>
      <c r="BY18" s="604"/>
      <c r="BZ18" s="604"/>
      <c r="CA18" s="604"/>
      <c r="CB18" s="626"/>
      <c r="CD18" s="568" t="s">
        <v>361</v>
      </c>
      <c r="CE18" s="357"/>
      <c r="CF18" s="357"/>
      <c r="CG18" s="357"/>
      <c r="CH18" s="357"/>
      <c r="CI18" s="357"/>
      <c r="CJ18" s="357"/>
      <c r="CK18" s="357"/>
      <c r="CL18" s="357"/>
      <c r="CM18" s="357"/>
      <c r="CN18" s="357"/>
      <c r="CO18" s="357"/>
      <c r="CP18" s="357"/>
      <c r="CQ18" s="569"/>
      <c r="CR18" s="570" t="s">
        <v>197</v>
      </c>
      <c r="CS18" s="454"/>
      <c r="CT18" s="454"/>
      <c r="CU18" s="454"/>
      <c r="CV18" s="454"/>
      <c r="CW18" s="454"/>
      <c r="CX18" s="454"/>
      <c r="CY18" s="583"/>
      <c r="CZ18" s="603" t="s">
        <v>197</v>
      </c>
      <c r="DA18" s="603"/>
      <c r="DB18" s="603"/>
      <c r="DC18" s="603"/>
      <c r="DD18" s="576" t="s">
        <v>197</v>
      </c>
      <c r="DE18" s="454"/>
      <c r="DF18" s="454"/>
      <c r="DG18" s="454"/>
      <c r="DH18" s="454"/>
      <c r="DI18" s="454"/>
      <c r="DJ18" s="454"/>
      <c r="DK18" s="454"/>
      <c r="DL18" s="454"/>
      <c r="DM18" s="454"/>
      <c r="DN18" s="454"/>
      <c r="DO18" s="454"/>
      <c r="DP18" s="583"/>
      <c r="DQ18" s="576" t="s">
        <v>197</v>
      </c>
      <c r="DR18" s="454"/>
      <c r="DS18" s="454"/>
      <c r="DT18" s="454"/>
      <c r="DU18" s="454"/>
      <c r="DV18" s="454"/>
      <c r="DW18" s="454"/>
      <c r="DX18" s="454"/>
      <c r="DY18" s="454"/>
      <c r="DZ18" s="454"/>
      <c r="EA18" s="454"/>
      <c r="EB18" s="454"/>
      <c r="EC18" s="601"/>
    </row>
    <row r="19" spans="2:133" ht="11.25" customHeight="1" x14ac:dyDescent="0.2">
      <c r="B19" s="568" t="s">
        <v>363</v>
      </c>
      <c r="C19" s="357"/>
      <c r="D19" s="357"/>
      <c r="E19" s="357"/>
      <c r="F19" s="357"/>
      <c r="G19" s="357"/>
      <c r="H19" s="357"/>
      <c r="I19" s="357"/>
      <c r="J19" s="357"/>
      <c r="K19" s="357"/>
      <c r="L19" s="357"/>
      <c r="M19" s="357"/>
      <c r="N19" s="357"/>
      <c r="O19" s="357"/>
      <c r="P19" s="357"/>
      <c r="Q19" s="569"/>
      <c r="R19" s="570">
        <v>236959</v>
      </c>
      <c r="S19" s="454"/>
      <c r="T19" s="454"/>
      <c r="U19" s="454"/>
      <c r="V19" s="454"/>
      <c r="W19" s="454"/>
      <c r="X19" s="454"/>
      <c r="Y19" s="583"/>
      <c r="Z19" s="603">
        <v>0.7</v>
      </c>
      <c r="AA19" s="603"/>
      <c r="AB19" s="603"/>
      <c r="AC19" s="603"/>
      <c r="AD19" s="604">
        <v>236959</v>
      </c>
      <c r="AE19" s="604"/>
      <c r="AF19" s="604"/>
      <c r="AG19" s="604"/>
      <c r="AH19" s="604"/>
      <c r="AI19" s="604"/>
      <c r="AJ19" s="604"/>
      <c r="AK19" s="604"/>
      <c r="AL19" s="573">
        <v>1.4</v>
      </c>
      <c r="AM19" s="317"/>
      <c r="AN19" s="317"/>
      <c r="AO19" s="605"/>
      <c r="AP19" s="568" t="s">
        <v>250</v>
      </c>
      <c r="AQ19" s="357"/>
      <c r="AR19" s="357"/>
      <c r="AS19" s="357"/>
      <c r="AT19" s="357"/>
      <c r="AU19" s="357"/>
      <c r="AV19" s="357"/>
      <c r="AW19" s="357"/>
      <c r="AX19" s="357"/>
      <c r="AY19" s="357"/>
      <c r="AZ19" s="357"/>
      <c r="BA19" s="357"/>
      <c r="BB19" s="357"/>
      <c r="BC19" s="357"/>
      <c r="BD19" s="357"/>
      <c r="BE19" s="357"/>
      <c r="BF19" s="569"/>
      <c r="BG19" s="570" t="s">
        <v>197</v>
      </c>
      <c r="BH19" s="454"/>
      <c r="BI19" s="454"/>
      <c r="BJ19" s="454"/>
      <c r="BK19" s="454"/>
      <c r="BL19" s="454"/>
      <c r="BM19" s="454"/>
      <c r="BN19" s="583"/>
      <c r="BO19" s="603" t="s">
        <v>197</v>
      </c>
      <c r="BP19" s="603"/>
      <c r="BQ19" s="603"/>
      <c r="BR19" s="603"/>
      <c r="BS19" s="604" t="s">
        <v>197</v>
      </c>
      <c r="BT19" s="604"/>
      <c r="BU19" s="604"/>
      <c r="BV19" s="604"/>
      <c r="BW19" s="604"/>
      <c r="BX19" s="604"/>
      <c r="BY19" s="604"/>
      <c r="BZ19" s="604"/>
      <c r="CA19" s="604"/>
      <c r="CB19" s="626"/>
      <c r="CD19" s="568" t="s">
        <v>364</v>
      </c>
      <c r="CE19" s="357"/>
      <c r="CF19" s="357"/>
      <c r="CG19" s="357"/>
      <c r="CH19" s="357"/>
      <c r="CI19" s="357"/>
      <c r="CJ19" s="357"/>
      <c r="CK19" s="357"/>
      <c r="CL19" s="357"/>
      <c r="CM19" s="357"/>
      <c r="CN19" s="357"/>
      <c r="CO19" s="357"/>
      <c r="CP19" s="357"/>
      <c r="CQ19" s="569"/>
      <c r="CR19" s="570" t="s">
        <v>197</v>
      </c>
      <c r="CS19" s="454"/>
      <c r="CT19" s="454"/>
      <c r="CU19" s="454"/>
      <c r="CV19" s="454"/>
      <c r="CW19" s="454"/>
      <c r="CX19" s="454"/>
      <c r="CY19" s="583"/>
      <c r="CZ19" s="603" t="s">
        <v>197</v>
      </c>
      <c r="DA19" s="603"/>
      <c r="DB19" s="603"/>
      <c r="DC19" s="603"/>
      <c r="DD19" s="576" t="s">
        <v>197</v>
      </c>
      <c r="DE19" s="454"/>
      <c r="DF19" s="454"/>
      <c r="DG19" s="454"/>
      <c r="DH19" s="454"/>
      <c r="DI19" s="454"/>
      <c r="DJ19" s="454"/>
      <c r="DK19" s="454"/>
      <c r="DL19" s="454"/>
      <c r="DM19" s="454"/>
      <c r="DN19" s="454"/>
      <c r="DO19" s="454"/>
      <c r="DP19" s="583"/>
      <c r="DQ19" s="576" t="s">
        <v>197</v>
      </c>
      <c r="DR19" s="454"/>
      <c r="DS19" s="454"/>
      <c r="DT19" s="454"/>
      <c r="DU19" s="454"/>
      <c r="DV19" s="454"/>
      <c r="DW19" s="454"/>
      <c r="DX19" s="454"/>
      <c r="DY19" s="454"/>
      <c r="DZ19" s="454"/>
      <c r="EA19" s="454"/>
      <c r="EB19" s="454"/>
      <c r="EC19" s="601"/>
    </row>
    <row r="20" spans="2:133" ht="11.25" customHeight="1" x14ac:dyDescent="0.2">
      <c r="B20" s="620" t="s">
        <v>365</v>
      </c>
      <c r="C20" s="621"/>
      <c r="D20" s="621"/>
      <c r="E20" s="621"/>
      <c r="F20" s="621"/>
      <c r="G20" s="621"/>
      <c r="H20" s="621"/>
      <c r="I20" s="621"/>
      <c r="J20" s="621"/>
      <c r="K20" s="621"/>
      <c r="L20" s="621"/>
      <c r="M20" s="621"/>
      <c r="N20" s="621"/>
      <c r="O20" s="621"/>
      <c r="P20" s="621"/>
      <c r="Q20" s="622"/>
      <c r="R20" s="570">
        <v>6663</v>
      </c>
      <c r="S20" s="454"/>
      <c r="T20" s="454"/>
      <c r="U20" s="454"/>
      <c r="V20" s="454"/>
      <c r="W20" s="454"/>
      <c r="X20" s="454"/>
      <c r="Y20" s="583"/>
      <c r="Z20" s="603">
        <v>0</v>
      </c>
      <c r="AA20" s="603"/>
      <c r="AB20" s="603"/>
      <c r="AC20" s="603"/>
      <c r="AD20" s="604">
        <v>6663</v>
      </c>
      <c r="AE20" s="604"/>
      <c r="AF20" s="604"/>
      <c r="AG20" s="604"/>
      <c r="AH20" s="604"/>
      <c r="AI20" s="604"/>
      <c r="AJ20" s="604"/>
      <c r="AK20" s="604"/>
      <c r="AL20" s="573">
        <v>0</v>
      </c>
      <c r="AM20" s="317"/>
      <c r="AN20" s="317"/>
      <c r="AO20" s="605"/>
      <c r="AP20" s="568" t="s">
        <v>366</v>
      </c>
      <c r="AQ20" s="357"/>
      <c r="AR20" s="357"/>
      <c r="AS20" s="357"/>
      <c r="AT20" s="357"/>
      <c r="AU20" s="357"/>
      <c r="AV20" s="357"/>
      <c r="AW20" s="357"/>
      <c r="AX20" s="357"/>
      <c r="AY20" s="357"/>
      <c r="AZ20" s="357"/>
      <c r="BA20" s="357"/>
      <c r="BB20" s="357"/>
      <c r="BC20" s="357"/>
      <c r="BD20" s="357"/>
      <c r="BE20" s="357"/>
      <c r="BF20" s="569"/>
      <c r="BG20" s="570" t="s">
        <v>197</v>
      </c>
      <c r="BH20" s="454"/>
      <c r="BI20" s="454"/>
      <c r="BJ20" s="454"/>
      <c r="BK20" s="454"/>
      <c r="BL20" s="454"/>
      <c r="BM20" s="454"/>
      <c r="BN20" s="583"/>
      <c r="BO20" s="603" t="s">
        <v>197</v>
      </c>
      <c r="BP20" s="603"/>
      <c r="BQ20" s="603"/>
      <c r="BR20" s="603"/>
      <c r="BS20" s="604" t="s">
        <v>197</v>
      </c>
      <c r="BT20" s="604"/>
      <c r="BU20" s="604"/>
      <c r="BV20" s="604"/>
      <c r="BW20" s="604"/>
      <c r="BX20" s="604"/>
      <c r="BY20" s="604"/>
      <c r="BZ20" s="604"/>
      <c r="CA20" s="604"/>
      <c r="CB20" s="626"/>
      <c r="CD20" s="568" t="s">
        <v>189</v>
      </c>
      <c r="CE20" s="357"/>
      <c r="CF20" s="357"/>
      <c r="CG20" s="357"/>
      <c r="CH20" s="357"/>
      <c r="CI20" s="357"/>
      <c r="CJ20" s="357"/>
      <c r="CK20" s="357"/>
      <c r="CL20" s="357"/>
      <c r="CM20" s="357"/>
      <c r="CN20" s="357"/>
      <c r="CO20" s="357"/>
      <c r="CP20" s="357"/>
      <c r="CQ20" s="569"/>
      <c r="CR20" s="570">
        <v>35179054</v>
      </c>
      <c r="CS20" s="454"/>
      <c r="CT20" s="454"/>
      <c r="CU20" s="454"/>
      <c r="CV20" s="454"/>
      <c r="CW20" s="454"/>
      <c r="CX20" s="454"/>
      <c r="CY20" s="583"/>
      <c r="CZ20" s="603">
        <v>100</v>
      </c>
      <c r="DA20" s="603"/>
      <c r="DB20" s="603"/>
      <c r="DC20" s="603"/>
      <c r="DD20" s="576">
        <v>4265745</v>
      </c>
      <c r="DE20" s="454"/>
      <c r="DF20" s="454"/>
      <c r="DG20" s="454"/>
      <c r="DH20" s="454"/>
      <c r="DI20" s="454"/>
      <c r="DJ20" s="454"/>
      <c r="DK20" s="454"/>
      <c r="DL20" s="454"/>
      <c r="DM20" s="454"/>
      <c r="DN20" s="454"/>
      <c r="DO20" s="454"/>
      <c r="DP20" s="583"/>
      <c r="DQ20" s="576">
        <v>21112746</v>
      </c>
      <c r="DR20" s="454"/>
      <c r="DS20" s="454"/>
      <c r="DT20" s="454"/>
      <c r="DU20" s="454"/>
      <c r="DV20" s="454"/>
      <c r="DW20" s="454"/>
      <c r="DX20" s="454"/>
      <c r="DY20" s="454"/>
      <c r="DZ20" s="454"/>
      <c r="EA20" s="454"/>
      <c r="EB20" s="454"/>
      <c r="EC20" s="601"/>
    </row>
    <row r="21" spans="2:133" ht="11.25" customHeight="1" x14ac:dyDescent="0.2">
      <c r="B21" s="568" t="s">
        <v>342</v>
      </c>
      <c r="C21" s="357"/>
      <c r="D21" s="357"/>
      <c r="E21" s="357"/>
      <c r="F21" s="357"/>
      <c r="G21" s="357"/>
      <c r="H21" s="357"/>
      <c r="I21" s="357"/>
      <c r="J21" s="357"/>
      <c r="K21" s="357"/>
      <c r="L21" s="357"/>
      <c r="M21" s="357"/>
      <c r="N21" s="357"/>
      <c r="O21" s="357"/>
      <c r="P21" s="357"/>
      <c r="Q21" s="569"/>
      <c r="R21" s="570">
        <v>7056569</v>
      </c>
      <c r="S21" s="454"/>
      <c r="T21" s="454"/>
      <c r="U21" s="454"/>
      <c r="V21" s="454"/>
      <c r="W21" s="454"/>
      <c r="X21" s="454"/>
      <c r="Y21" s="583"/>
      <c r="Z21" s="603">
        <v>19.600000000000001</v>
      </c>
      <c r="AA21" s="603"/>
      <c r="AB21" s="603"/>
      <c r="AC21" s="603"/>
      <c r="AD21" s="604">
        <v>6350537</v>
      </c>
      <c r="AE21" s="604"/>
      <c r="AF21" s="604"/>
      <c r="AG21" s="604"/>
      <c r="AH21" s="604"/>
      <c r="AI21" s="604"/>
      <c r="AJ21" s="604"/>
      <c r="AK21" s="604"/>
      <c r="AL21" s="573">
        <v>36.4</v>
      </c>
      <c r="AM21" s="317"/>
      <c r="AN21" s="317"/>
      <c r="AO21" s="605"/>
      <c r="AP21" s="568" t="s">
        <v>368</v>
      </c>
      <c r="AQ21" s="627"/>
      <c r="AR21" s="627"/>
      <c r="AS21" s="627"/>
      <c r="AT21" s="627"/>
      <c r="AU21" s="627"/>
      <c r="AV21" s="627"/>
      <c r="AW21" s="627"/>
      <c r="AX21" s="627"/>
      <c r="AY21" s="627"/>
      <c r="AZ21" s="627"/>
      <c r="BA21" s="627"/>
      <c r="BB21" s="627"/>
      <c r="BC21" s="627"/>
      <c r="BD21" s="627"/>
      <c r="BE21" s="627"/>
      <c r="BF21" s="628"/>
      <c r="BG21" s="570" t="s">
        <v>197</v>
      </c>
      <c r="BH21" s="454"/>
      <c r="BI21" s="454"/>
      <c r="BJ21" s="454"/>
      <c r="BK21" s="454"/>
      <c r="BL21" s="454"/>
      <c r="BM21" s="454"/>
      <c r="BN21" s="583"/>
      <c r="BO21" s="603" t="s">
        <v>197</v>
      </c>
      <c r="BP21" s="603"/>
      <c r="BQ21" s="603"/>
      <c r="BR21" s="603"/>
      <c r="BS21" s="604" t="s">
        <v>197</v>
      </c>
      <c r="BT21" s="604"/>
      <c r="BU21" s="604"/>
      <c r="BV21" s="604"/>
      <c r="BW21" s="604"/>
      <c r="BX21" s="604"/>
      <c r="BY21" s="604"/>
      <c r="BZ21" s="604"/>
      <c r="CA21" s="604"/>
      <c r="CB21" s="626"/>
      <c r="CD21" s="548"/>
      <c r="CE21" s="549"/>
      <c r="CF21" s="549"/>
      <c r="CG21" s="549"/>
      <c r="CH21" s="549"/>
      <c r="CI21" s="549"/>
      <c r="CJ21" s="549"/>
      <c r="CK21" s="549"/>
      <c r="CL21" s="549"/>
      <c r="CM21" s="549"/>
      <c r="CN21" s="549"/>
      <c r="CO21" s="549"/>
      <c r="CP21" s="549"/>
      <c r="CQ21" s="550"/>
      <c r="CR21" s="637"/>
      <c r="CS21" s="638"/>
      <c r="CT21" s="638"/>
      <c r="CU21" s="638"/>
      <c r="CV21" s="638"/>
      <c r="CW21" s="638"/>
      <c r="CX21" s="638"/>
      <c r="CY21" s="639"/>
      <c r="CZ21" s="640"/>
      <c r="DA21" s="640"/>
      <c r="DB21" s="640"/>
      <c r="DC21" s="640"/>
      <c r="DD21" s="641"/>
      <c r="DE21" s="638"/>
      <c r="DF21" s="638"/>
      <c r="DG21" s="638"/>
      <c r="DH21" s="638"/>
      <c r="DI21" s="638"/>
      <c r="DJ21" s="638"/>
      <c r="DK21" s="638"/>
      <c r="DL21" s="638"/>
      <c r="DM21" s="638"/>
      <c r="DN21" s="638"/>
      <c r="DO21" s="638"/>
      <c r="DP21" s="639"/>
      <c r="DQ21" s="641"/>
      <c r="DR21" s="638"/>
      <c r="DS21" s="638"/>
      <c r="DT21" s="638"/>
      <c r="DU21" s="638"/>
      <c r="DV21" s="638"/>
      <c r="DW21" s="638"/>
      <c r="DX21" s="638"/>
      <c r="DY21" s="638"/>
      <c r="DZ21" s="638"/>
      <c r="EA21" s="638"/>
      <c r="EB21" s="638"/>
      <c r="EC21" s="642"/>
    </row>
    <row r="22" spans="2:133" ht="11.25" customHeight="1" x14ac:dyDescent="0.2">
      <c r="B22" s="568" t="s">
        <v>292</v>
      </c>
      <c r="C22" s="357"/>
      <c r="D22" s="357"/>
      <c r="E22" s="357"/>
      <c r="F22" s="357"/>
      <c r="G22" s="357"/>
      <c r="H22" s="357"/>
      <c r="I22" s="357"/>
      <c r="J22" s="357"/>
      <c r="K22" s="357"/>
      <c r="L22" s="357"/>
      <c r="M22" s="357"/>
      <c r="N22" s="357"/>
      <c r="O22" s="357"/>
      <c r="P22" s="357"/>
      <c r="Q22" s="569"/>
      <c r="R22" s="570">
        <v>6350537</v>
      </c>
      <c r="S22" s="454"/>
      <c r="T22" s="454"/>
      <c r="U22" s="454"/>
      <c r="V22" s="454"/>
      <c r="W22" s="454"/>
      <c r="X22" s="454"/>
      <c r="Y22" s="583"/>
      <c r="Z22" s="603">
        <v>17.600000000000001</v>
      </c>
      <c r="AA22" s="603"/>
      <c r="AB22" s="603"/>
      <c r="AC22" s="603"/>
      <c r="AD22" s="604">
        <v>6350537</v>
      </c>
      <c r="AE22" s="604"/>
      <c r="AF22" s="604"/>
      <c r="AG22" s="604"/>
      <c r="AH22" s="604"/>
      <c r="AI22" s="604"/>
      <c r="AJ22" s="604"/>
      <c r="AK22" s="604"/>
      <c r="AL22" s="573">
        <v>36.4</v>
      </c>
      <c r="AM22" s="317"/>
      <c r="AN22" s="317"/>
      <c r="AO22" s="605"/>
      <c r="AP22" s="568" t="s">
        <v>370</v>
      </c>
      <c r="AQ22" s="627"/>
      <c r="AR22" s="627"/>
      <c r="AS22" s="627"/>
      <c r="AT22" s="627"/>
      <c r="AU22" s="627"/>
      <c r="AV22" s="627"/>
      <c r="AW22" s="627"/>
      <c r="AX22" s="627"/>
      <c r="AY22" s="627"/>
      <c r="AZ22" s="627"/>
      <c r="BA22" s="627"/>
      <c r="BB22" s="627"/>
      <c r="BC22" s="627"/>
      <c r="BD22" s="627"/>
      <c r="BE22" s="627"/>
      <c r="BF22" s="628"/>
      <c r="BG22" s="570" t="s">
        <v>197</v>
      </c>
      <c r="BH22" s="454"/>
      <c r="BI22" s="454"/>
      <c r="BJ22" s="454"/>
      <c r="BK22" s="454"/>
      <c r="BL22" s="454"/>
      <c r="BM22" s="454"/>
      <c r="BN22" s="583"/>
      <c r="BO22" s="603" t="s">
        <v>197</v>
      </c>
      <c r="BP22" s="603"/>
      <c r="BQ22" s="603"/>
      <c r="BR22" s="603"/>
      <c r="BS22" s="604" t="s">
        <v>197</v>
      </c>
      <c r="BT22" s="604"/>
      <c r="BU22" s="604"/>
      <c r="BV22" s="604"/>
      <c r="BW22" s="604"/>
      <c r="BX22" s="604"/>
      <c r="BY22" s="604"/>
      <c r="BZ22" s="604"/>
      <c r="CA22" s="604"/>
      <c r="CB22" s="626"/>
      <c r="CD22" s="483" t="s">
        <v>371</v>
      </c>
      <c r="CE22" s="484"/>
      <c r="CF22" s="484"/>
      <c r="CG22" s="484"/>
      <c r="CH22" s="484"/>
      <c r="CI22" s="484"/>
      <c r="CJ22" s="484"/>
      <c r="CK22" s="484"/>
      <c r="CL22" s="484"/>
      <c r="CM22" s="484"/>
      <c r="CN22" s="484"/>
      <c r="CO22" s="484"/>
      <c r="CP22" s="484"/>
      <c r="CQ22" s="484"/>
      <c r="CR22" s="484"/>
      <c r="CS22" s="484"/>
      <c r="CT22" s="484"/>
      <c r="CU22" s="484"/>
      <c r="CV22" s="484"/>
      <c r="CW22" s="484"/>
      <c r="CX22" s="484"/>
      <c r="CY22" s="484"/>
      <c r="CZ22" s="484"/>
      <c r="DA22" s="484"/>
      <c r="DB22" s="484"/>
      <c r="DC22" s="484"/>
      <c r="DD22" s="484"/>
      <c r="DE22" s="484"/>
      <c r="DF22" s="484"/>
      <c r="DG22" s="484"/>
      <c r="DH22" s="484"/>
      <c r="DI22" s="484"/>
      <c r="DJ22" s="484"/>
      <c r="DK22" s="484"/>
      <c r="DL22" s="484"/>
      <c r="DM22" s="484"/>
      <c r="DN22" s="484"/>
      <c r="DO22" s="484"/>
      <c r="DP22" s="484"/>
      <c r="DQ22" s="484"/>
      <c r="DR22" s="484"/>
      <c r="DS22" s="484"/>
      <c r="DT22" s="484"/>
      <c r="DU22" s="484"/>
      <c r="DV22" s="484"/>
      <c r="DW22" s="484"/>
      <c r="DX22" s="484"/>
      <c r="DY22" s="484"/>
      <c r="DZ22" s="484"/>
      <c r="EA22" s="484"/>
      <c r="EB22" s="484"/>
      <c r="EC22" s="526"/>
    </row>
    <row r="23" spans="2:133" ht="11.25" customHeight="1" x14ac:dyDescent="0.2">
      <c r="B23" s="568" t="s">
        <v>289</v>
      </c>
      <c r="C23" s="357"/>
      <c r="D23" s="357"/>
      <c r="E23" s="357"/>
      <c r="F23" s="357"/>
      <c r="G23" s="357"/>
      <c r="H23" s="357"/>
      <c r="I23" s="357"/>
      <c r="J23" s="357"/>
      <c r="K23" s="357"/>
      <c r="L23" s="357"/>
      <c r="M23" s="357"/>
      <c r="N23" s="357"/>
      <c r="O23" s="357"/>
      <c r="P23" s="357"/>
      <c r="Q23" s="569"/>
      <c r="R23" s="570">
        <v>706032</v>
      </c>
      <c r="S23" s="454"/>
      <c r="T23" s="454"/>
      <c r="U23" s="454"/>
      <c r="V23" s="454"/>
      <c r="W23" s="454"/>
      <c r="X23" s="454"/>
      <c r="Y23" s="583"/>
      <c r="Z23" s="603">
        <v>2</v>
      </c>
      <c r="AA23" s="603"/>
      <c r="AB23" s="603"/>
      <c r="AC23" s="603"/>
      <c r="AD23" s="604" t="s">
        <v>197</v>
      </c>
      <c r="AE23" s="604"/>
      <c r="AF23" s="604"/>
      <c r="AG23" s="604"/>
      <c r="AH23" s="604"/>
      <c r="AI23" s="604"/>
      <c r="AJ23" s="604"/>
      <c r="AK23" s="604"/>
      <c r="AL23" s="573" t="s">
        <v>197</v>
      </c>
      <c r="AM23" s="317"/>
      <c r="AN23" s="317"/>
      <c r="AO23" s="605"/>
      <c r="AP23" s="568" t="s">
        <v>62</v>
      </c>
      <c r="AQ23" s="627"/>
      <c r="AR23" s="627"/>
      <c r="AS23" s="627"/>
      <c r="AT23" s="627"/>
      <c r="AU23" s="627"/>
      <c r="AV23" s="627"/>
      <c r="AW23" s="627"/>
      <c r="AX23" s="627"/>
      <c r="AY23" s="627"/>
      <c r="AZ23" s="627"/>
      <c r="BA23" s="627"/>
      <c r="BB23" s="627"/>
      <c r="BC23" s="627"/>
      <c r="BD23" s="627"/>
      <c r="BE23" s="627"/>
      <c r="BF23" s="628"/>
      <c r="BG23" s="570" t="s">
        <v>197</v>
      </c>
      <c r="BH23" s="454"/>
      <c r="BI23" s="454"/>
      <c r="BJ23" s="454"/>
      <c r="BK23" s="454"/>
      <c r="BL23" s="454"/>
      <c r="BM23" s="454"/>
      <c r="BN23" s="583"/>
      <c r="BO23" s="603" t="s">
        <v>197</v>
      </c>
      <c r="BP23" s="603"/>
      <c r="BQ23" s="603"/>
      <c r="BR23" s="603"/>
      <c r="BS23" s="604" t="s">
        <v>197</v>
      </c>
      <c r="BT23" s="604"/>
      <c r="BU23" s="604"/>
      <c r="BV23" s="604"/>
      <c r="BW23" s="604"/>
      <c r="BX23" s="604"/>
      <c r="BY23" s="604"/>
      <c r="BZ23" s="604"/>
      <c r="CA23" s="604"/>
      <c r="CB23" s="626"/>
      <c r="CD23" s="483" t="s">
        <v>316</v>
      </c>
      <c r="CE23" s="484"/>
      <c r="CF23" s="484"/>
      <c r="CG23" s="484"/>
      <c r="CH23" s="484"/>
      <c r="CI23" s="484"/>
      <c r="CJ23" s="484"/>
      <c r="CK23" s="484"/>
      <c r="CL23" s="484"/>
      <c r="CM23" s="484"/>
      <c r="CN23" s="484"/>
      <c r="CO23" s="484"/>
      <c r="CP23" s="484"/>
      <c r="CQ23" s="526"/>
      <c r="CR23" s="483" t="s">
        <v>372</v>
      </c>
      <c r="CS23" s="484"/>
      <c r="CT23" s="484"/>
      <c r="CU23" s="484"/>
      <c r="CV23" s="484"/>
      <c r="CW23" s="484"/>
      <c r="CX23" s="484"/>
      <c r="CY23" s="526"/>
      <c r="CZ23" s="483" t="s">
        <v>376</v>
      </c>
      <c r="DA23" s="484"/>
      <c r="DB23" s="484"/>
      <c r="DC23" s="526"/>
      <c r="DD23" s="483" t="s">
        <v>295</v>
      </c>
      <c r="DE23" s="484"/>
      <c r="DF23" s="484"/>
      <c r="DG23" s="484"/>
      <c r="DH23" s="484"/>
      <c r="DI23" s="484"/>
      <c r="DJ23" s="484"/>
      <c r="DK23" s="526"/>
      <c r="DL23" s="629" t="s">
        <v>378</v>
      </c>
      <c r="DM23" s="630"/>
      <c r="DN23" s="630"/>
      <c r="DO23" s="630"/>
      <c r="DP23" s="630"/>
      <c r="DQ23" s="630"/>
      <c r="DR23" s="630"/>
      <c r="DS23" s="630"/>
      <c r="DT23" s="630"/>
      <c r="DU23" s="630"/>
      <c r="DV23" s="631"/>
      <c r="DW23" s="483" t="s">
        <v>379</v>
      </c>
      <c r="DX23" s="484"/>
      <c r="DY23" s="484"/>
      <c r="DZ23" s="484"/>
      <c r="EA23" s="484"/>
      <c r="EB23" s="484"/>
      <c r="EC23" s="526"/>
    </row>
    <row r="24" spans="2:133" ht="11.25" customHeight="1" x14ac:dyDescent="0.2">
      <c r="B24" s="568" t="s">
        <v>380</v>
      </c>
      <c r="C24" s="357"/>
      <c r="D24" s="357"/>
      <c r="E24" s="357"/>
      <c r="F24" s="357"/>
      <c r="G24" s="357"/>
      <c r="H24" s="357"/>
      <c r="I24" s="357"/>
      <c r="J24" s="357"/>
      <c r="K24" s="357"/>
      <c r="L24" s="357"/>
      <c r="M24" s="357"/>
      <c r="N24" s="357"/>
      <c r="O24" s="357"/>
      <c r="P24" s="357"/>
      <c r="Q24" s="569"/>
      <c r="R24" s="570" t="s">
        <v>197</v>
      </c>
      <c r="S24" s="454"/>
      <c r="T24" s="454"/>
      <c r="U24" s="454"/>
      <c r="V24" s="454"/>
      <c r="W24" s="454"/>
      <c r="X24" s="454"/>
      <c r="Y24" s="583"/>
      <c r="Z24" s="603" t="s">
        <v>197</v>
      </c>
      <c r="AA24" s="603"/>
      <c r="AB24" s="603"/>
      <c r="AC24" s="603"/>
      <c r="AD24" s="604" t="s">
        <v>197</v>
      </c>
      <c r="AE24" s="604"/>
      <c r="AF24" s="604"/>
      <c r="AG24" s="604"/>
      <c r="AH24" s="604"/>
      <c r="AI24" s="604"/>
      <c r="AJ24" s="604"/>
      <c r="AK24" s="604"/>
      <c r="AL24" s="573" t="s">
        <v>197</v>
      </c>
      <c r="AM24" s="317"/>
      <c r="AN24" s="317"/>
      <c r="AO24" s="605"/>
      <c r="AP24" s="568" t="s">
        <v>381</v>
      </c>
      <c r="AQ24" s="627"/>
      <c r="AR24" s="627"/>
      <c r="AS24" s="627"/>
      <c r="AT24" s="627"/>
      <c r="AU24" s="627"/>
      <c r="AV24" s="627"/>
      <c r="AW24" s="627"/>
      <c r="AX24" s="627"/>
      <c r="AY24" s="627"/>
      <c r="AZ24" s="627"/>
      <c r="BA24" s="627"/>
      <c r="BB24" s="627"/>
      <c r="BC24" s="627"/>
      <c r="BD24" s="627"/>
      <c r="BE24" s="627"/>
      <c r="BF24" s="628"/>
      <c r="BG24" s="570" t="s">
        <v>197</v>
      </c>
      <c r="BH24" s="454"/>
      <c r="BI24" s="454"/>
      <c r="BJ24" s="454"/>
      <c r="BK24" s="454"/>
      <c r="BL24" s="454"/>
      <c r="BM24" s="454"/>
      <c r="BN24" s="583"/>
      <c r="BO24" s="603" t="s">
        <v>197</v>
      </c>
      <c r="BP24" s="603"/>
      <c r="BQ24" s="603"/>
      <c r="BR24" s="603"/>
      <c r="BS24" s="604" t="s">
        <v>197</v>
      </c>
      <c r="BT24" s="604"/>
      <c r="BU24" s="604"/>
      <c r="BV24" s="604"/>
      <c r="BW24" s="604"/>
      <c r="BX24" s="604"/>
      <c r="BY24" s="604"/>
      <c r="BZ24" s="604"/>
      <c r="CA24" s="604"/>
      <c r="CB24" s="626"/>
      <c r="CD24" s="612" t="s">
        <v>382</v>
      </c>
      <c r="CE24" s="613"/>
      <c r="CF24" s="613"/>
      <c r="CG24" s="613"/>
      <c r="CH24" s="613"/>
      <c r="CI24" s="613"/>
      <c r="CJ24" s="613"/>
      <c r="CK24" s="613"/>
      <c r="CL24" s="613"/>
      <c r="CM24" s="613"/>
      <c r="CN24" s="613"/>
      <c r="CO24" s="613"/>
      <c r="CP24" s="613"/>
      <c r="CQ24" s="614"/>
      <c r="CR24" s="609">
        <v>18297161</v>
      </c>
      <c r="CS24" s="610"/>
      <c r="CT24" s="610"/>
      <c r="CU24" s="610"/>
      <c r="CV24" s="610"/>
      <c r="CW24" s="610"/>
      <c r="CX24" s="610"/>
      <c r="CY24" s="632"/>
      <c r="CZ24" s="633">
        <v>52</v>
      </c>
      <c r="DA24" s="616"/>
      <c r="DB24" s="616"/>
      <c r="DC24" s="634"/>
      <c r="DD24" s="635">
        <v>11603866</v>
      </c>
      <c r="DE24" s="610"/>
      <c r="DF24" s="610"/>
      <c r="DG24" s="610"/>
      <c r="DH24" s="610"/>
      <c r="DI24" s="610"/>
      <c r="DJ24" s="610"/>
      <c r="DK24" s="632"/>
      <c r="DL24" s="635">
        <v>10482747</v>
      </c>
      <c r="DM24" s="610"/>
      <c r="DN24" s="610"/>
      <c r="DO24" s="610"/>
      <c r="DP24" s="610"/>
      <c r="DQ24" s="610"/>
      <c r="DR24" s="610"/>
      <c r="DS24" s="610"/>
      <c r="DT24" s="610"/>
      <c r="DU24" s="610"/>
      <c r="DV24" s="632"/>
      <c r="DW24" s="633">
        <v>59.8</v>
      </c>
      <c r="DX24" s="616"/>
      <c r="DY24" s="616"/>
      <c r="DZ24" s="616"/>
      <c r="EA24" s="616"/>
      <c r="EB24" s="616"/>
      <c r="EC24" s="636"/>
    </row>
    <row r="25" spans="2:133" ht="11.25" customHeight="1" x14ac:dyDescent="0.2">
      <c r="B25" s="568" t="s">
        <v>84</v>
      </c>
      <c r="C25" s="357"/>
      <c r="D25" s="357"/>
      <c r="E25" s="357"/>
      <c r="F25" s="357"/>
      <c r="G25" s="357"/>
      <c r="H25" s="357"/>
      <c r="I25" s="357"/>
      <c r="J25" s="357"/>
      <c r="K25" s="357"/>
      <c r="L25" s="357"/>
      <c r="M25" s="357"/>
      <c r="N25" s="357"/>
      <c r="O25" s="357"/>
      <c r="P25" s="357"/>
      <c r="Q25" s="569"/>
      <c r="R25" s="570">
        <v>18127903</v>
      </c>
      <c r="S25" s="454"/>
      <c r="T25" s="454"/>
      <c r="U25" s="454"/>
      <c r="V25" s="454"/>
      <c r="W25" s="454"/>
      <c r="X25" s="454"/>
      <c r="Y25" s="583"/>
      <c r="Z25" s="603">
        <v>50.3</v>
      </c>
      <c r="AA25" s="603"/>
      <c r="AB25" s="603"/>
      <c r="AC25" s="603"/>
      <c r="AD25" s="604">
        <v>17421871</v>
      </c>
      <c r="AE25" s="604"/>
      <c r="AF25" s="604"/>
      <c r="AG25" s="604"/>
      <c r="AH25" s="604"/>
      <c r="AI25" s="604"/>
      <c r="AJ25" s="604"/>
      <c r="AK25" s="604"/>
      <c r="AL25" s="573">
        <v>99.8</v>
      </c>
      <c r="AM25" s="317"/>
      <c r="AN25" s="317"/>
      <c r="AO25" s="605"/>
      <c r="AP25" s="568" t="s">
        <v>270</v>
      </c>
      <c r="AQ25" s="627"/>
      <c r="AR25" s="627"/>
      <c r="AS25" s="627"/>
      <c r="AT25" s="627"/>
      <c r="AU25" s="627"/>
      <c r="AV25" s="627"/>
      <c r="AW25" s="627"/>
      <c r="AX25" s="627"/>
      <c r="AY25" s="627"/>
      <c r="AZ25" s="627"/>
      <c r="BA25" s="627"/>
      <c r="BB25" s="627"/>
      <c r="BC25" s="627"/>
      <c r="BD25" s="627"/>
      <c r="BE25" s="627"/>
      <c r="BF25" s="628"/>
      <c r="BG25" s="570" t="s">
        <v>197</v>
      </c>
      <c r="BH25" s="454"/>
      <c r="BI25" s="454"/>
      <c r="BJ25" s="454"/>
      <c r="BK25" s="454"/>
      <c r="BL25" s="454"/>
      <c r="BM25" s="454"/>
      <c r="BN25" s="583"/>
      <c r="BO25" s="603" t="s">
        <v>197</v>
      </c>
      <c r="BP25" s="603"/>
      <c r="BQ25" s="603"/>
      <c r="BR25" s="603"/>
      <c r="BS25" s="604" t="s">
        <v>197</v>
      </c>
      <c r="BT25" s="604"/>
      <c r="BU25" s="604"/>
      <c r="BV25" s="604"/>
      <c r="BW25" s="604"/>
      <c r="BX25" s="604"/>
      <c r="BY25" s="604"/>
      <c r="BZ25" s="604"/>
      <c r="CA25" s="604"/>
      <c r="CB25" s="626"/>
      <c r="CD25" s="568" t="s">
        <v>195</v>
      </c>
      <c r="CE25" s="357"/>
      <c r="CF25" s="357"/>
      <c r="CG25" s="357"/>
      <c r="CH25" s="357"/>
      <c r="CI25" s="357"/>
      <c r="CJ25" s="357"/>
      <c r="CK25" s="357"/>
      <c r="CL25" s="357"/>
      <c r="CM25" s="357"/>
      <c r="CN25" s="357"/>
      <c r="CO25" s="357"/>
      <c r="CP25" s="357"/>
      <c r="CQ25" s="569"/>
      <c r="CR25" s="570">
        <v>5475738</v>
      </c>
      <c r="CS25" s="571"/>
      <c r="CT25" s="571"/>
      <c r="CU25" s="571"/>
      <c r="CV25" s="571"/>
      <c r="CW25" s="571"/>
      <c r="CX25" s="571"/>
      <c r="CY25" s="572"/>
      <c r="CZ25" s="573">
        <v>15.6</v>
      </c>
      <c r="DA25" s="574"/>
      <c r="DB25" s="574"/>
      <c r="DC25" s="575"/>
      <c r="DD25" s="576">
        <v>5001050</v>
      </c>
      <c r="DE25" s="571"/>
      <c r="DF25" s="571"/>
      <c r="DG25" s="571"/>
      <c r="DH25" s="571"/>
      <c r="DI25" s="571"/>
      <c r="DJ25" s="571"/>
      <c r="DK25" s="572"/>
      <c r="DL25" s="576">
        <v>4856913</v>
      </c>
      <c r="DM25" s="571"/>
      <c r="DN25" s="571"/>
      <c r="DO25" s="571"/>
      <c r="DP25" s="571"/>
      <c r="DQ25" s="571"/>
      <c r="DR25" s="571"/>
      <c r="DS25" s="571"/>
      <c r="DT25" s="571"/>
      <c r="DU25" s="571"/>
      <c r="DV25" s="572"/>
      <c r="DW25" s="573">
        <v>27.7</v>
      </c>
      <c r="DX25" s="574"/>
      <c r="DY25" s="574"/>
      <c r="DZ25" s="574"/>
      <c r="EA25" s="574"/>
      <c r="EB25" s="574"/>
      <c r="EC25" s="602"/>
    </row>
    <row r="26" spans="2:133" ht="11.25" customHeight="1" x14ac:dyDescent="0.2">
      <c r="B26" s="568" t="s">
        <v>385</v>
      </c>
      <c r="C26" s="357"/>
      <c r="D26" s="357"/>
      <c r="E26" s="357"/>
      <c r="F26" s="357"/>
      <c r="G26" s="357"/>
      <c r="H26" s="357"/>
      <c r="I26" s="357"/>
      <c r="J26" s="357"/>
      <c r="K26" s="357"/>
      <c r="L26" s="357"/>
      <c r="M26" s="357"/>
      <c r="N26" s="357"/>
      <c r="O26" s="357"/>
      <c r="P26" s="357"/>
      <c r="Q26" s="569"/>
      <c r="R26" s="570">
        <v>9182</v>
      </c>
      <c r="S26" s="454"/>
      <c r="T26" s="454"/>
      <c r="U26" s="454"/>
      <c r="V26" s="454"/>
      <c r="W26" s="454"/>
      <c r="X26" s="454"/>
      <c r="Y26" s="583"/>
      <c r="Z26" s="603">
        <v>0</v>
      </c>
      <c r="AA26" s="603"/>
      <c r="AB26" s="603"/>
      <c r="AC26" s="603"/>
      <c r="AD26" s="604">
        <v>9182</v>
      </c>
      <c r="AE26" s="604"/>
      <c r="AF26" s="604"/>
      <c r="AG26" s="604"/>
      <c r="AH26" s="604"/>
      <c r="AI26" s="604"/>
      <c r="AJ26" s="604"/>
      <c r="AK26" s="604"/>
      <c r="AL26" s="573">
        <v>0.1</v>
      </c>
      <c r="AM26" s="317"/>
      <c r="AN26" s="317"/>
      <c r="AO26" s="605"/>
      <c r="AP26" s="568" t="s">
        <v>388</v>
      </c>
      <c r="AQ26" s="627"/>
      <c r="AR26" s="627"/>
      <c r="AS26" s="627"/>
      <c r="AT26" s="627"/>
      <c r="AU26" s="627"/>
      <c r="AV26" s="627"/>
      <c r="AW26" s="627"/>
      <c r="AX26" s="627"/>
      <c r="AY26" s="627"/>
      <c r="AZ26" s="627"/>
      <c r="BA26" s="627"/>
      <c r="BB26" s="627"/>
      <c r="BC26" s="627"/>
      <c r="BD26" s="627"/>
      <c r="BE26" s="627"/>
      <c r="BF26" s="628"/>
      <c r="BG26" s="570" t="s">
        <v>197</v>
      </c>
      <c r="BH26" s="454"/>
      <c r="BI26" s="454"/>
      <c r="BJ26" s="454"/>
      <c r="BK26" s="454"/>
      <c r="BL26" s="454"/>
      <c r="BM26" s="454"/>
      <c r="BN26" s="583"/>
      <c r="BO26" s="603" t="s">
        <v>197</v>
      </c>
      <c r="BP26" s="603"/>
      <c r="BQ26" s="603"/>
      <c r="BR26" s="603"/>
      <c r="BS26" s="604" t="s">
        <v>197</v>
      </c>
      <c r="BT26" s="604"/>
      <c r="BU26" s="604"/>
      <c r="BV26" s="604"/>
      <c r="BW26" s="604"/>
      <c r="BX26" s="604"/>
      <c r="BY26" s="604"/>
      <c r="BZ26" s="604"/>
      <c r="CA26" s="604"/>
      <c r="CB26" s="626"/>
      <c r="CD26" s="568" t="s">
        <v>122</v>
      </c>
      <c r="CE26" s="357"/>
      <c r="CF26" s="357"/>
      <c r="CG26" s="357"/>
      <c r="CH26" s="357"/>
      <c r="CI26" s="357"/>
      <c r="CJ26" s="357"/>
      <c r="CK26" s="357"/>
      <c r="CL26" s="357"/>
      <c r="CM26" s="357"/>
      <c r="CN26" s="357"/>
      <c r="CO26" s="357"/>
      <c r="CP26" s="357"/>
      <c r="CQ26" s="569"/>
      <c r="CR26" s="570">
        <v>3416949</v>
      </c>
      <c r="CS26" s="454"/>
      <c r="CT26" s="454"/>
      <c r="CU26" s="454"/>
      <c r="CV26" s="454"/>
      <c r="CW26" s="454"/>
      <c r="CX26" s="454"/>
      <c r="CY26" s="583"/>
      <c r="CZ26" s="573">
        <v>9.6999999999999993</v>
      </c>
      <c r="DA26" s="574"/>
      <c r="DB26" s="574"/>
      <c r="DC26" s="575"/>
      <c r="DD26" s="576">
        <v>3151019</v>
      </c>
      <c r="DE26" s="454"/>
      <c r="DF26" s="454"/>
      <c r="DG26" s="454"/>
      <c r="DH26" s="454"/>
      <c r="DI26" s="454"/>
      <c r="DJ26" s="454"/>
      <c r="DK26" s="583"/>
      <c r="DL26" s="576" t="s">
        <v>197</v>
      </c>
      <c r="DM26" s="454"/>
      <c r="DN26" s="454"/>
      <c r="DO26" s="454"/>
      <c r="DP26" s="454"/>
      <c r="DQ26" s="454"/>
      <c r="DR26" s="454"/>
      <c r="DS26" s="454"/>
      <c r="DT26" s="454"/>
      <c r="DU26" s="454"/>
      <c r="DV26" s="583"/>
      <c r="DW26" s="573" t="s">
        <v>197</v>
      </c>
      <c r="DX26" s="574"/>
      <c r="DY26" s="574"/>
      <c r="DZ26" s="574"/>
      <c r="EA26" s="574"/>
      <c r="EB26" s="574"/>
      <c r="EC26" s="602"/>
    </row>
    <row r="27" spans="2:133" ht="11.25" customHeight="1" x14ac:dyDescent="0.2">
      <c r="B27" s="568" t="s">
        <v>154</v>
      </c>
      <c r="C27" s="357"/>
      <c r="D27" s="357"/>
      <c r="E27" s="357"/>
      <c r="F27" s="357"/>
      <c r="G27" s="357"/>
      <c r="H27" s="357"/>
      <c r="I27" s="357"/>
      <c r="J27" s="357"/>
      <c r="K27" s="357"/>
      <c r="L27" s="357"/>
      <c r="M27" s="357"/>
      <c r="N27" s="357"/>
      <c r="O27" s="357"/>
      <c r="P27" s="357"/>
      <c r="Q27" s="569"/>
      <c r="R27" s="570">
        <v>525985</v>
      </c>
      <c r="S27" s="454"/>
      <c r="T27" s="454"/>
      <c r="U27" s="454"/>
      <c r="V27" s="454"/>
      <c r="W27" s="454"/>
      <c r="X27" s="454"/>
      <c r="Y27" s="583"/>
      <c r="Z27" s="603">
        <v>1.5</v>
      </c>
      <c r="AA27" s="603"/>
      <c r="AB27" s="603"/>
      <c r="AC27" s="603"/>
      <c r="AD27" s="604">
        <v>2251</v>
      </c>
      <c r="AE27" s="604"/>
      <c r="AF27" s="604"/>
      <c r="AG27" s="604"/>
      <c r="AH27" s="604"/>
      <c r="AI27" s="604"/>
      <c r="AJ27" s="604"/>
      <c r="AK27" s="604"/>
      <c r="AL27" s="573">
        <v>0</v>
      </c>
      <c r="AM27" s="317"/>
      <c r="AN27" s="317"/>
      <c r="AO27" s="605"/>
      <c r="AP27" s="568" t="s">
        <v>389</v>
      </c>
      <c r="AQ27" s="357"/>
      <c r="AR27" s="357"/>
      <c r="AS27" s="357"/>
      <c r="AT27" s="357"/>
      <c r="AU27" s="357"/>
      <c r="AV27" s="357"/>
      <c r="AW27" s="357"/>
      <c r="AX27" s="357"/>
      <c r="AY27" s="357"/>
      <c r="AZ27" s="357"/>
      <c r="BA27" s="357"/>
      <c r="BB27" s="357"/>
      <c r="BC27" s="357"/>
      <c r="BD27" s="357"/>
      <c r="BE27" s="357"/>
      <c r="BF27" s="569"/>
      <c r="BG27" s="570">
        <v>8618591</v>
      </c>
      <c r="BH27" s="454"/>
      <c r="BI27" s="454"/>
      <c r="BJ27" s="454"/>
      <c r="BK27" s="454"/>
      <c r="BL27" s="454"/>
      <c r="BM27" s="454"/>
      <c r="BN27" s="583"/>
      <c r="BO27" s="603">
        <v>100</v>
      </c>
      <c r="BP27" s="603"/>
      <c r="BQ27" s="603"/>
      <c r="BR27" s="603"/>
      <c r="BS27" s="604">
        <v>756781</v>
      </c>
      <c r="BT27" s="604"/>
      <c r="BU27" s="604"/>
      <c r="BV27" s="604"/>
      <c r="BW27" s="604"/>
      <c r="BX27" s="604"/>
      <c r="BY27" s="604"/>
      <c r="BZ27" s="604"/>
      <c r="CA27" s="604"/>
      <c r="CB27" s="626"/>
      <c r="CD27" s="568" t="s">
        <v>218</v>
      </c>
      <c r="CE27" s="357"/>
      <c r="CF27" s="357"/>
      <c r="CG27" s="357"/>
      <c r="CH27" s="357"/>
      <c r="CI27" s="357"/>
      <c r="CJ27" s="357"/>
      <c r="CK27" s="357"/>
      <c r="CL27" s="357"/>
      <c r="CM27" s="357"/>
      <c r="CN27" s="357"/>
      <c r="CO27" s="357"/>
      <c r="CP27" s="357"/>
      <c r="CQ27" s="569"/>
      <c r="CR27" s="570">
        <v>9509354</v>
      </c>
      <c r="CS27" s="571"/>
      <c r="CT27" s="571"/>
      <c r="CU27" s="571"/>
      <c r="CV27" s="571"/>
      <c r="CW27" s="571"/>
      <c r="CX27" s="571"/>
      <c r="CY27" s="572"/>
      <c r="CZ27" s="573">
        <v>27</v>
      </c>
      <c r="DA27" s="574"/>
      <c r="DB27" s="574"/>
      <c r="DC27" s="575"/>
      <c r="DD27" s="576">
        <v>3426959</v>
      </c>
      <c r="DE27" s="571"/>
      <c r="DF27" s="571"/>
      <c r="DG27" s="571"/>
      <c r="DH27" s="571"/>
      <c r="DI27" s="571"/>
      <c r="DJ27" s="571"/>
      <c r="DK27" s="572"/>
      <c r="DL27" s="576">
        <v>2449977</v>
      </c>
      <c r="DM27" s="571"/>
      <c r="DN27" s="571"/>
      <c r="DO27" s="571"/>
      <c r="DP27" s="571"/>
      <c r="DQ27" s="571"/>
      <c r="DR27" s="571"/>
      <c r="DS27" s="571"/>
      <c r="DT27" s="571"/>
      <c r="DU27" s="571"/>
      <c r="DV27" s="572"/>
      <c r="DW27" s="573">
        <v>14</v>
      </c>
      <c r="DX27" s="574"/>
      <c r="DY27" s="574"/>
      <c r="DZ27" s="574"/>
      <c r="EA27" s="574"/>
      <c r="EB27" s="574"/>
      <c r="EC27" s="602"/>
    </row>
    <row r="28" spans="2:133" ht="11.25" customHeight="1" x14ac:dyDescent="0.2">
      <c r="B28" s="568" t="s">
        <v>314</v>
      </c>
      <c r="C28" s="357"/>
      <c r="D28" s="357"/>
      <c r="E28" s="357"/>
      <c r="F28" s="357"/>
      <c r="G28" s="357"/>
      <c r="H28" s="357"/>
      <c r="I28" s="357"/>
      <c r="J28" s="357"/>
      <c r="K28" s="357"/>
      <c r="L28" s="357"/>
      <c r="M28" s="357"/>
      <c r="N28" s="357"/>
      <c r="O28" s="357"/>
      <c r="P28" s="357"/>
      <c r="Q28" s="569"/>
      <c r="R28" s="570">
        <v>296323</v>
      </c>
      <c r="S28" s="454"/>
      <c r="T28" s="454"/>
      <c r="U28" s="454"/>
      <c r="V28" s="454"/>
      <c r="W28" s="454"/>
      <c r="X28" s="454"/>
      <c r="Y28" s="583"/>
      <c r="Z28" s="603">
        <v>0.8</v>
      </c>
      <c r="AA28" s="603"/>
      <c r="AB28" s="603"/>
      <c r="AC28" s="603"/>
      <c r="AD28" s="604">
        <v>17932</v>
      </c>
      <c r="AE28" s="604"/>
      <c r="AF28" s="604"/>
      <c r="AG28" s="604"/>
      <c r="AH28" s="604"/>
      <c r="AI28" s="604"/>
      <c r="AJ28" s="604"/>
      <c r="AK28" s="604"/>
      <c r="AL28" s="573">
        <v>0.1</v>
      </c>
      <c r="AM28" s="317"/>
      <c r="AN28" s="317"/>
      <c r="AO28" s="605"/>
      <c r="AP28" s="568"/>
      <c r="AQ28" s="357"/>
      <c r="AR28" s="357"/>
      <c r="AS28" s="357"/>
      <c r="AT28" s="357"/>
      <c r="AU28" s="357"/>
      <c r="AV28" s="357"/>
      <c r="AW28" s="357"/>
      <c r="AX28" s="357"/>
      <c r="AY28" s="357"/>
      <c r="AZ28" s="357"/>
      <c r="BA28" s="357"/>
      <c r="BB28" s="357"/>
      <c r="BC28" s="357"/>
      <c r="BD28" s="357"/>
      <c r="BE28" s="357"/>
      <c r="BF28" s="569"/>
      <c r="BG28" s="570"/>
      <c r="BH28" s="454"/>
      <c r="BI28" s="454"/>
      <c r="BJ28" s="454"/>
      <c r="BK28" s="454"/>
      <c r="BL28" s="454"/>
      <c r="BM28" s="454"/>
      <c r="BN28" s="583"/>
      <c r="BO28" s="603"/>
      <c r="BP28" s="603"/>
      <c r="BQ28" s="603"/>
      <c r="BR28" s="603"/>
      <c r="BS28" s="576"/>
      <c r="BT28" s="454"/>
      <c r="BU28" s="454"/>
      <c r="BV28" s="454"/>
      <c r="BW28" s="454"/>
      <c r="BX28" s="454"/>
      <c r="BY28" s="454"/>
      <c r="BZ28" s="454"/>
      <c r="CA28" s="454"/>
      <c r="CB28" s="601"/>
      <c r="CD28" s="568" t="s">
        <v>383</v>
      </c>
      <c r="CE28" s="357"/>
      <c r="CF28" s="357"/>
      <c r="CG28" s="357"/>
      <c r="CH28" s="357"/>
      <c r="CI28" s="357"/>
      <c r="CJ28" s="357"/>
      <c r="CK28" s="357"/>
      <c r="CL28" s="357"/>
      <c r="CM28" s="357"/>
      <c r="CN28" s="357"/>
      <c r="CO28" s="357"/>
      <c r="CP28" s="357"/>
      <c r="CQ28" s="569"/>
      <c r="CR28" s="570">
        <v>3312069</v>
      </c>
      <c r="CS28" s="454"/>
      <c r="CT28" s="454"/>
      <c r="CU28" s="454"/>
      <c r="CV28" s="454"/>
      <c r="CW28" s="454"/>
      <c r="CX28" s="454"/>
      <c r="CY28" s="583"/>
      <c r="CZ28" s="573">
        <v>9.4</v>
      </c>
      <c r="DA28" s="574"/>
      <c r="DB28" s="574"/>
      <c r="DC28" s="575"/>
      <c r="DD28" s="576">
        <v>3175857</v>
      </c>
      <c r="DE28" s="454"/>
      <c r="DF28" s="454"/>
      <c r="DG28" s="454"/>
      <c r="DH28" s="454"/>
      <c r="DI28" s="454"/>
      <c r="DJ28" s="454"/>
      <c r="DK28" s="583"/>
      <c r="DL28" s="576">
        <v>3175857</v>
      </c>
      <c r="DM28" s="454"/>
      <c r="DN28" s="454"/>
      <c r="DO28" s="454"/>
      <c r="DP28" s="454"/>
      <c r="DQ28" s="454"/>
      <c r="DR28" s="454"/>
      <c r="DS28" s="454"/>
      <c r="DT28" s="454"/>
      <c r="DU28" s="454"/>
      <c r="DV28" s="583"/>
      <c r="DW28" s="573">
        <v>18.100000000000001</v>
      </c>
      <c r="DX28" s="574"/>
      <c r="DY28" s="574"/>
      <c r="DZ28" s="574"/>
      <c r="EA28" s="574"/>
      <c r="EB28" s="574"/>
      <c r="EC28" s="602"/>
    </row>
    <row r="29" spans="2:133" ht="11.25" customHeight="1" x14ac:dyDescent="0.2">
      <c r="B29" s="568" t="s">
        <v>18</v>
      </c>
      <c r="C29" s="357"/>
      <c r="D29" s="357"/>
      <c r="E29" s="357"/>
      <c r="F29" s="357"/>
      <c r="G29" s="357"/>
      <c r="H29" s="357"/>
      <c r="I29" s="357"/>
      <c r="J29" s="357"/>
      <c r="K29" s="357"/>
      <c r="L29" s="357"/>
      <c r="M29" s="357"/>
      <c r="N29" s="357"/>
      <c r="O29" s="357"/>
      <c r="P29" s="357"/>
      <c r="Q29" s="569"/>
      <c r="R29" s="570">
        <v>36763</v>
      </c>
      <c r="S29" s="454"/>
      <c r="T29" s="454"/>
      <c r="U29" s="454"/>
      <c r="V29" s="454"/>
      <c r="W29" s="454"/>
      <c r="X29" s="454"/>
      <c r="Y29" s="583"/>
      <c r="Z29" s="603">
        <v>0.1</v>
      </c>
      <c r="AA29" s="603"/>
      <c r="AB29" s="603"/>
      <c r="AC29" s="603"/>
      <c r="AD29" s="604" t="s">
        <v>197</v>
      </c>
      <c r="AE29" s="604"/>
      <c r="AF29" s="604"/>
      <c r="AG29" s="604"/>
      <c r="AH29" s="604"/>
      <c r="AI29" s="604"/>
      <c r="AJ29" s="604"/>
      <c r="AK29" s="604"/>
      <c r="AL29" s="573" t="s">
        <v>197</v>
      </c>
      <c r="AM29" s="317"/>
      <c r="AN29" s="317"/>
      <c r="AO29" s="605"/>
      <c r="AP29" s="548"/>
      <c r="AQ29" s="549"/>
      <c r="AR29" s="549"/>
      <c r="AS29" s="549"/>
      <c r="AT29" s="549"/>
      <c r="AU29" s="549"/>
      <c r="AV29" s="549"/>
      <c r="AW29" s="549"/>
      <c r="AX29" s="549"/>
      <c r="AY29" s="549"/>
      <c r="AZ29" s="549"/>
      <c r="BA29" s="549"/>
      <c r="BB29" s="549"/>
      <c r="BC29" s="549"/>
      <c r="BD29" s="549"/>
      <c r="BE29" s="549"/>
      <c r="BF29" s="550"/>
      <c r="BG29" s="570"/>
      <c r="BH29" s="454"/>
      <c r="BI29" s="454"/>
      <c r="BJ29" s="454"/>
      <c r="BK29" s="454"/>
      <c r="BL29" s="454"/>
      <c r="BM29" s="454"/>
      <c r="BN29" s="583"/>
      <c r="BO29" s="603"/>
      <c r="BP29" s="603"/>
      <c r="BQ29" s="603"/>
      <c r="BR29" s="603"/>
      <c r="BS29" s="604"/>
      <c r="BT29" s="604"/>
      <c r="BU29" s="604"/>
      <c r="BV29" s="604"/>
      <c r="BW29" s="604"/>
      <c r="BX29" s="604"/>
      <c r="BY29" s="604"/>
      <c r="BZ29" s="604"/>
      <c r="CA29" s="604"/>
      <c r="CB29" s="626"/>
      <c r="CD29" s="348" t="s">
        <v>171</v>
      </c>
      <c r="CE29" s="350"/>
      <c r="CF29" s="568" t="s">
        <v>22</v>
      </c>
      <c r="CG29" s="357"/>
      <c r="CH29" s="357"/>
      <c r="CI29" s="357"/>
      <c r="CJ29" s="357"/>
      <c r="CK29" s="357"/>
      <c r="CL29" s="357"/>
      <c r="CM29" s="357"/>
      <c r="CN29" s="357"/>
      <c r="CO29" s="357"/>
      <c r="CP29" s="357"/>
      <c r="CQ29" s="569"/>
      <c r="CR29" s="570">
        <v>3311767</v>
      </c>
      <c r="CS29" s="571"/>
      <c r="CT29" s="571"/>
      <c r="CU29" s="571"/>
      <c r="CV29" s="571"/>
      <c r="CW29" s="571"/>
      <c r="CX29" s="571"/>
      <c r="CY29" s="572"/>
      <c r="CZ29" s="573">
        <v>9.4</v>
      </c>
      <c r="DA29" s="574"/>
      <c r="DB29" s="574"/>
      <c r="DC29" s="575"/>
      <c r="DD29" s="576">
        <v>3175555</v>
      </c>
      <c r="DE29" s="571"/>
      <c r="DF29" s="571"/>
      <c r="DG29" s="571"/>
      <c r="DH29" s="571"/>
      <c r="DI29" s="571"/>
      <c r="DJ29" s="571"/>
      <c r="DK29" s="572"/>
      <c r="DL29" s="576">
        <v>3175555</v>
      </c>
      <c r="DM29" s="571"/>
      <c r="DN29" s="571"/>
      <c r="DO29" s="571"/>
      <c r="DP29" s="571"/>
      <c r="DQ29" s="571"/>
      <c r="DR29" s="571"/>
      <c r="DS29" s="571"/>
      <c r="DT29" s="571"/>
      <c r="DU29" s="571"/>
      <c r="DV29" s="572"/>
      <c r="DW29" s="573">
        <v>18.100000000000001</v>
      </c>
      <c r="DX29" s="574"/>
      <c r="DY29" s="574"/>
      <c r="DZ29" s="574"/>
      <c r="EA29" s="574"/>
      <c r="EB29" s="574"/>
      <c r="EC29" s="602"/>
    </row>
    <row r="30" spans="2:133" ht="11.25" customHeight="1" x14ac:dyDescent="0.2">
      <c r="B30" s="568" t="s">
        <v>343</v>
      </c>
      <c r="C30" s="357"/>
      <c r="D30" s="357"/>
      <c r="E30" s="357"/>
      <c r="F30" s="357"/>
      <c r="G30" s="357"/>
      <c r="H30" s="357"/>
      <c r="I30" s="357"/>
      <c r="J30" s="357"/>
      <c r="K30" s="357"/>
      <c r="L30" s="357"/>
      <c r="M30" s="357"/>
      <c r="N30" s="357"/>
      <c r="O30" s="357"/>
      <c r="P30" s="357"/>
      <c r="Q30" s="569"/>
      <c r="R30" s="570">
        <v>7382925</v>
      </c>
      <c r="S30" s="454"/>
      <c r="T30" s="454"/>
      <c r="U30" s="454"/>
      <c r="V30" s="454"/>
      <c r="W30" s="454"/>
      <c r="X30" s="454"/>
      <c r="Y30" s="583"/>
      <c r="Z30" s="603">
        <v>20.5</v>
      </c>
      <c r="AA30" s="603"/>
      <c r="AB30" s="603"/>
      <c r="AC30" s="603"/>
      <c r="AD30" s="604" t="s">
        <v>197</v>
      </c>
      <c r="AE30" s="604"/>
      <c r="AF30" s="604"/>
      <c r="AG30" s="604"/>
      <c r="AH30" s="604"/>
      <c r="AI30" s="604"/>
      <c r="AJ30" s="604"/>
      <c r="AK30" s="604"/>
      <c r="AL30" s="573" t="s">
        <v>197</v>
      </c>
      <c r="AM30" s="317"/>
      <c r="AN30" s="317"/>
      <c r="AO30" s="605"/>
      <c r="AP30" s="483" t="s">
        <v>316</v>
      </c>
      <c r="AQ30" s="484"/>
      <c r="AR30" s="484"/>
      <c r="AS30" s="484"/>
      <c r="AT30" s="484"/>
      <c r="AU30" s="484"/>
      <c r="AV30" s="484"/>
      <c r="AW30" s="484"/>
      <c r="AX30" s="484"/>
      <c r="AY30" s="484"/>
      <c r="AZ30" s="484"/>
      <c r="BA30" s="484"/>
      <c r="BB30" s="484"/>
      <c r="BC30" s="484"/>
      <c r="BD30" s="484"/>
      <c r="BE30" s="484"/>
      <c r="BF30" s="526"/>
      <c r="BG30" s="483" t="s">
        <v>185</v>
      </c>
      <c r="BH30" s="624"/>
      <c r="BI30" s="624"/>
      <c r="BJ30" s="624"/>
      <c r="BK30" s="624"/>
      <c r="BL30" s="624"/>
      <c r="BM30" s="624"/>
      <c r="BN30" s="624"/>
      <c r="BO30" s="624"/>
      <c r="BP30" s="624"/>
      <c r="BQ30" s="625"/>
      <c r="BR30" s="483" t="s">
        <v>391</v>
      </c>
      <c r="BS30" s="624"/>
      <c r="BT30" s="624"/>
      <c r="BU30" s="624"/>
      <c r="BV30" s="624"/>
      <c r="BW30" s="624"/>
      <c r="BX30" s="624"/>
      <c r="BY30" s="624"/>
      <c r="BZ30" s="624"/>
      <c r="CA30" s="624"/>
      <c r="CB30" s="625"/>
      <c r="CD30" s="351"/>
      <c r="CE30" s="353"/>
      <c r="CF30" s="568" t="s">
        <v>392</v>
      </c>
      <c r="CG30" s="357"/>
      <c r="CH30" s="357"/>
      <c r="CI30" s="357"/>
      <c r="CJ30" s="357"/>
      <c r="CK30" s="357"/>
      <c r="CL30" s="357"/>
      <c r="CM30" s="357"/>
      <c r="CN30" s="357"/>
      <c r="CO30" s="357"/>
      <c r="CP30" s="357"/>
      <c r="CQ30" s="569"/>
      <c r="CR30" s="570">
        <v>3203307</v>
      </c>
      <c r="CS30" s="454"/>
      <c r="CT30" s="454"/>
      <c r="CU30" s="454"/>
      <c r="CV30" s="454"/>
      <c r="CW30" s="454"/>
      <c r="CX30" s="454"/>
      <c r="CY30" s="583"/>
      <c r="CZ30" s="573">
        <v>9.1</v>
      </c>
      <c r="DA30" s="574"/>
      <c r="DB30" s="574"/>
      <c r="DC30" s="575"/>
      <c r="DD30" s="576">
        <v>3069935</v>
      </c>
      <c r="DE30" s="454"/>
      <c r="DF30" s="454"/>
      <c r="DG30" s="454"/>
      <c r="DH30" s="454"/>
      <c r="DI30" s="454"/>
      <c r="DJ30" s="454"/>
      <c r="DK30" s="583"/>
      <c r="DL30" s="576">
        <v>3069935</v>
      </c>
      <c r="DM30" s="454"/>
      <c r="DN30" s="454"/>
      <c r="DO30" s="454"/>
      <c r="DP30" s="454"/>
      <c r="DQ30" s="454"/>
      <c r="DR30" s="454"/>
      <c r="DS30" s="454"/>
      <c r="DT30" s="454"/>
      <c r="DU30" s="454"/>
      <c r="DV30" s="583"/>
      <c r="DW30" s="573">
        <v>17.5</v>
      </c>
      <c r="DX30" s="574"/>
      <c r="DY30" s="574"/>
      <c r="DZ30" s="574"/>
      <c r="EA30" s="574"/>
      <c r="EB30" s="574"/>
      <c r="EC30" s="602"/>
    </row>
    <row r="31" spans="2:133" ht="11.25" customHeight="1" x14ac:dyDescent="0.2">
      <c r="B31" s="620" t="s">
        <v>53</v>
      </c>
      <c r="C31" s="621"/>
      <c r="D31" s="621"/>
      <c r="E31" s="621"/>
      <c r="F31" s="621"/>
      <c r="G31" s="621"/>
      <c r="H31" s="621"/>
      <c r="I31" s="621"/>
      <c r="J31" s="621"/>
      <c r="K31" s="621"/>
      <c r="L31" s="621"/>
      <c r="M31" s="621"/>
      <c r="N31" s="621"/>
      <c r="O31" s="621"/>
      <c r="P31" s="621"/>
      <c r="Q31" s="622"/>
      <c r="R31" s="570" t="s">
        <v>197</v>
      </c>
      <c r="S31" s="454"/>
      <c r="T31" s="454"/>
      <c r="U31" s="454"/>
      <c r="V31" s="454"/>
      <c r="W31" s="454"/>
      <c r="X31" s="454"/>
      <c r="Y31" s="583"/>
      <c r="Z31" s="603" t="s">
        <v>197</v>
      </c>
      <c r="AA31" s="603"/>
      <c r="AB31" s="603"/>
      <c r="AC31" s="603"/>
      <c r="AD31" s="604" t="s">
        <v>197</v>
      </c>
      <c r="AE31" s="604"/>
      <c r="AF31" s="604"/>
      <c r="AG31" s="604"/>
      <c r="AH31" s="604"/>
      <c r="AI31" s="604"/>
      <c r="AJ31" s="604"/>
      <c r="AK31" s="604"/>
      <c r="AL31" s="573" t="s">
        <v>197</v>
      </c>
      <c r="AM31" s="317"/>
      <c r="AN31" s="317"/>
      <c r="AO31" s="605"/>
      <c r="AP31" s="340" t="s">
        <v>4</v>
      </c>
      <c r="AQ31" s="341"/>
      <c r="AR31" s="341"/>
      <c r="AS31" s="341"/>
      <c r="AT31" s="565" t="s">
        <v>393</v>
      </c>
      <c r="AU31" s="42"/>
      <c r="AV31" s="42"/>
      <c r="AW31" s="42"/>
      <c r="AX31" s="612" t="s">
        <v>271</v>
      </c>
      <c r="AY31" s="613"/>
      <c r="AZ31" s="613"/>
      <c r="BA31" s="613"/>
      <c r="BB31" s="613"/>
      <c r="BC31" s="613"/>
      <c r="BD31" s="613"/>
      <c r="BE31" s="613"/>
      <c r="BF31" s="614"/>
      <c r="BG31" s="623">
        <v>99.4</v>
      </c>
      <c r="BH31" s="617"/>
      <c r="BI31" s="617"/>
      <c r="BJ31" s="617"/>
      <c r="BK31" s="617"/>
      <c r="BL31" s="617"/>
      <c r="BM31" s="616">
        <v>98</v>
      </c>
      <c r="BN31" s="617"/>
      <c r="BO31" s="617"/>
      <c r="BP31" s="617"/>
      <c r="BQ31" s="618"/>
      <c r="BR31" s="623">
        <v>99.5</v>
      </c>
      <c r="BS31" s="617"/>
      <c r="BT31" s="617"/>
      <c r="BU31" s="617"/>
      <c r="BV31" s="617"/>
      <c r="BW31" s="617"/>
      <c r="BX31" s="616">
        <v>98.1</v>
      </c>
      <c r="BY31" s="617"/>
      <c r="BZ31" s="617"/>
      <c r="CA31" s="617"/>
      <c r="CB31" s="618"/>
      <c r="CD31" s="351"/>
      <c r="CE31" s="353"/>
      <c r="CF31" s="568" t="s">
        <v>315</v>
      </c>
      <c r="CG31" s="357"/>
      <c r="CH31" s="357"/>
      <c r="CI31" s="357"/>
      <c r="CJ31" s="357"/>
      <c r="CK31" s="357"/>
      <c r="CL31" s="357"/>
      <c r="CM31" s="357"/>
      <c r="CN31" s="357"/>
      <c r="CO31" s="357"/>
      <c r="CP31" s="357"/>
      <c r="CQ31" s="569"/>
      <c r="CR31" s="570">
        <v>108460</v>
      </c>
      <c r="CS31" s="571"/>
      <c r="CT31" s="571"/>
      <c r="CU31" s="571"/>
      <c r="CV31" s="571"/>
      <c r="CW31" s="571"/>
      <c r="CX31" s="571"/>
      <c r="CY31" s="572"/>
      <c r="CZ31" s="573">
        <v>0.3</v>
      </c>
      <c r="DA31" s="574"/>
      <c r="DB31" s="574"/>
      <c r="DC31" s="575"/>
      <c r="DD31" s="576">
        <v>105620</v>
      </c>
      <c r="DE31" s="571"/>
      <c r="DF31" s="571"/>
      <c r="DG31" s="571"/>
      <c r="DH31" s="571"/>
      <c r="DI31" s="571"/>
      <c r="DJ31" s="571"/>
      <c r="DK31" s="572"/>
      <c r="DL31" s="576">
        <v>105620</v>
      </c>
      <c r="DM31" s="571"/>
      <c r="DN31" s="571"/>
      <c r="DO31" s="571"/>
      <c r="DP31" s="571"/>
      <c r="DQ31" s="571"/>
      <c r="DR31" s="571"/>
      <c r="DS31" s="571"/>
      <c r="DT31" s="571"/>
      <c r="DU31" s="571"/>
      <c r="DV31" s="572"/>
      <c r="DW31" s="573">
        <v>0.6</v>
      </c>
      <c r="DX31" s="574"/>
      <c r="DY31" s="574"/>
      <c r="DZ31" s="574"/>
      <c r="EA31" s="574"/>
      <c r="EB31" s="574"/>
      <c r="EC31" s="602"/>
    </row>
    <row r="32" spans="2:133" ht="11.25" customHeight="1" x14ac:dyDescent="0.2">
      <c r="B32" s="568" t="s">
        <v>394</v>
      </c>
      <c r="C32" s="357"/>
      <c r="D32" s="357"/>
      <c r="E32" s="357"/>
      <c r="F32" s="357"/>
      <c r="G32" s="357"/>
      <c r="H32" s="357"/>
      <c r="I32" s="357"/>
      <c r="J32" s="357"/>
      <c r="K32" s="357"/>
      <c r="L32" s="357"/>
      <c r="M32" s="357"/>
      <c r="N32" s="357"/>
      <c r="O32" s="357"/>
      <c r="P32" s="357"/>
      <c r="Q32" s="569"/>
      <c r="R32" s="570">
        <v>2746908</v>
      </c>
      <c r="S32" s="454"/>
      <c r="T32" s="454"/>
      <c r="U32" s="454"/>
      <c r="V32" s="454"/>
      <c r="W32" s="454"/>
      <c r="X32" s="454"/>
      <c r="Y32" s="583"/>
      <c r="Z32" s="603">
        <v>7.6</v>
      </c>
      <c r="AA32" s="603"/>
      <c r="AB32" s="603"/>
      <c r="AC32" s="603"/>
      <c r="AD32" s="604" t="s">
        <v>197</v>
      </c>
      <c r="AE32" s="604"/>
      <c r="AF32" s="604"/>
      <c r="AG32" s="604"/>
      <c r="AH32" s="604"/>
      <c r="AI32" s="604"/>
      <c r="AJ32" s="604"/>
      <c r="AK32" s="604"/>
      <c r="AL32" s="573" t="s">
        <v>197</v>
      </c>
      <c r="AM32" s="317"/>
      <c r="AN32" s="317"/>
      <c r="AO32" s="605"/>
      <c r="AP32" s="564"/>
      <c r="AQ32" s="406"/>
      <c r="AR32" s="406"/>
      <c r="AS32" s="406"/>
      <c r="AT32" s="566"/>
      <c r="AU32" s="1" t="s">
        <v>246</v>
      </c>
      <c r="AX32" s="568" t="s">
        <v>373</v>
      </c>
      <c r="AY32" s="357"/>
      <c r="AZ32" s="357"/>
      <c r="BA32" s="357"/>
      <c r="BB32" s="357"/>
      <c r="BC32" s="357"/>
      <c r="BD32" s="357"/>
      <c r="BE32" s="357"/>
      <c r="BF32" s="569"/>
      <c r="BG32" s="619">
        <v>99.3</v>
      </c>
      <c r="BH32" s="571"/>
      <c r="BI32" s="571"/>
      <c r="BJ32" s="571"/>
      <c r="BK32" s="571"/>
      <c r="BL32" s="571"/>
      <c r="BM32" s="317">
        <v>98.2</v>
      </c>
      <c r="BN32" s="571"/>
      <c r="BO32" s="571"/>
      <c r="BP32" s="571"/>
      <c r="BQ32" s="600"/>
      <c r="BR32" s="619">
        <v>99.5</v>
      </c>
      <c r="BS32" s="571"/>
      <c r="BT32" s="571"/>
      <c r="BU32" s="571"/>
      <c r="BV32" s="571"/>
      <c r="BW32" s="571"/>
      <c r="BX32" s="317">
        <v>98.4</v>
      </c>
      <c r="BY32" s="571"/>
      <c r="BZ32" s="571"/>
      <c r="CA32" s="571"/>
      <c r="CB32" s="600"/>
      <c r="CD32" s="354"/>
      <c r="CE32" s="356"/>
      <c r="CF32" s="568" t="s">
        <v>396</v>
      </c>
      <c r="CG32" s="357"/>
      <c r="CH32" s="357"/>
      <c r="CI32" s="357"/>
      <c r="CJ32" s="357"/>
      <c r="CK32" s="357"/>
      <c r="CL32" s="357"/>
      <c r="CM32" s="357"/>
      <c r="CN32" s="357"/>
      <c r="CO32" s="357"/>
      <c r="CP32" s="357"/>
      <c r="CQ32" s="569"/>
      <c r="CR32" s="570">
        <v>302</v>
      </c>
      <c r="CS32" s="454"/>
      <c r="CT32" s="454"/>
      <c r="CU32" s="454"/>
      <c r="CV32" s="454"/>
      <c r="CW32" s="454"/>
      <c r="CX32" s="454"/>
      <c r="CY32" s="583"/>
      <c r="CZ32" s="573">
        <v>0</v>
      </c>
      <c r="DA32" s="574"/>
      <c r="DB32" s="574"/>
      <c r="DC32" s="575"/>
      <c r="DD32" s="576">
        <v>302</v>
      </c>
      <c r="DE32" s="454"/>
      <c r="DF32" s="454"/>
      <c r="DG32" s="454"/>
      <c r="DH32" s="454"/>
      <c r="DI32" s="454"/>
      <c r="DJ32" s="454"/>
      <c r="DK32" s="583"/>
      <c r="DL32" s="576">
        <v>302</v>
      </c>
      <c r="DM32" s="454"/>
      <c r="DN32" s="454"/>
      <c r="DO32" s="454"/>
      <c r="DP32" s="454"/>
      <c r="DQ32" s="454"/>
      <c r="DR32" s="454"/>
      <c r="DS32" s="454"/>
      <c r="DT32" s="454"/>
      <c r="DU32" s="454"/>
      <c r="DV32" s="583"/>
      <c r="DW32" s="573">
        <v>0</v>
      </c>
      <c r="DX32" s="574"/>
      <c r="DY32" s="574"/>
      <c r="DZ32" s="574"/>
      <c r="EA32" s="574"/>
      <c r="EB32" s="574"/>
      <c r="EC32" s="602"/>
    </row>
    <row r="33" spans="2:133" ht="11.25" customHeight="1" x14ac:dyDescent="0.2">
      <c r="B33" s="568" t="s">
        <v>232</v>
      </c>
      <c r="C33" s="357"/>
      <c r="D33" s="357"/>
      <c r="E33" s="357"/>
      <c r="F33" s="357"/>
      <c r="G33" s="357"/>
      <c r="H33" s="357"/>
      <c r="I33" s="357"/>
      <c r="J33" s="357"/>
      <c r="K33" s="357"/>
      <c r="L33" s="357"/>
      <c r="M33" s="357"/>
      <c r="N33" s="357"/>
      <c r="O33" s="357"/>
      <c r="P33" s="357"/>
      <c r="Q33" s="569"/>
      <c r="R33" s="570">
        <v>309044</v>
      </c>
      <c r="S33" s="454"/>
      <c r="T33" s="454"/>
      <c r="U33" s="454"/>
      <c r="V33" s="454"/>
      <c r="W33" s="454"/>
      <c r="X33" s="454"/>
      <c r="Y33" s="583"/>
      <c r="Z33" s="603">
        <v>0.9</v>
      </c>
      <c r="AA33" s="603"/>
      <c r="AB33" s="603"/>
      <c r="AC33" s="603"/>
      <c r="AD33" s="604">
        <v>12254</v>
      </c>
      <c r="AE33" s="604"/>
      <c r="AF33" s="604"/>
      <c r="AG33" s="604"/>
      <c r="AH33" s="604"/>
      <c r="AI33" s="604"/>
      <c r="AJ33" s="604"/>
      <c r="AK33" s="604"/>
      <c r="AL33" s="573">
        <v>0.1</v>
      </c>
      <c r="AM33" s="317"/>
      <c r="AN33" s="317"/>
      <c r="AO33" s="605"/>
      <c r="AP33" s="343"/>
      <c r="AQ33" s="344"/>
      <c r="AR33" s="344"/>
      <c r="AS33" s="344"/>
      <c r="AT33" s="567"/>
      <c r="AU33" s="43"/>
      <c r="AV33" s="43"/>
      <c r="AW33" s="43"/>
      <c r="AX33" s="548" t="s">
        <v>158</v>
      </c>
      <c r="AY33" s="549"/>
      <c r="AZ33" s="549"/>
      <c r="BA33" s="549"/>
      <c r="BB33" s="549"/>
      <c r="BC33" s="549"/>
      <c r="BD33" s="549"/>
      <c r="BE33" s="549"/>
      <c r="BF33" s="550"/>
      <c r="BG33" s="615">
        <v>99.3</v>
      </c>
      <c r="BH33" s="552"/>
      <c r="BI33" s="552"/>
      <c r="BJ33" s="552"/>
      <c r="BK33" s="552"/>
      <c r="BL33" s="552"/>
      <c r="BM33" s="596">
        <v>97.7</v>
      </c>
      <c r="BN33" s="552"/>
      <c r="BO33" s="552"/>
      <c r="BP33" s="552"/>
      <c r="BQ33" s="591"/>
      <c r="BR33" s="615">
        <v>99.5</v>
      </c>
      <c r="BS33" s="552"/>
      <c r="BT33" s="552"/>
      <c r="BU33" s="552"/>
      <c r="BV33" s="552"/>
      <c r="BW33" s="552"/>
      <c r="BX33" s="596">
        <v>97.8</v>
      </c>
      <c r="BY33" s="552"/>
      <c r="BZ33" s="552"/>
      <c r="CA33" s="552"/>
      <c r="CB33" s="591"/>
      <c r="CD33" s="568" t="s">
        <v>397</v>
      </c>
      <c r="CE33" s="357"/>
      <c r="CF33" s="357"/>
      <c r="CG33" s="357"/>
      <c r="CH33" s="357"/>
      <c r="CI33" s="357"/>
      <c r="CJ33" s="357"/>
      <c r="CK33" s="357"/>
      <c r="CL33" s="357"/>
      <c r="CM33" s="357"/>
      <c r="CN33" s="357"/>
      <c r="CO33" s="357"/>
      <c r="CP33" s="357"/>
      <c r="CQ33" s="569"/>
      <c r="CR33" s="570">
        <v>12443184</v>
      </c>
      <c r="CS33" s="571"/>
      <c r="CT33" s="571"/>
      <c r="CU33" s="571"/>
      <c r="CV33" s="571"/>
      <c r="CW33" s="571"/>
      <c r="CX33" s="571"/>
      <c r="CY33" s="572"/>
      <c r="CZ33" s="573">
        <v>35.4</v>
      </c>
      <c r="DA33" s="574"/>
      <c r="DB33" s="574"/>
      <c r="DC33" s="575"/>
      <c r="DD33" s="576">
        <v>8958670</v>
      </c>
      <c r="DE33" s="571"/>
      <c r="DF33" s="571"/>
      <c r="DG33" s="571"/>
      <c r="DH33" s="571"/>
      <c r="DI33" s="571"/>
      <c r="DJ33" s="571"/>
      <c r="DK33" s="572"/>
      <c r="DL33" s="576">
        <v>5647749</v>
      </c>
      <c r="DM33" s="571"/>
      <c r="DN33" s="571"/>
      <c r="DO33" s="571"/>
      <c r="DP33" s="571"/>
      <c r="DQ33" s="571"/>
      <c r="DR33" s="571"/>
      <c r="DS33" s="571"/>
      <c r="DT33" s="571"/>
      <c r="DU33" s="571"/>
      <c r="DV33" s="572"/>
      <c r="DW33" s="573">
        <v>32.200000000000003</v>
      </c>
      <c r="DX33" s="574"/>
      <c r="DY33" s="574"/>
      <c r="DZ33" s="574"/>
      <c r="EA33" s="574"/>
      <c r="EB33" s="574"/>
      <c r="EC33" s="602"/>
    </row>
    <row r="34" spans="2:133" ht="11.25" customHeight="1" x14ac:dyDescent="0.2">
      <c r="B34" s="568" t="s">
        <v>145</v>
      </c>
      <c r="C34" s="357"/>
      <c r="D34" s="357"/>
      <c r="E34" s="357"/>
      <c r="F34" s="357"/>
      <c r="G34" s="357"/>
      <c r="H34" s="357"/>
      <c r="I34" s="357"/>
      <c r="J34" s="357"/>
      <c r="K34" s="357"/>
      <c r="L34" s="357"/>
      <c r="M34" s="357"/>
      <c r="N34" s="357"/>
      <c r="O34" s="357"/>
      <c r="P34" s="357"/>
      <c r="Q34" s="569"/>
      <c r="R34" s="570">
        <v>1548024</v>
      </c>
      <c r="S34" s="454"/>
      <c r="T34" s="454"/>
      <c r="U34" s="454"/>
      <c r="V34" s="454"/>
      <c r="W34" s="454"/>
      <c r="X34" s="454"/>
      <c r="Y34" s="583"/>
      <c r="Z34" s="603">
        <v>4.3</v>
      </c>
      <c r="AA34" s="603"/>
      <c r="AB34" s="603"/>
      <c r="AC34" s="603"/>
      <c r="AD34" s="604" t="s">
        <v>197</v>
      </c>
      <c r="AE34" s="604"/>
      <c r="AF34" s="604"/>
      <c r="AG34" s="604"/>
      <c r="AH34" s="604"/>
      <c r="AI34" s="604"/>
      <c r="AJ34" s="604"/>
      <c r="AK34" s="604"/>
      <c r="AL34" s="573" t="s">
        <v>197</v>
      </c>
      <c r="AM34" s="317"/>
      <c r="AN34" s="317"/>
      <c r="AO34" s="605"/>
      <c r="AP34" s="11"/>
      <c r="AQ34" s="13"/>
      <c r="AS34" s="42"/>
      <c r="AT34" s="42"/>
      <c r="AU34" s="42"/>
      <c r="AV34" s="42"/>
      <c r="AW34" s="42"/>
      <c r="AX34" s="42"/>
      <c r="AY34" s="42"/>
      <c r="AZ34" s="42"/>
      <c r="BA34" s="42"/>
      <c r="BB34" s="42"/>
      <c r="BC34" s="42"/>
      <c r="BD34" s="42"/>
      <c r="BE34" s="42"/>
      <c r="BF34" s="42"/>
      <c r="BG34" s="13"/>
      <c r="BH34" s="13"/>
      <c r="BI34" s="13"/>
      <c r="BJ34" s="13"/>
      <c r="BK34" s="13"/>
      <c r="BL34" s="13"/>
      <c r="BM34" s="13"/>
      <c r="BN34" s="13"/>
      <c r="BO34" s="13"/>
      <c r="BP34" s="13"/>
      <c r="BQ34" s="13"/>
      <c r="BR34" s="13"/>
      <c r="BS34" s="13"/>
      <c r="BT34" s="13"/>
      <c r="BU34" s="13"/>
      <c r="BV34" s="13"/>
      <c r="BW34" s="13"/>
      <c r="BX34" s="13"/>
      <c r="BY34" s="13"/>
      <c r="BZ34" s="13"/>
      <c r="CA34" s="13"/>
      <c r="CB34" s="13"/>
      <c r="CD34" s="568" t="s">
        <v>400</v>
      </c>
      <c r="CE34" s="357"/>
      <c r="CF34" s="357"/>
      <c r="CG34" s="357"/>
      <c r="CH34" s="357"/>
      <c r="CI34" s="357"/>
      <c r="CJ34" s="357"/>
      <c r="CK34" s="357"/>
      <c r="CL34" s="357"/>
      <c r="CM34" s="357"/>
      <c r="CN34" s="357"/>
      <c r="CO34" s="357"/>
      <c r="CP34" s="357"/>
      <c r="CQ34" s="569"/>
      <c r="CR34" s="570">
        <v>5180421</v>
      </c>
      <c r="CS34" s="454"/>
      <c r="CT34" s="454"/>
      <c r="CU34" s="454"/>
      <c r="CV34" s="454"/>
      <c r="CW34" s="454"/>
      <c r="CX34" s="454"/>
      <c r="CY34" s="583"/>
      <c r="CZ34" s="573">
        <v>14.7</v>
      </c>
      <c r="DA34" s="574"/>
      <c r="DB34" s="574"/>
      <c r="DC34" s="575"/>
      <c r="DD34" s="576">
        <v>3369674</v>
      </c>
      <c r="DE34" s="454"/>
      <c r="DF34" s="454"/>
      <c r="DG34" s="454"/>
      <c r="DH34" s="454"/>
      <c r="DI34" s="454"/>
      <c r="DJ34" s="454"/>
      <c r="DK34" s="583"/>
      <c r="DL34" s="576">
        <v>2617769</v>
      </c>
      <c r="DM34" s="454"/>
      <c r="DN34" s="454"/>
      <c r="DO34" s="454"/>
      <c r="DP34" s="454"/>
      <c r="DQ34" s="454"/>
      <c r="DR34" s="454"/>
      <c r="DS34" s="454"/>
      <c r="DT34" s="454"/>
      <c r="DU34" s="454"/>
      <c r="DV34" s="583"/>
      <c r="DW34" s="573">
        <v>14.9</v>
      </c>
      <c r="DX34" s="574"/>
      <c r="DY34" s="574"/>
      <c r="DZ34" s="574"/>
      <c r="EA34" s="574"/>
      <c r="EB34" s="574"/>
      <c r="EC34" s="602"/>
    </row>
    <row r="35" spans="2:133" ht="11.25" customHeight="1" x14ac:dyDescent="0.2">
      <c r="B35" s="568" t="s">
        <v>402</v>
      </c>
      <c r="C35" s="357"/>
      <c r="D35" s="357"/>
      <c r="E35" s="357"/>
      <c r="F35" s="357"/>
      <c r="G35" s="357"/>
      <c r="H35" s="357"/>
      <c r="I35" s="357"/>
      <c r="J35" s="357"/>
      <c r="K35" s="357"/>
      <c r="L35" s="357"/>
      <c r="M35" s="357"/>
      <c r="N35" s="357"/>
      <c r="O35" s="357"/>
      <c r="P35" s="357"/>
      <c r="Q35" s="569"/>
      <c r="R35" s="570">
        <v>1353210</v>
      </c>
      <c r="S35" s="454"/>
      <c r="T35" s="454"/>
      <c r="U35" s="454"/>
      <c r="V35" s="454"/>
      <c r="W35" s="454"/>
      <c r="X35" s="454"/>
      <c r="Y35" s="583"/>
      <c r="Z35" s="603">
        <v>3.8</v>
      </c>
      <c r="AA35" s="603"/>
      <c r="AB35" s="603"/>
      <c r="AC35" s="603"/>
      <c r="AD35" s="604" t="s">
        <v>197</v>
      </c>
      <c r="AE35" s="604"/>
      <c r="AF35" s="604"/>
      <c r="AG35" s="604"/>
      <c r="AH35" s="604"/>
      <c r="AI35" s="604"/>
      <c r="AJ35" s="604"/>
      <c r="AK35" s="604"/>
      <c r="AL35" s="573" t="s">
        <v>197</v>
      </c>
      <c r="AM35" s="317"/>
      <c r="AN35" s="317"/>
      <c r="AO35" s="605"/>
      <c r="AP35" s="16"/>
      <c r="AQ35" s="483" t="s">
        <v>403</v>
      </c>
      <c r="AR35" s="484"/>
      <c r="AS35" s="484"/>
      <c r="AT35" s="484"/>
      <c r="AU35" s="484"/>
      <c r="AV35" s="484"/>
      <c r="AW35" s="484"/>
      <c r="AX35" s="484"/>
      <c r="AY35" s="484"/>
      <c r="AZ35" s="484"/>
      <c r="BA35" s="484"/>
      <c r="BB35" s="484"/>
      <c r="BC35" s="484"/>
      <c r="BD35" s="484"/>
      <c r="BE35" s="484"/>
      <c r="BF35" s="526"/>
      <c r="BG35" s="483" t="s">
        <v>205</v>
      </c>
      <c r="BH35" s="484"/>
      <c r="BI35" s="484"/>
      <c r="BJ35" s="484"/>
      <c r="BK35" s="484"/>
      <c r="BL35" s="484"/>
      <c r="BM35" s="484"/>
      <c r="BN35" s="484"/>
      <c r="BO35" s="484"/>
      <c r="BP35" s="484"/>
      <c r="BQ35" s="484"/>
      <c r="BR35" s="484"/>
      <c r="BS35" s="484"/>
      <c r="BT35" s="484"/>
      <c r="BU35" s="484"/>
      <c r="BV35" s="484"/>
      <c r="BW35" s="484"/>
      <c r="BX35" s="484"/>
      <c r="BY35" s="484"/>
      <c r="BZ35" s="484"/>
      <c r="CA35" s="484"/>
      <c r="CB35" s="526"/>
      <c r="CD35" s="568" t="s">
        <v>404</v>
      </c>
      <c r="CE35" s="357"/>
      <c r="CF35" s="357"/>
      <c r="CG35" s="357"/>
      <c r="CH35" s="357"/>
      <c r="CI35" s="357"/>
      <c r="CJ35" s="357"/>
      <c r="CK35" s="357"/>
      <c r="CL35" s="357"/>
      <c r="CM35" s="357"/>
      <c r="CN35" s="357"/>
      <c r="CO35" s="357"/>
      <c r="CP35" s="357"/>
      <c r="CQ35" s="569"/>
      <c r="CR35" s="570">
        <v>150165</v>
      </c>
      <c r="CS35" s="571"/>
      <c r="CT35" s="571"/>
      <c r="CU35" s="571"/>
      <c r="CV35" s="571"/>
      <c r="CW35" s="571"/>
      <c r="CX35" s="571"/>
      <c r="CY35" s="572"/>
      <c r="CZ35" s="573">
        <v>0.4</v>
      </c>
      <c r="DA35" s="574"/>
      <c r="DB35" s="574"/>
      <c r="DC35" s="575"/>
      <c r="DD35" s="576">
        <v>122914</v>
      </c>
      <c r="DE35" s="571"/>
      <c r="DF35" s="571"/>
      <c r="DG35" s="571"/>
      <c r="DH35" s="571"/>
      <c r="DI35" s="571"/>
      <c r="DJ35" s="571"/>
      <c r="DK35" s="572"/>
      <c r="DL35" s="576">
        <v>119899</v>
      </c>
      <c r="DM35" s="571"/>
      <c r="DN35" s="571"/>
      <c r="DO35" s="571"/>
      <c r="DP35" s="571"/>
      <c r="DQ35" s="571"/>
      <c r="DR35" s="571"/>
      <c r="DS35" s="571"/>
      <c r="DT35" s="571"/>
      <c r="DU35" s="571"/>
      <c r="DV35" s="572"/>
      <c r="DW35" s="573">
        <v>0.7</v>
      </c>
      <c r="DX35" s="574"/>
      <c r="DY35" s="574"/>
      <c r="DZ35" s="574"/>
      <c r="EA35" s="574"/>
      <c r="EB35" s="574"/>
      <c r="EC35" s="602"/>
    </row>
    <row r="36" spans="2:133" ht="11.25" customHeight="1" x14ac:dyDescent="0.2">
      <c r="B36" s="568" t="s">
        <v>374</v>
      </c>
      <c r="C36" s="357"/>
      <c r="D36" s="357"/>
      <c r="E36" s="357"/>
      <c r="F36" s="357"/>
      <c r="G36" s="357"/>
      <c r="H36" s="357"/>
      <c r="I36" s="357"/>
      <c r="J36" s="357"/>
      <c r="K36" s="357"/>
      <c r="L36" s="357"/>
      <c r="M36" s="357"/>
      <c r="N36" s="357"/>
      <c r="O36" s="357"/>
      <c r="P36" s="357"/>
      <c r="Q36" s="569"/>
      <c r="R36" s="570">
        <v>991066</v>
      </c>
      <c r="S36" s="454"/>
      <c r="T36" s="454"/>
      <c r="U36" s="454"/>
      <c r="V36" s="454"/>
      <c r="W36" s="454"/>
      <c r="X36" s="454"/>
      <c r="Y36" s="583"/>
      <c r="Z36" s="603">
        <v>2.7</v>
      </c>
      <c r="AA36" s="603"/>
      <c r="AB36" s="603"/>
      <c r="AC36" s="603"/>
      <c r="AD36" s="604" t="s">
        <v>197</v>
      </c>
      <c r="AE36" s="604"/>
      <c r="AF36" s="604"/>
      <c r="AG36" s="604"/>
      <c r="AH36" s="604"/>
      <c r="AI36" s="604"/>
      <c r="AJ36" s="604"/>
      <c r="AK36" s="604"/>
      <c r="AL36" s="573" t="s">
        <v>197</v>
      </c>
      <c r="AM36" s="317"/>
      <c r="AN36" s="317"/>
      <c r="AO36" s="605"/>
      <c r="AP36" s="16"/>
      <c r="AQ36" s="606" t="s">
        <v>389</v>
      </c>
      <c r="AR36" s="607"/>
      <c r="AS36" s="607"/>
      <c r="AT36" s="607"/>
      <c r="AU36" s="607"/>
      <c r="AV36" s="607"/>
      <c r="AW36" s="607"/>
      <c r="AX36" s="607"/>
      <c r="AY36" s="608"/>
      <c r="AZ36" s="609">
        <v>3511411</v>
      </c>
      <c r="BA36" s="610"/>
      <c r="BB36" s="610"/>
      <c r="BC36" s="610"/>
      <c r="BD36" s="610"/>
      <c r="BE36" s="610"/>
      <c r="BF36" s="611"/>
      <c r="BG36" s="612" t="s">
        <v>407</v>
      </c>
      <c r="BH36" s="613"/>
      <c r="BI36" s="613"/>
      <c r="BJ36" s="613"/>
      <c r="BK36" s="613"/>
      <c r="BL36" s="613"/>
      <c r="BM36" s="613"/>
      <c r="BN36" s="613"/>
      <c r="BO36" s="613"/>
      <c r="BP36" s="613"/>
      <c r="BQ36" s="613"/>
      <c r="BR36" s="613"/>
      <c r="BS36" s="613"/>
      <c r="BT36" s="613"/>
      <c r="BU36" s="614"/>
      <c r="BV36" s="609">
        <v>128192</v>
      </c>
      <c r="BW36" s="610"/>
      <c r="BX36" s="610"/>
      <c r="BY36" s="610"/>
      <c r="BZ36" s="610"/>
      <c r="CA36" s="610"/>
      <c r="CB36" s="611"/>
      <c r="CD36" s="568" t="s">
        <v>29</v>
      </c>
      <c r="CE36" s="357"/>
      <c r="CF36" s="357"/>
      <c r="CG36" s="357"/>
      <c r="CH36" s="357"/>
      <c r="CI36" s="357"/>
      <c r="CJ36" s="357"/>
      <c r="CK36" s="357"/>
      <c r="CL36" s="357"/>
      <c r="CM36" s="357"/>
      <c r="CN36" s="357"/>
      <c r="CO36" s="357"/>
      <c r="CP36" s="357"/>
      <c r="CQ36" s="569"/>
      <c r="CR36" s="570">
        <v>2899765</v>
      </c>
      <c r="CS36" s="454"/>
      <c r="CT36" s="454"/>
      <c r="CU36" s="454"/>
      <c r="CV36" s="454"/>
      <c r="CW36" s="454"/>
      <c r="CX36" s="454"/>
      <c r="CY36" s="583"/>
      <c r="CZ36" s="573">
        <v>8.1999999999999993</v>
      </c>
      <c r="DA36" s="574"/>
      <c r="DB36" s="574"/>
      <c r="DC36" s="575"/>
      <c r="DD36" s="576">
        <v>2280403</v>
      </c>
      <c r="DE36" s="454"/>
      <c r="DF36" s="454"/>
      <c r="DG36" s="454"/>
      <c r="DH36" s="454"/>
      <c r="DI36" s="454"/>
      <c r="DJ36" s="454"/>
      <c r="DK36" s="583"/>
      <c r="DL36" s="576">
        <v>934649</v>
      </c>
      <c r="DM36" s="454"/>
      <c r="DN36" s="454"/>
      <c r="DO36" s="454"/>
      <c r="DP36" s="454"/>
      <c r="DQ36" s="454"/>
      <c r="DR36" s="454"/>
      <c r="DS36" s="454"/>
      <c r="DT36" s="454"/>
      <c r="DU36" s="454"/>
      <c r="DV36" s="583"/>
      <c r="DW36" s="573">
        <v>5.3</v>
      </c>
      <c r="DX36" s="574"/>
      <c r="DY36" s="574"/>
      <c r="DZ36" s="574"/>
      <c r="EA36" s="574"/>
      <c r="EB36" s="574"/>
      <c r="EC36" s="602"/>
    </row>
    <row r="37" spans="2:133" ht="11.25" customHeight="1" x14ac:dyDescent="0.2">
      <c r="B37" s="568" t="s">
        <v>398</v>
      </c>
      <c r="C37" s="357"/>
      <c r="D37" s="357"/>
      <c r="E37" s="357"/>
      <c r="F37" s="357"/>
      <c r="G37" s="357"/>
      <c r="H37" s="357"/>
      <c r="I37" s="357"/>
      <c r="J37" s="357"/>
      <c r="K37" s="357"/>
      <c r="L37" s="357"/>
      <c r="M37" s="357"/>
      <c r="N37" s="357"/>
      <c r="O37" s="357"/>
      <c r="P37" s="357"/>
      <c r="Q37" s="569"/>
      <c r="R37" s="570">
        <v>960033</v>
      </c>
      <c r="S37" s="454"/>
      <c r="T37" s="454"/>
      <c r="U37" s="454"/>
      <c r="V37" s="454"/>
      <c r="W37" s="454"/>
      <c r="X37" s="454"/>
      <c r="Y37" s="583"/>
      <c r="Z37" s="603">
        <v>2.7</v>
      </c>
      <c r="AA37" s="603"/>
      <c r="AB37" s="603"/>
      <c r="AC37" s="603"/>
      <c r="AD37" s="604">
        <v>1111</v>
      </c>
      <c r="AE37" s="604"/>
      <c r="AF37" s="604"/>
      <c r="AG37" s="604"/>
      <c r="AH37" s="604"/>
      <c r="AI37" s="604"/>
      <c r="AJ37" s="604"/>
      <c r="AK37" s="604"/>
      <c r="AL37" s="573">
        <v>0</v>
      </c>
      <c r="AM37" s="317"/>
      <c r="AN37" s="317"/>
      <c r="AO37" s="605"/>
      <c r="AQ37" s="598" t="s">
        <v>408</v>
      </c>
      <c r="AR37" s="415"/>
      <c r="AS37" s="415"/>
      <c r="AT37" s="415"/>
      <c r="AU37" s="415"/>
      <c r="AV37" s="415"/>
      <c r="AW37" s="415"/>
      <c r="AX37" s="415"/>
      <c r="AY37" s="599"/>
      <c r="AZ37" s="570">
        <v>765000</v>
      </c>
      <c r="BA37" s="454"/>
      <c r="BB37" s="454"/>
      <c r="BC37" s="454"/>
      <c r="BD37" s="571"/>
      <c r="BE37" s="571"/>
      <c r="BF37" s="600"/>
      <c r="BG37" s="568" t="s">
        <v>410</v>
      </c>
      <c r="BH37" s="357"/>
      <c r="BI37" s="357"/>
      <c r="BJ37" s="357"/>
      <c r="BK37" s="357"/>
      <c r="BL37" s="357"/>
      <c r="BM37" s="357"/>
      <c r="BN37" s="357"/>
      <c r="BO37" s="357"/>
      <c r="BP37" s="357"/>
      <c r="BQ37" s="357"/>
      <c r="BR37" s="357"/>
      <c r="BS37" s="357"/>
      <c r="BT37" s="357"/>
      <c r="BU37" s="569"/>
      <c r="BV37" s="570">
        <v>28214</v>
      </c>
      <c r="BW37" s="454"/>
      <c r="BX37" s="454"/>
      <c r="BY37" s="454"/>
      <c r="BZ37" s="454"/>
      <c r="CA37" s="454"/>
      <c r="CB37" s="601"/>
      <c r="CD37" s="568" t="s">
        <v>157</v>
      </c>
      <c r="CE37" s="357"/>
      <c r="CF37" s="357"/>
      <c r="CG37" s="357"/>
      <c r="CH37" s="357"/>
      <c r="CI37" s="357"/>
      <c r="CJ37" s="357"/>
      <c r="CK37" s="357"/>
      <c r="CL37" s="357"/>
      <c r="CM37" s="357"/>
      <c r="CN37" s="357"/>
      <c r="CO37" s="357"/>
      <c r="CP37" s="357"/>
      <c r="CQ37" s="569"/>
      <c r="CR37" s="570">
        <v>346668</v>
      </c>
      <c r="CS37" s="571"/>
      <c r="CT37" s="571"/>
      <c r="CU37" s="571"/>
      <c r="CV37" s="571"/>
      <c r="CW37" s="571"/>
      <c r="CX37" s="571"/>
      <c r="CY37" s="572"/>
      <c r="CZ37" s="573">
        <v>1</v>
      </c>
      <c r="DA37" s="574"/>
      <c r="DB37" s="574"/>
      <c r="DC37" s="575"/>
      <c r="DD37" s="576">
        <v>346668</v>
      </c>
      <c r="DE37" s="571"/>
      <c r="DF37" s="571"/>
      <c r="DG37" s="571"/>
      <c r="DH37" s="571"/>
      <c r="DI37" s="571"/>
      <c r="DJ37" s="571"/>
      <c r="DK37" s="572"/>
      <c r="DL37" s="576">
        <v>249745</v>
      </c>
      <c r="DM37" s="571"/>
      <c r="DN37" s="571"/>
      <c r="DO37" s="571"/>
      <c r="DP37" s="571"/>
      <c r="DQ37" s="571"/>
      <c r="DR37" s="571"/>
      <c r="DS37" s="571"/>
      <c r="DT37" s="571"/>
      <c r="DU37" s="571"/>
      <c r="DV37" s="572"/>
      <c r="DW37" s="573">
        <v>1.4</v>
      </c>
      <c r="DX37" s="574"/>
      <c r="DY37" s="574"/>
      <c r="DZ37" s="574"/>
      <c r="EA37" s="574"/>
      <c r="EB37" s="574"/>
      <c r="EC37" s="602"/>
    </row>
    <row r="38" spans="2:133" ht="11.25" customHeight="1" x14ac:dyDescent="0.2">
      <c r="B38" s="568" t="s">
        <v>411</v>
      </c>
      <c r="C38" s="357"/>
      <c r="D38" s="357"/>
      <c r="E38" s="357"/>
      <c r="F38" s="357"/>
      <c r="G38" s="357"/>
      <c r="H38" s="357"/>
      <c r="I38" s="357"/>
      <c r="J38" s="357"/>
      <c r="K38" s="357"/>
      <c r="L38" s="357"/>
      <c r="M38" s="357"/>
      <c r="N38" s="357"/>
      <c r="O38" s="357"/>
      <c r="P38" s="357"/>
      <c r="Q38" s="569"/>
      <c r="R38" s="570">
        <v>1761784</v>
      </c>
      <c r="S38" s="454"/>
      <c r="T38" s="454"/>
      <c r="U38" s="454"/>
      <c r="V38" s="454"/>
      <c r="W38" s="454"/>
      <c r="X38" s="454"/>
      <c r="Y38" s="583"/>
      <c r="Z38" s="603">
        <v>4.9000000000000004</v>
      </c>
      <c r="AA38" s="603"/>
      <c r="AB38" s="603"/>
      <c r="AC38" s="603"/>
      <c r="AD38" s="604" t="s">
        <v>197</v>
      </c>
      <c r="AE38" s="604"/>
      <c r="AF38" s="604"/>
      <c r="AG38" s="604"/>
      <c r="AH38" s="604"/>
      <c r="AI38" s="604"/>
      <c r="AJ38" s="604"/>
      <c r="AK38" s="604"/>
      <c r="AL38" s="573" t="s">
        <v>197</v>
      </c>
      <c r="AM38" s="317"/>
      <c r="AN38" s="317"/>
      <c r="AO38" s="605"/>
      <c r="AQ38" s="598" t="s">
        <v>413</v>
      </c>
      <c r="AR38" s="415"/>
      <c r="AS38" s="415"/>
      <c r="AT38" s="415"/>
      <c r="AU38" s="415"/>
      <c r="AV38" s="415"/>
      <c r="AW38" s="415"/>
      <c r="AX38" s="415"/>
      <c r="AY38" s="599"/>
      <c r="AZ38" s="570">
        <v>52500</v>
      </c>
      <c r="BA38" s="454"/>
      <c r="BB38" s="454"/>
      <c r="BC38" s="454"/>
      <c r="BD38" s="571"/>
      <c r="BE38" s="571"/>
      <c r="BF38" s="600"/>
      <c r="BG38" s="568" t="s">
        <v>414</v>
      </c>
      <c r="BH38" s="357"/>
      <c r="BI38" s="357"/>
      <c r="BJ38" s="357"/>
      <c r="BK38" s="357"/>
      <c r="BL38" s="357"/>
      <c r="BM38" s="357"/>
      <c r="BN38" s="357"/>
      <c r="BO38" s="357"/>
      <c r="BP38" s="357"/>
      <c r="BQ38" s="357"/>
      <c r="BR38" s="357"/>
      <c r="BS38" s="357"/>
      <c r="BT38" s="357"/>
      <c r="BU38" s="569"/>
      <c r="BV38" s="570">
        <v>7720</v>
      </c>
      <c r="BW38" s="454"/>
      <c r="BX38" s="454"/>
      <c r="BY38" s="454"/>
      <c r="BZ38" s="454"/>
      <c r="CA38" s="454"/>
      <c r="CB38" s="601"/>
      <c r="CD38" s="568" t="s">
        <v>415</v>
      </c>
      <c r="CE38" s="357"/>
      <c r="CF38" s="357"/>
      <c r="CG38" s="357"/>
      <c r="CH38" s="357"/>
      <c r="CI38" s="357"/>
      <c r="CJ38" s="357"/>
      <c r="CK38" s="357"/>
      <c r="CL38" s="357"/>
      <c r="CM38" s="357"/>
      <c r="CN38" s="357"/>
      <c r="CO38" s="357"/>
      <c r="CP38" s="357"/>
      <c r="CQ38" s="569"/>
      <c r="CR38" s="570">
        <v>2675163</v>
      </c>
      <c r="CS38" s="454"/>
      <c r="CT38" s="454"/>
      <c r="CU38" s="454"/>
      <c r="CV38" s="454"/>
      <c r="CW38" s="454"/>
      <c r="CX38" s="454"/>
      <c r="CY38" s="583"/>
      <c r="CZ38" s="573">
        <v>7.6</v>
      </c>
      <c r="DA38" s="574"/>
      <c r="DB38" s="574"/>
      <c r="DC38" s="575"/>
      <c r="DD38" s="576">
        <v>2137425</v>
      </c>
      <c r="DE38" s="454"/>
      <c r="DF38" s="454"/>
      <c r="DG38" s="454"/>
      <c r="DH38" s="454"/>
      <c r="DI38" s="454"/>
      <c r="DJ38" s="454"/>
      <c r="DK38" s="583"/>
      <c r="DL38" s="576">
        <v>1873586</v>
      </c>
      <c r="DM38" s="454"/>
      <c r="DN38" s="454"/>
      <c r="DO38" s="454"/>
      <c r="DP38" s="454"/>
      <c r="DQ38" s="454"/>
      <c r="DR38" s="454"/>
      <c r="DS38" s="454"/>
      <c r="DT38" s="454"/>
      <c r="DU38" s="454"/>
      <c r="DV38" s="583"/>
      <c r="DW38" s="573">
        <v>10.7</v>
      </c>
      <c r="DX38" s="574"/>
      <c r="DY38" s="574"/>
      <c r="DZ38" s="574"/>
      <c r="EA38" s="574"/>
      <c r="EB38" s="574"/>
      <c r="EC38" s="602"/>
    </row>
    <row r="39" spans="2:133" ht="11.25" customHeight="1" x14ac:dyDescent="0.2">
      <c r="B39" s="568" t="s">
        <v>416</v>
      </c>
      <c r="C39" s="357"/>
      <c r="D39" s="357"/>
      <c r="E39" s="357"/>
      <c r="F39" s="357"/>
      <c r="G39" s="357"/>
      <c r="H39" s="357"/>
      <c r="I39" s="357"/>
      <c r="J39" s="357"/>
      <c r="K39" s="357"/>
      <c r="L39" s="357"/>
      <c r="M39" s="357"/>
      <c r="N39" s="357"/>
      <c r="O39" s="357"/>
      <c r="P39" s="357"/>
      <c r="Q39" s="569"/>
      <c r="R39" s="570" t="s">
        <v>197</v>
      </c>
      <c r="S39" s="454"/>
      <c r="T39" s="454"/>
      <c r="U39" s="454"/>
      <c r="V39" s="454"/>
      <c r="W39" s="454"/>
      <c r="X39" s="454"/>
      <c r="Y39" s="583"/>
      <c r="Z39" s="603" t="s">
        <v>197</v>
      </c>
      <c r="AA39" s="603"/>
      <c r="AB39" s="603"/>
      <c r="AC39" s="603"/>
      <c r="AD39" s="604" t="s">
        <v>197</v>
      </c>
      <c r="AE39" s="604"/>
      <c r="AF39" s="604"/>
      <c r="AG39" s="604"/>
      <c r="AH39" s="604"/>
      <c r="AI39" s="604"/>
      <c r="AJ39" s="604"/>
      <c r="AK39" s="604"/>
      <c r="AL39" s="573" t="s">
        <v>197</v>
      </c>
      <c r="AM39" s="317"/>
      <c r="AN39" s="317"/>
      <c r="AO39" s="605"/>
      <c r="AQ39" s="598" t="s">
        <v>308</v>
      </c>
      <c r="AR39" s="415"/>
      <c r="AS39" s="415"/>
      <c r="AT39" s="415"/>
      <c r="AU39" s="415"/>
      <c r="AV39" s="415"/>
      <c r="AW39" s="415"/>
      <c r="AX39" s="415"/>
      <c r="AY39" s="599"/>
      <c r="AZ39" s="570">
        <v>18748</v>
      </c>
      <c r="BA39" s="454"/>
      <c r="BB39" s="454"/>
      <c r="BC39" s="454"/>
      <c r="BD39" s="571"/>
      <c r="BE39" s="571"/>
      <c r="BF39" s="600"/>
      <c r="BG39" s="568" t="s">
        <v>338</v>
      </c>
      <c r="BH39" s="357"/>
      <c r="BI39" s="357"/>
      <c r="BJ39" s="357"/>
      <c r="BK39" s="357"/>
      <c r="BL39" s="357"/>
      <c r="BM39" s="357"/>
      <c r="BN39" s="357"/>
      <c r="BO39" s="357"/>
      <c r="BP39" s="357"/>
      <c r="BQ39" s="357"/>
      <c r="BR39" s="357"/>
      <c r="BS39" s="357"/>
      <c r="BT39" s="357"/>
      <c r="BU39" s="569"/>
      <c r="BV39" s="570">
        <v>10954</v>
      </c>
      <c r="BW39" s="454"/>
      <c r="BX39" s="454"/>
      <c r="BY39" s="454"/>
      <c r="BZ39" s="454"/>
      <c r="CA39" s="454"/>
      <c r="CB39" s="601"/>
      <c r="CD39" s="568" t="s">
        <v>420</v>
      </c>
      <c r="CE39" s="357"/>
      <c r="CF39" s="357"/>
      <c r="CG39" s="357"/>
      <c r="CH39" s="357"/>
      <c r="CI39" s="357"/>
      <c r="CJ39" s="357"/>
      <c r="CK39" s="357"/>
      <c r="CL39" s="357"/>
      <c r="CM39" s="357"/>
      <c r="CN39" s="357"/>
      <c r="CO39" s="357"/>
      <c r="CP39" s="357"/>
      <c r="CQ39" s="569"/>
      <c r="CR39" s="570">
        <v>1042989</v>
      </c>
      <c r="CS39" s="571"/>
      <c r="CT39" s="571"/>
      <c r="CU39" s="571"/>
      <c r="CV39" s="571"/>
      <c r="CW39" s="571"/>
      <c r="CX39" s="571"/>
      <c r="CY39" s="572"/>
      <c r="CZ39" s="573">
        <v>3</v>
      </c>
      <c r="DA39" s="574"/>
      <c r="DB39" s="574"/>
      <c r="DC39" s="575"/>
      <c r="DD39" s="576">
        <v>941073</v>
      </c>
      <c r="DE39" s="571"/>
      <c r="DF39" s="571"/>
      <c r="DG39" s="571"/>
      <c r="DH39" s="571"/>
      <c r="DI39" s="571"/>
      <c r="DJ39" s="571"/>
      <c r="DK39" s="572"/>
      <c r="DL39" s="576" t="s">
        <v>197</v>
      </c>
      <c r="DM39" s="571"/>
      <c r="DN39" s="571"/>
      <c r="DO39" s="571"/>
      <c r="DP39" s="571"/>
      <c r="DQ39" s="571"/>
      <c r="DR39" s="571"/>
      <c r="DS39" s="571"/>
      <c r="DT39" s="571"/>
      <c r="DU39" s="571"/>
      <c r="DV39" s="572"/>
      <c r="DW39" s="573" t="s">
        <v>197</v>
      </c>
      <c r="DX39" s="574"/>
      <c r="DY39" s="574"/>
      <c r="DZ39" s="574"/>
      <c r="EA39" s="574"/>
      <c r="EB39" s="574"/>
      <c r="EC39" s="602"/>
    </row>
    <row r="40" spans="2:133" ht="11.25" customHeight="1" x14ac:dyDescent="0.2">
      <c r="B40" s="568" t="s">
        <v>139</v>
      </c>
      <c r="C40" s="357"/>
      <c r="D40" s="357"/>
      <c r="E40" s="357"/>
      <c r="F40" s="357"/>
      <c r="G40" s="357"/>
      <c r="H40" s="357"/>
      <c r="I40" s="357"/>
      <c r="J40" s="357"/>
      <c r="K40" s="357"/>
      <c r="L40" s="357"/>
      <c r="M40" s="357"/>
      <c r="N40" s="357"/>
      <c r="O40" s="357"/>
      <c r="P40" s="357"/>
      <c r="Q40" s="569"/>
      <c r="R40" s="570">
        <v>58384</v>
      </c>
      <c r="S40" s="454"/>
      <c r="T40" s="454"/>
      <c r="U40" s="454"/>
      <c r="V40" s="454"/>
      <c r="W40" s="454"/>
      <c r="X40" s="454"/>
      <c r="Y40" s="583"/>
      <c r="Z40" s="603">
        <v>0.2</v>
      </c>
      <c r="AA40" s="603"/>
      <c r="AB40" s="603"/>
      <c r="AC40" s="603"/>
      <c r="AD40" s="604" t="s">
        <v>197</v>
      </c>
      <c r="AE40" s="604"/>
      <c r="AF40" s="604"/>
      <c r="AG40" s="604"/>
      <c r="AH40" s="604"/>
      <c r="AI40" s="604"/>
      <c r="AJ40" s="604"/>
      <c r="AK40" s="604"/>
      <c r="AL40" s="573" t="s">
        <v>197</v>
      </c>
      <c r="AM40" s="317"/>
      <c r="AN40" s="317"/>
      <c r="AO40" s="605"/>
      <c r="AQ40" s="598" t="s">
        <v>421</v>
      </c>
      <c r="AR40" s="415"/>
      <c r="AS40" s="415"/>
      <c r="AT40" s="415"/>
      <c r="AU40" s="415"/>
      <c r="AV40" s="415"/>
      <c r="AW40" s="415"/>
      <c r="AX40" s="415"/>
      <c r="AY40" s="599"/>
      <c r="AZ40" s="570" t="s">
        <v>197</v>
      </c>
      <c r="BA40" s="454"/>
      <c r="BB40" s="454"/>
      <c r="BC40" s="454"/>
      <c r="BD40" s="571"/>
      <c r="BE40" s="571"/>
      <c r="BF40" s="600"/>
      <c r="BG40" s="564" t="s">
        <v>422</v>
      </c>
      <c r="BH40" s="406"/>
      <c r="BI40" s="406"/>
      <c r="BJ40" s="406"/>
      <c r="BK40" s="406"/>
      <c r="BL40" s="7"/>
      <c r="BM40" s="357" t="s">
        <v>423</v>
      </c>
      <c r="BN40" s="357"/>
      <c r="BO40" s="357"/>
      <c r="BP40" s="357"/>
      <c r="BQ40" s="357"/>
      <c r="BR40" s="357"/>
      <c r="BS40" s="357"/>
      <c r="BT40" s="357"/>
      <c r="BU40" s="569"/>
      <c r="BV40" s="570">
        <v>94</v>
      </c>
      <c r="BW40" s="454"/>
      <c r="BX40" s="454"/>
      <c r="BY40" s="454"/>
      <c r="BZ40" s="454"/>
      <c r="CA40" s="454"/>
      <c r="CB40" s="601"/>
      <c r="CD40" s="568" t="s">
        <v>369</v>
      </c>
      <c r="CE40" s="357"/>
      <c r="CF40" s="357"/>
      <c r="CG40" s="357"/>
      <c r="CH40" s="357"/>
      <c r="CI40" s="357"/>
      <c r="CJ40" s="357"/>
      <c r="CK40" s="357"/>
      <c r="CL40" s="357"/>
      <c r="CM40" s="357"/>
      <c r="CN40" s="357"/>
      <c r="CO40" s="357"/>
      <c r="CP40" s="357"/>
      <c r="CQ40" s="569"/>
      <c r="CR40" s="570">
        <v>494681</v>
      </c>
      <c r="CS40" s="454"/>
      <c r="CT40" s="454"/>
      <c r="CU40" s="454"/>
      <c r="CV40" s="454"/>
      <c r="CW40" s="454"/>
      <c r="CX40" s="454"/>
      <c r="CY40" s="583"/>
      <c r="CZ40" s="573">
        <v>1.4</v>
      </c>
      <c r="DA40" s="574"/>
      <c r="DB40" s="574"/>
      <c r="DC40" s="575"/>
      <c r="DD40" s="576">
        <v>107181</v>
      </c>
      <c r="DE40" s="454"/>
      <c r="DF40" s="454"/>
      <c r="DG40" s="454"/>
      <c r="DH40" s="454"/>
      <c r="DI40" s="454"/>
      <c r="DJ40" s="454"/>
      <c r="DK40" s="583"/>
      <c r="DL40" s="576">
        <v>101846</v>
      </c>
      <c r="DM40" s="454"/>
      <c r="DN40" s="454"/>
      <c r="DO40" s="454"/>
      <c r="DP40" s="454"/>
      <c r="DQ40" s="454"/>
      <c r="DR40" s="454"/>
      <c r="DS40" s="454"/>
      <c r="DT40" s="454"/>
      <c r="DU40" s="454"/>
      <c r="DV40" s="583"/>
      <c r="DW40" s="573">
        <v>0.6</v>
      </c>
      <c r="DX40" s="574"/>
      <c r="DY40" s="574"/>
      <c r="DZ40" s="574"/>
      <c r="EA40" s="574"/>
      <c r="EB40" s="574"/>
      <c r="EC40" s="602"/>
    </row>
    <row r="41" spans="2:133" ht="11.25" customHeight="1" x14ac:dyDescent="0.2">
      <c r="B41" s="548" t="s">
        <v>140</v>
      </c>
      <c r="C41" s="549"/>
      <c r="D41" s="549"/>
      <c r="E41" s="549"/>
      <c r="F41" s="549"/>
      <c r="G41" s="549"/>
      <c r="H41" s="549"/>
      <c r="I41" s="549"/>
      <c r="J41" s="549"/>
      <c r="K41" s="549"/>
      <c r="L41" s="549"/>
      <c r="M41" s="549"/>
      <c r="N41" s="549"/>
      <c r="O41" s="549"/>
      <c r="P41" s="549"/>
      <c r="Q41" s="550"/>
      <c r="R41" s="551">
        <v>36049150</v>
      </c>
      <c r="S41" s="590"/>
      <c r="T41" s="590"/>
      <c r="U41" s="590"/>
      <c r="V41" s="590"/>
      <c r="W41" s="590"/>
      <c r="X41" s="590"/>
      <c r="Y41" s="593"/>
      <c r="Z41" s="594">
        <v>100</v>
      </c>
      <c r="AA41" s="594"/>
      <c r="AB41" s="594"/>
      <c r="AC41" s="594"/>
      <c r="AD41" s="595">
        <v>17464601</v>
      </c>
      <c r="AE41" s="595"/>
      <c r="AF41" s="595"/>
      <c r="AG41" s="595"/>
      <c r="AH41" s="595"/>
      <c r="AI41" s="595"/>
      <c r="AJ41" s="595"/>
      <c r="AK41" s="595"/>
      <c r="AL41" s="554">
        <v>100</v>
      </c>
      <c r="AM41" s="596"/>
      <c r="AN41" s="596"/>
      <c r="AO41" s="597"/>
      <c r="AQ41" s="598" t="s">
        <v>424</v>
      </c>
      <c r="AR41" s="415"/>
      <c r="AS41" s="415"/>
      <c r="AT41" s="415"/>
      <c r="AU41" s="415"/>
      <c r="AV41" s="415"/>
      <c r="AW41" s="415"/>
      <c r="AX41" s="415"/>
      <c r="AY41" s="599"/>
      <c r="AZ41" s="570">
        <v>727407</v>
      </c>
      <c r="BA41" s="454"/>
      <c r="BB41" s="454"/>
      <c r="BC41" s="454"/>
      <c r="BD41" s="571"/>
      <c r="BE41" s="571"/>
      <c r="BF41" s="600"/>
      <c r="BG41" s="564"/>
      <c r="BH41" s="406"/>
      <c r="BI41" s="406"/>
      <c r="BJ41" s="406"/>
      <c r="BK41" s="406"/>
      <c r="BL41" s="7"/>
      <c r="BM41" s="357" t="s">
        <v>343</v>
      </c>
      <c r="BN41" s="357"/>
      <c r="BO41" s="357"/>
      <c r="BP41" s="357"/>
      <c r="BQ41" s="357"/>
      <c r="BR41" s="357"/>
      <c r="BS41" s="357"/>
      <c r="BT41" s="357"/>
      <c r="BU41" s="569"/>
      <c r="BV41" s="570" t="s">
        <v>197</v>
      </c>
      <c r="BW41" s="454"/>
      <c r="BX41" s="454"/>
      <c r="BY41" s="454"/>
      <c r="BZ41" s="454"/>
      <c r="CA41" s="454"/>
      <c r="CB41" s="601"/>
      <c r="CD41" s="568" t="s">
        <v>282</v>
      </c>
      <c r="CE41" s="357"/>
      <c r="CF41" s="357"/>
      <c r="CG41" s="357"/>
      <c r="CH41" s="357"/>
      <c r="CI41" s="357"/>
      <c r="CJ41" s="357"/>
      <c r="CK41" s="357"/>
      <c r="CL41" s="357"/>
      <c r="CM41" s="357"/>
      <c r="CN41" s="357"/>
      <c r="CO41" s="357"/>
      <c r="CP41" s="357"/>
      <c r="CQ41" s="569"/>
      <c r="CR41" s="570" t="s">
        <v>197</v>
      </c>
      <c r="CS41" s="571"/>
      <c r="CT41" s="571"/>
      <c r="CU41" s="571"/>
      <c r="CV41" s="571"/>
      <c r="CW41" s="571"/>
      <c r="CX41" s="571"/>
      <c r="CY41" s="572"/>
      <c r="CZ41" s="573" t="s">
        <v>197</v>
      </c>
      <c r="DA41" s="574"/>
      <c r="DB41" s="574"/>
      <c r="DC41" s="575"/>
      <c r="DD41" s="576" t="s">
        <v>197</v>
      </c>
      <c r="DE41" s="571"/>
      <c r="DF41" s="571"/>
      <c r="DG41" s="571"/>
      <c r="DH41" s="571"/>
      <c r="DI41" s="571"/>
      <c r="DJ41" s="571"/>
      <c r="DK41" s="572"/>
      <c r="DL41" s="577"/>
      <c r="DM41" s="578"/>
      <c r="DN41" s="578"/>
      <c r="DO41" s="578"/>
      <c r="DP41" s="578"/>
      <c r="DQ41" s="578"/>
      <c r="DR41" s="578"/>
      <c r="DS41" s="578"/>
      <c r="DT41" s="578"/>
      <c r="DU41" s="578"/>
      <c r="DV41" s="579"/>
      <c r="DW41" s="580"/>
      <c r="DX41" s="581"/>
      <c r="DY41" s="581"/>
      <c r="DZ41" s="581"/>
      <c r="EA41" s="581"/>
      <c r="EB41" s="581"/>
      <c r="EC41" s="582"/>
    </row>
    <row r="42" spans="2:133" ht="11.25" customHeight="1" x14ac:dyDescent="0.2">
      <c r="AQ42" s="587" t="s">
        <v>425</v>
      </c>
      <c r="AR42" s="588"/>
      <c r="AS42" s="588"/>
      <c r="AT42" s="588"/>
      <c r="AU42" s="588"/>
      <c r="AV42" s="588"/>
      <c r="AW42" s="588"/>
      <c r="AX42" s="588"/>
      <c r="AY42" s="589"/>
      <c r="AZ42" s="551">
        <v>1947756</v>
      </c>
      <c r="BA42" s="590"/>
      <c r="BB42" s="590"/>
      <c r="BC42" s="590"/>
      <c r="BD42" s="552"/>
      <c r="BE42" s="552"/>
      <c r="BF42" s="591"/>
      <c r="BG42" s="343"/>
      <c r="BH42" s="344"/>
      <c r="BI42" s="344"/>
      <c r="BJ42" s="344"/>
      <c r="BK42" s="344"/>
      <c r="BL42" s="20"/>
      <c r="BM42" s="549" t="s">
        <v>426</v>
      </c>
      <c r="BN42" s="549"/>
      <c r="BO42" s="549"/>
      <c r="BP42" s="549"/>
      <c r="BQ42" s="549"/>
      <c r="BR42" s="549"/>
      <c r="BS42" s="549"/>
      <c r="BT42" s="549"/>
      <c r="BU42" s="550"/>
      <c r="BV42" s="551">
        <v>422</v>
      </c>
      <c r="BW42" s="590"/>
      <c r="BX42" s="590"/>
      <c r="BY42" s="590"/>
      <c r="BZ42" s="590"/>
      <c r="CA42" s="590"/>
      <c r="CB42" s="592"/>
      <c r="CD42" s="568" t="s">
        <v>275</v>
      </c>
      <c r="CE42" s="357"/>
      <c r="CF42" s="357"/>
      <c r="CG42" s="357"/>
      <c r="CH42" s="357"/>
      <c r="CI42" s="357"/>
      <c r="CJ42" s="357"/>
      <c r="CK42" s="357"/>
      <c r="CL42" s="357"/>
      <c r="CM42" s="357"/>
      <c r="CN42" s="357"/>
      <c r="CO42" s="357"/>
      <c r="CP42" s="357"/>
      <c r="CQ42" s="569"/>
      <c r="CR42" s="570">
        <v>4438709</v>
      </c>
      <c r="CS42" s="571"/>
      <c r="CT42" s="571"/>
      <c r="CU42" s="571"/>
      <c r="CV42" s="571"/>
      <c r="CW42" s="571"/>
      <c r="CX42" s="571"/>
      <c r="CY42" s="572"/>
      <c r="CZ42" s="573">
        <v>12.6</v>
      </c>
      <c r="DA42" s="574"/>
      <c r="DB42" s="574"/>
      <c r="DC42" s="575"/>
      <c r="DD42" s="576">
        <v>550210</v>
      </c>
      <c r="DE42" s="571"/>
      <c r="DF42" s="571"/>
      <c r="DG42" s="571"/>
      <c r="DH42" s="571"/>
      <c r="DI42" s="571"/>
      <c r="DJ42" s="571"/>
      <c r="DK42" s="572"/>
      <c r="DL42" s="577"/>
      <c r="DM42" s="578"/>
      <c r="DN42" s="578"/>
      <c r="DO42" s="578"/>
      <c r="DP42" s="578"/>
      <c r="DQ42" s="578"/>
      <c r="DR42" s="578"/>
      <c r="DS42" s="578"/>
      <c r="DT42" s="578"/>
      <c r="DU42" s="578"/>
      <c r="DV42" s="579"/>
      <c r="DW42" s="580"/>
      <c r="DX42" s="581"/>
      <c r="DY42" s="581"/>
      <c r="DZ42" s="581"/>
      <c r="EA42" s="581"/>
      <c r="EB42" s="581"/>
      <c r="EC42" s="582"/>
    </row>
    <row r="43" spans="2:133" ht="11.25" customHeight="1" x14ac:dyDescent="0.2">
      <c r="B43" s="1" t="s">
        <v>50</v>
      </c>
      <c r="CD43" s="568" t="s">
        <v>87</v>
      </c>
      <c r="CE43" s="357"/>
      <c r="CF43" s="357"/>
      <c r="CG43" s="357"/>
      <c r="CH43" s="357"/>
      <c r="CI43" s="357"/>
      <c r="CJ43" s="357"/>
      <c r="CK43" s="357"/>
      <c r="CL43" s="357"/>
      <c r="CM43" s="357"/>
      <c r="CN43" s="357"/>
      <c r="CO43" s="357"/>
      <c r="CP43" s="357"/>
      <c r="CQ43" s="569"/>
      <c r="CR43" s="570">
        <v>71376</v>
      </c>
      <c r="CS43" s="571"/>
      <c r="CT43" s="571"/>
      <c r="CU43" s="571"/>
      <c r="CV43" s="571"/>
      <c r="CW43" s="571"/>
      <c r="CX43" s="571"/>
      <c r="CY43" s="572"/>
      <c r="CZ43" s="573">
        <v>0.2</v>
      </c>
      <c r="DA43" s="574"/>
      <c r="DB43" s="574"/>
      <c r="DC43" s="575"/>
      <c r="DD43" s="576">
        <v>62310</v>
      </c>
      <c r="DE43" s="571"/>
      <c r="DF43" s="571"/>
      <c r="DG43" s="571"/>
      <c r="DH43" s="571"/>
      <c r="DI43" s="571"/>
      <c r="DJ43" s="571"/>
      <c r="DK43" s="572"/>
      <c r="DL43" s="577"/>
      <c r="DM43" s="578"/>
      <c r="DN43" s="578"/>
      <c r="DO43" s="578"/>
      <c r="DP43" s="578"/>
      <c r="DQ43" s="578"/>
      <c r="DR43" s="578"/>
      <c r="DS43" s="578"/>
      <c r="DT43" s="578"/>
      <c r="DU43" s="578"/>
      <c r="DV43" s="579"/>
      <c r="DW43" s="580"/>
      <c r="DX43" s="581"/>
      <c r="DY43" s="581"/>
      <c r="DZ43" s="581"/>
      <c r="EA43" s="581"/>
      <c r="EB43" s="581"/>
      <c r="EC43" s="582"/>
    </row>
    <row r="44" spans="2:133" ht="11.25" customHeight="1" x14ac:dyDescent="0.2">
      <c r="B44" s="585" t="s">
        <v>406</v>
      </c>
      <c r="C44" s="585"/>
      <c r="D44" s="585"/>
      <c r="E44" s="585"/>
      <c r="F44" s="585"/>
      <c r="G44" s="585"/>
      <c r="H44" s="585"/>
      <c r="I44" s="585"/>
      <c r="J44" s="585"/>
      <c r="K44" s="585"/>
      <c r="L44" s="585"/>
      <c r="M44" s="585"/>
      <c r="N44" s="585"/>
      <c r="O44" s="585"/>
      <c r="P44" s="585"/>
      <c r="Q44" s="585"/>
      <c r="R44" s="585"/>
      <c r="S44" s="585"/>
      <c r="T44" s="585"/>
      <c r="U44" s="585"/>
      <c r="V44" s="585"/>
      <c r="W44" s="585"/>
      <c r="X44" s="585"/>
      <c r="Y44" s="585"/>
      <c r="Z44" s="585"/>
      <c r="AA44" s="585"/>
      <c r="AB44" s="585"/>
      <c r="AC44" s="585"/>
      <c r="AD44" s="585"/>
      <c r="AE44" s="585"/>
      <c r="AF44" s="585"/>
      <c r="AG44" s="585"/>
      <c r="AH44" s="585"/>
      <c r="AI44" s="585"/>
      <c r="AJ44" s="585"/>
      <c r="AK44" s="585"/>
      <c r="AL44" s="585"/>
      <c r="AM44" s="585"/>
      <c r="AN44" s="585"/>
      <c r="AO44" s="585"/>
      <c r="AP44" s="585"/>
      <c r="AQ44" s="585"/>
      <c r="AR44" s="585"/>
      <c r="AS44" s="585"/>
      <c r="AT44" s="585"/>
      <c r="AU44" s="585"/>
      <c r="AV44" s="585"/>
      <c r="AW44" s="585"/>
      <c r="AX44" s="585"/>
      <c r="AY44" s="585"/>
      <c r="AZ44" s="585"/>
      <c r="BA44" s="585"/>
      <c r="BB44" s="585"/>
      <c r="BC44" s="585"/>
      <c r="BD44" s="585"/>
      <c r="BE44" s="585"/>
      <c r="BF44" s="585"/>
      <c r="BG44" s="585"/>
      <c r="BH44" s="585"/>
      <c r="BI44" s="585"/>
      <c r="BJ44" s="585"/>
      <c r="BK44" s="585"/>
      <c r="BL44" s="585"/>
      <c r="BM44" s="585"/>
      <c r="BN44" s="585"/>
      <c r="BO44" s="585"/>
      <c r="BP44" s="585"/>
      <c r="BQ44" s="585"/>
      <c r="BR44" s="585"/>
      <c r="BS44" s="585"/>
      <c r="BT44" s="585"/>
      <c r="BU44" s="585"/>
      <c r="BV44" s="585"/>
      <c r="BW44" s="585"/>
      <c r="BX44" s="585"/>
      <c r="BY44" s="585"/>
      <c r="BZ44" s="585"/>
      <c r="CA44" s="585"/>
      <c r="CB44" s="585"/>
      <c r="CC44" s="586"/>
      <c r="CD44" s="348" t="s">
        <v>171</v>
      </c>
      <c r="CE44" s="350"/>
      <c r="CF44" s="568" t="s">
        <v>427</v>
      </c>
      <c r="CG44" s="357"/>
      <c r="CH44" s="357"/>
      <c r="CI44" s="357"/>
      <c r="CJ44" s="357"/>
      <c r="CK44" s="357"/>
      <c r="CL44" s="357"/>
      <c r="CM44" s="357"/>
      <c r="CN44" s="357"/>
      <c r="CO44" s="357"/>
      <c r="CP44" s="357"/>
      <c r="CQ44" s="569"/>
      <c r="CR44" s="570">
        <v>4265745</v>
      </c>
      <c r="CS44" s="454"/>
      <c r="CT44" s="454"/>
      <c r="CU44" s="454"/>
      <c r="CV44" s="454"/>
      <c r="CW44" s="454"/>
      <c r="CX44" s="454"/>
      <c r="CY44" s="583"/>
      <c r="CZ44" s="573">
        <v>12.1</v>
      </c>
      <c r="DA44" s="317"/>
      <c r="DB44" s="317"/>
      <c r="DC44" s="584"/>
      <c r="DD44" s="576">
        <v>492355</v>
      </c>
      <c r="DE44" s="454"/>
      <c r="DF44" s="454"/>
      <c r="DG44" s="454"/>
      <c r="DH44" s="454"/>
      <c r="DI44" s="454"/>
      <c r="DJ44" s="454"/>
      <c r="DK44" s="583"/>
      <c r="DL44" s="577"/>
      <c r="DM44" s="578"/>
      <c r="DN44" s="578"/>
      <c r="DO44" s="578"/>
      <c r="DP44" s="578"/>
      <c r="DQ44" s="578"/>
      <c r="DR44" s="578"/>
      <c r="DS44" s="578"/>
      <c r="DT44" s="578"/>
      <c r="DU44" s="578"/>
      <c r="DV44" s="579"/>
      <c r="DW44" s="580"/>
      <c r="DX44" s="581"/>
      <c r="DY44" s="581"/>
      <c r="DZ44" s="581"/>
      <c r="EA44" s="581"/>
      <c r="EB44" s="581"/>
      <c r="EC44" s="582"/>
    </row>
    <row r="45" spans="2:133" ht="11.25" customHeight="1" x14ac:dyDescent="0.2">
      <c r="B45" s="585" t="s">
        <v>263</v>
      </c>
      <c r="C45" s="585"/>
      <c r="D45" s="585"/>
      <c r="E45" s="585"/>
      <c r="F45" s="585"/>
      <c r="G45" s="585"/>
      <c r="H45" s="585"/>
      <c r="I45" s="585"/>
      <c r="J45" s="585"/>
      <c r="K45" s="585"/>
      <c r="L45" s="585"/>
      <c r="M45" s="585"/>
      <c r="N45" s="585"/>
      <c r="O45" s="585"/>
      <c r="P45" s="585"/>
      <c r="Q45" s="585"/>
      <c r="R45" s="585"/>
      <c r="S45" s="585"/>
      <c r="T45" s="585"/>
      <c r="U45" s="585"/>
      <c r="V45" s="585"/>
      <c r="W45" s="585"/>
      <c r="X45" s="585"/>
      <c r="Y45" s="585"/>
      <c r="Z45" s="585"/>
      <c r="AA45" s="585"/>
      <c r="AB45" s="585"/>
      <c r="AC45" s="585"/>
      <c r="AD45" s="585"/>
      <c r="AE45" s="585"/>
      <c r="AF45" s="585"/>
      <c r="AG45" s="585"/>
      <c r="AH45" s="585"/>
      <c r="AI45" s="585"/>
      <c r="AJ45" s="585"/>
      <c r="AK45" s="585"/>
      <c r="AL45" s="585"/>
      <c r="AM45" s="585"/>
      <c r="AN45" s="585"/>
      <c r="AO45" s="585"/>
      <c r="AP45" s="585"/>
      <c r="AQ45" s="585"/>
      <c r="AR45" s="585"/>
      <c r="AS45" s="585"/>
      <c r="AT45" s="585"/>
      <c r="AU45" s="585"/>
      <c r="AV45" s="585"/>
      <c r="AW45" s="585"/>
      <c r="AX45" s="585"/>
      <c r="AY45" s="585"/>
      <c r="AZ45" s="585"/>
      <c r="BA45" s="585"/>
      <c r="BB45" s="585"/>
      <c r="BC45" s="585"/>
      <c r="BD45" s="585"/>
      <c r="BE45" s="585"/>
      <c r="BF45" s="585"/>
      <c r="BG45" s="585"/>
      <c r="BH45" s="585"/>
      <c r="BI45" s="585"/>
      <c r="BJ45" s="585"/>
      <c r="BK45" s="585"/>
      <c r="BL45" s="585"/>
      <c r="BM45" s="585"/>
      <c r="BN45" s="585"/>
      <c r="BO45" s="585"/>
      <c r="BP45" s="585"/>
      <c r="BQ45" s="585"/>
      <c r="BR45" s="585"/>
      <c r="BS45" s="585"/>
      <c r="BT45" s="585"/>
      <c r="BU45" s="585"/>
      <c r="BV45" s="585"/>
      <c r="BW45" s="585"/>
      <c r="BX45" s="585"/>
      <c r="BY45" s="585"/>
      <c r="BZ45" s="585"/>
      <c r="CA45" s="585"/>
      <c r="CB45" s="585"/>
      <c r="CC45" s="586"/>
      <c r="CD45" s="351"/>
      <c r="CE45" s="353"/>
      <c r="CF45" s="568" t="s">
        <v>428</v>
      </c>
      <c r="CG45" s="357"/>
      <c r="CH45" s="357"/>
      <c r="CI45" s="357"/>
      <c r="CJ45" s="357"/>
      <c r="CK45" s="357"/>
      <c r="CL45" s="357"/>
      <c r="CM45" s="357"/>
      <c r="CN45" s="357"/>
      <c r="CO45" s="357"/>
      <c r="CP45" s="357"/>
      <c r="CQ45" s="569"/>
      <c r="CR45" s="570">
        <v>2757840</v>
      </c>
      <c r="CS45" s="571"/>
      <c r="CT45" s="571"/>
      <c r="CU45" s="571"/>
      <c r="CV45" s="571"/>
      <c r="CW45" s="571"/>
      <c r="CX45" s="571"/>
      <c r="CY45" s="572"/>
      <c r="CZ45" s="573">
        <v>7.8</v>
      </c>
      <c r="DA45" s="574"/>
      <c r="DB45" s="574"/>
      <c r="DC45" s="575"/>
      <c r="DD45" s="576">
        <v>140302</v>
      </c>
      <c r="DE45" s="571"/>
      <c r="DF45" s="571"/>
      <c r="DG45" s="571"/>
      <c r="DH45" s="571"/>
      <c r="DI45" s="571"/>
      <c r="DJ45" s="571"/>
      <c r="DK45" s="572"/>
      <c r="DL45" s="577"/>
      <c r="DM45" s="578"/>
      <c r="DN45" s="578"/>
      <c r="DO45" s="578"/>
      <c r="DP45" s="578"/>
      <c r="DQ45" s="578"/>
      <c r="DR45" s="578"/>
      <c r="DS45" s="578"/>
      <c r="DT45" s="578"/>
      <c r="DU45" s="578"/>
      <c r="DV45" s="579"/>
      <c r="DW45" s="580"/>
      <c r="DX45" s="581"/>
      <c r="DY45" s="581"/>
      <c r="DZ45" s="581"/>
      <c r="EA45" s="581"/>
      <c r="EB45" s="581"/>
      <c r="EC45" s="582"/>
    </row>
    <row r="46" spans="2:133" ht="11.25" customHeight="1" x14ac:dyDescent="0.2">
      <c r="B46" s="41"/>
      <c r="CD46" s="351"/>
      <c r="CE46" s="353"/>
      <c r="CF46" s="568" t="s">
        <v>429</v>
      </c>
      <c r="CG46" s="357"/>
      <c r="CH46" s="357"/>
      <c r="CI46" s="357"/>
      <c r="CJ46" s="357"/>
      <c r="CK46" s="357"/>
      <c r="CL46" s="357"/>
      <c r="CM46" s="357"/>
      <c r="CN46" s="357"/>
      <c r="CO46" s="357"/>
      <c r="CP46" s="357"/>
      <c r="CQ46" s="569"/>
      <c r="CR46" s="570">
        <v>1278905</v>
      </c>
      <c r="CS46" s="454"/>
      <c r="CT46" s="454"/>
      <c r="CU46" s="454"/>
      <c r="CV46" s="454"/>
      <c r="CW46" s="454"/>
      <c r="CX46" s="454"/>
      <c r="CY46" s="583"/>
      <c r="CZ46" s="573">
        <v>3.6</v>
      </c>
      <c r="DA46" s="317"/>
      <c r="DB46" s="317"/>
      <c r="DC46" s="584"/>
      <c r="DD46" s="576">
        <v>340253</v>
      </c>
      <c r="DE46" s="454"/>
      <c r="DF46" s="454"/>
      <c r="DG46" s="454"/>
      <c r="DH46" s="454"/>
      <c r="DI46" s="454"/>
      <c r="DJ46" s="454"/>
      <c r="DK46" s="583"/>
      <c r="DL46" s="577"/>
      <c r="DM46" s="578"/>
      <c r="DN46" s="578"/>
      <c r="DO46" s="578"/>
      <c r="DP46" s="578"/>
      <c r="DQ46" s="578"/>
      <c r="DR46" s="578"/>
      <c r="DS46" s="578"/>
      <c r="DT46" s="578"/>
      <c r="DU46" s="578"/>
      <c r="DV46" s="579"/>
      <c r="DW46" s="580"/>
      <c r="DX46" s="581"/>
      <c r="DY46" s="581"/>
      <c r="DZ46" s="581"/>
      <c r="EA46" s="581"/>
      <c r="EB46" s="581"/>
      <c r="EC46" s="582"/>
    </row>
    <row r="47" spans="2:133" ht="11.25" customHeight="1" x14ac:dyDescent="0.2">
      <c r="B47" s="41"/>
      <c r="CD47" s="351"/>
      <c r="CE47" s="353"/>
      <c r="CF47" s="568" t="s">
        <v>432</v>
      </c>
      <c r="CG47" s="357"/>
      <c r="CH47" s="357"/>
      <c r="CI47" s="357"/>
      <c r="CJ47" s="357"/>
      <c r="CK47" s="357"/>
      <c r="CL47" s="357"/>
      <c r="CM47" s="357"/>
      <c r="CN47" s="357"/>
      <c r="CO47" s="357"/>
      <c r="CP47" s="357"/>
      <c r="CQ47" s="569"/>
      <c r="CR47" s="570">
        <v>172964</v>
      </c>
      <c r="CS47" s="571"/>
      <c r="CT47" s="571"/>
      <c r="CU47" s="571"/>
      <c r="CV47" s="571"/>
      <c r="CW47" s="571"/>
      <c r="CX47" s="571"/>
      <c r="CY47" s="572"/>
      <c r="CZ47" s="573">
        <v>0.5</v>
      </c>
      <c r="DA47" s="574"/>
      <c r="DB47" s="574"/>
      <c r="DC47" s="575"/>
      <c r="DD47" s="576">
        <v>57855</v>
      </c>
      <c r="DE47" s="571"/>
      <c r="DF47" s="571"/>
      <c r="DG47" s="571"/>
      <c r="DH47" s="571"/>
      <c r="DI47" s="571"/>
      <c r="DJ47" s="571"/>
      <c r="DK47" s="572"/>
      <c r="DL47" s="577"/>
      <c r="DM47" s="578"/>
      <c r="DN47" s="578"/>
      <c r="DO47" s="578"/>
      <c r="DP47" s="578"/>
      <c r="DQ47" s="578"/>
      <c r="DR47" s="578"/>
      <c r="DS47" s="578"/>
      <c r="DT47" s="578"/>
      <c r="DU47" s="578"/>
      <c r="DV47" s="579"/>
      <c r="DW47" s="580"/>
      <c r="DX47" s="581"/>
      <c r="DY47" s="581"/>
      <c r="DZ47" s="581"/>
      <c r="EA47" s="581"/>
      <c r="EB47" s="581"/>
      <c r="EC47" s="582"/>
    </row>
    <row r="48" spans="2:133" ht="11" x14ac:dyDescent="0.2">
      <c r="B48" s="41"/>
      <c r="CD48" s="354"/>
      <c r="CE48" s="356"/>
      <c r="CF48" s="568" t="s">
        <v>362</v>
      </c>
      <c r="CG48" s="357"/>
      <c r="CH48" s="357"/>
      <c r="CI48" s="357"/>
      <c r="CJ48" s="357"/>
      <c r="CK48" s="357"/>
      <c r="CL48" s="357"/>
      <c r="CM48" s="357"/>
      <c r="CN48" s="357"/>
      <c r="CO48" s="357"/>
      <c r="CP48" s="357"/>
      <c r="CQ48" s="569"/>
      <c r="CR48" s="570" t="s">
        <v>197</v>
      </c>
      <c r="CS48" s="454"/>
      <c r="CT48" s="454"/>
      <c r="CU48" s="454"/>
      <c r="CV48" s="454"/>
      <c r="CW48" s="454"/>
      <c r="CX48" s="454"/>
      <c r="CY48" s="583"/>
      <c r="CZ48" s="573" t="s">
        <v>197</v>
      </c>
      <c r="DA48" s="317"/>
      <c r="DB48" s="317"/>
      <c r="DC48" s="584"/>
      <c r="DD48" s="576" t="s">
        <v>197</v>
      </c>
      <c r="DE48" s="454"/>
      <c r="DF48" s="454"/>
      <c r="DG48" s="454"/>
      <c r="DH48" s="454"/>
      <c r="DI48" s="454"/>
      <c r="DJ48" s="454"/>
      <c r="DK48" s="583"/>
      <c r="DL48" s="577"/>
      <c r="DM48" s="578"/>
      <c r="DN48" s="578"/>
      <c r="DO48" s="578"/>
      <c r="DP48" s="578"/>
      <c r="DQ48" s="578"/>
      <c r="DR48" s="578"/>
      <c r="DS48" s="578"/>
      <c r="DT48" s="578"/>
      <c r="DU48" s="578"/>
      <c r="DV48" s="579"/>
      <c r="DW48" s="580"/>
      <c r="DX48" s="581"/>
      <c r="DY48" s="581"/>
      <c r="DZ48" s="581"/>
      <c r="EA48" s="581"/>
      <c r="EB48" s="581"/>
      <c r="EC48" s="582"/>
    </row>
    <row r="49" spans="2:133" ht="11.25" customHeight="1" x14ac:dyDescent="0.2">
      <c r="B49" s="41"/>
      <c r="CD49" s="548" t="s">
        <v>189</v>
      </c>
      <c r="CE49" s="549"/>
      <c r="CF49" s="549"/>
      <c r="CG49" s="549"/>
      <c r="CH49" s="549"/>
      <c r="CI49" s="549"/>
      <c r="CJ49" s="549"/>
      <c r="CK49" s="549"/>
      <c r="CL49" s="549"/>
      <c r="CM49" s="549"/>
      <c r="CN49" s="549"/>
      <c r="CO49" s="549"/>
      <c r="CP49" s="549"/>
      <c r="CQ49" s="550"/>
      <c r="CR49" s="551">
        <v>35179054</v>
      </c>
      <c r="CS49" s="552"/>
      <c r="CT49" s="552"/>
      <c r="CU49" s="552"/>
      <c r="CV49" s="552"/>
      <c r="CW49" s="552"/>
      <c r="CX49" s="552"/>
      <c r="CY49" s="553"/>
      <c r="CZ49" s="554">
        <v>100</v>
      </c>
      <c r="DA49" s="555"/>
      <c r="DB49" s="555"/>
      <c r="DC49" s="556"/>
      <c r="DD49" s="557">
        <v>21112746</v>
      </c>
      <c r="DE49" s="552"/>
      <c r="DF49" s="552"/>
      <c r="DG49" s="552"/>
      <c r="DH49" s="552"/>
      <c r="DI49" s="552"/>
      <c r="DJ49" s="552"/>
      <c r="DK49" s="553"/>
      <c r="DL49" s="558"/>
      <c r="DM49" s="559"/>
      <c r="DN49" s="559"/>
      <c r="DO49" s="559"/>
      <c r="DP49" s="559"/>
      <c r="DQ49" s="559"/>
      <c r="DR49" s="559"/>
      <c r="DS49" s="559"/>
      <c r="DT49" s="559"/>
      <c r="DU49" s="559"/>
      <c r="DV49" s="560"/>
      <c r="DW49" s="561"/>
      <c r="DX49" s="562"/>
      <c r="DY49" s="562"/>
      <c r="DZ49" s="562"/>
      <c r="EA49" s="562"/>
      <c r="EB49" s="562"/>
      <c r="EC49" s="563"/>
    </row>
  </sheetData>
  <sheetProtection algorithmName="SHA-512" hashValue="0k9q4KKSdWgdy8qvEYl/d68AgmHn4tev5v4nAgdsAD4ny6w0XJYfXoq5z3eG0FY58LC30yFz0oD+S0JRif3SnA==" saltValue="JpksTkgwo+TELMKvAwJ0e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B6:Q6"/>
    <mergeCell ref="R6:Y6"/>
    <mergeCell ref="Z6:AC6"/>
    <mergeCell ref="AD6:AK6"/>
    <mergeCell ref="AL6:AO6"/>
    <mergeCell ref="AP6:BF6"/>
    <mergeCell ref="BG6:BN6"/>
    <mergeCell ref="BO6:BR6"/>
    <mergeCell ref="BS6:CB6"/>
    <mergeCell ref="AP7:BF7"/>
    <mergeCell ref="BG7:BN7"/>
    <mergeCell ref="BO7:BR7"/>
    <mergeCell ref="BS7:CB7"/>
    <mergeCell ref="CD5:CQ5"/>
    <mergeCell ref="CR5:CY5"/>
    <mergeCell ref="CZ5:DC5"/>
    <mergeCell ref="DD5:DP5"/>
    <mergeCell ref="DQ5:EC5"/>
    <mergeCell ref="CD6:CQ6"/>
    <mergeCell ref="CR6:CY6"/>
    <mergeCell ref="CZ6:DC6"/>
    <mergeCell ref="DD6:DP6"/>
    <mergeCell ref="DQ6:EC6"/>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7:Q7"/>
    <mergeCell ref="R7:Y7"/>
    <mergeCell ref="Z7:AC7"/>
    <mergeCell ref="AD7:AK7"/>
    <mergeCell ref="AL7:AO7"/>
    <mergeCell ref="B9:Q9"/>
    <mergeCell ref="R9:Y9"/>
    <mergeCell ref="Z9:AC9"/>
    <mergeCell ref="AD9:AK9"/>
    <mergeCell ref="AL9:AO9"/>
    <mergeCell ref="AP9:BF9"/>
    <mergeCell ref="BG9:BN9"/>
    <mergeCell ref="BO9:BR9"/>
    <mergeCell ref="BS9:CB9"/>
    <mergeCell ref="B10:Q10"/>
    <mergeCell ref="R10:Y10"/>
    <mergeCell ref="Z10:AC10"/>
    <mergeCell ref="AD10:AK10"/>
    <mergeCell ref="AL10:AO10"/>
    <mergeCell ref="AP10:BF10"/>
    <mergeCell ref="BG10:BN10"/>
    <mergeCell ref="BO10:BR10"/>
    <mergeCell ref="BS10:CB10"/>
    <mergeCell ref="AP11:BF11"/>
    <mergeCell ref="BG11:BN11"/>
    <mergeCell ref="BO11:BR11"/>
    <mergeCell ref="BS11:CB11"/>
    <mergeCell ref="CD9:CQ9"/>
    <mergeCell ref="CR9:CY9"/>
    <mergeCell ref="CZ9:DC9"/>
    <mergeCell ref="DD9:DP9"/>
    <mergeCell ref="DQ9:EC9"/>
    <mergeCell ref="CD10:CQ10"/>
    <mergeCell ref="CR10:CY10"/>
    <mergeCell ref="CZ10:DC10"/>
    <mergeCell ref="DD10:DP10"/>
    <mergeCell ref="DQ10:EC10"/>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1:Q11"/>
    <mergeCell ref="R11:Y11"/>
    <mergeCell ref="Z11:AC11"/>
    <mergeCell ref="AD11:AK11"/>
    <mergeCell ref="AL11:AO11"/>
    <mergeCell ref="B13:Q13"/>
    <mergeCell ref="R13:Y13"/>
    <mergeCell ref="Z13:AC13"/>
    <mergeCell ref="AD13:AK13"/>
    <mergeCell ref="AL13:AO13"/>
    <mergeCell ref="AP13:BF13"/>
    <mergeCell ref="BG13:BN13"/>
    <mergeCell ref="BO13:BR13"/>
    <mergeCell ref="BS13:CB13"/>
    <mergeCell ref="B14:Q14"/>
    <mergeCell ref="R14:Y14"/>
    <mergeCell ref="Z14:AC14"/>
    <mergeCell ref="AD14:AK14"/>
    <mergeCell ref="AL14:AO14"/>
    <mergeCell ref="AP14:BF14"/>
    <mergeCell ref="BG14:BN14"/>
    <mergeCell ref="BO14:BR14"/>
    <mergeCell ref="BS14:CB14"/>
    <mergeCell ref="AP15:BF15"/>
    <mergeCell ref="BG15:BN15"/>
    <mergeCell ref="BO15:BR15"/>
    <mergeCell ref="BS15:CB15"/>
    <mergeCell ref="CD13:CQ13"/>
    <mergeCell ref="CR13:CY13"/>
    <mergeCell ref="CZ13:DC13"/>
    <mergeCell ref="DD13:DP13"/>
    <mergeCell ref="DQ13:EC13"/>
    <mergeCell ref="CD14:CQ14"/>
    <mergeCell ref="CR14:CY14"/>
    <mergeCell ref="CZ14:DC14"/>
    <mergeCell ref="DD14:DP14"/>
    <mergeCell ref="DQ14:EC14"/>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5:Q15"/>
    <mergeCell ref="R15:Y15"/>
    <mergeCell ref="Z15:AC15"/>
    <mergeCell ref="AD15:AK15"/>
    <mergeCell ref="AL15:AO15"/>
    <mergeCell ref="B17:Q17"/>
    <mergeCell ref="R17:Y17"/>
    <mergeCell ref="Z17:AC17"/>
    <mergeCell ref="AD17:AK17"/>
    <mergeCell ref="AL17:AO17"/>
    <mergeCell ref="AP17:BF17"/>
    <mergeCell ref="BG17:BN17"/>
    <mergeCell ref="BO17:BR17"/>
    <mergeCell ref="BS17:CB17"/>
    <mergeCell ref="B18:Q18"/>
    <mergeCell ref="R18:Y18"/>
    <mergeCell ref="Z18:AC18"/>
    <mergeCell ref="AD18:AK18"/>
    <mergeCell ref="AL18:AO18"/>
    <mergeCell ref="AP18:BF18"/>
    <mergeCell ref="BG18:BN18"/>
    <mergeCell ref="BO18:BR18"/>
    <mergeCell ref="BS18:CB18"/>
    <mergeCell ref="AP19:BF19"/>
    <mergeCell ref="BG19:BN19"/>
    <mergeCell ref="BO19:BR19"/>
    <mergeCell ref="BS19:CB19"/>
    <mergeCell ref="CD17:CQ17"/>
    <mergeCell ref="CR17:CY17"/>
    <mergeCell ref="CZ17:DC17"/>
    <mergeCell ref="DD17:DP17"/>
    <mergeCell ref="DQ17:EC17"/>
    <mergeCell ref="CD18:CQ18"/>
    <mergeCell ref="CR18:CY18"/>
    <mergeCell ref="CZ18:DC18"/>
    <mergeCell ref="DD18:DP18"/>
    <mergeCell ref="DQ18:EC18"/>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19:Q19"/>
    <mergeCell ref="R19:Y19"/>
    <mergeCell ref="Z19:AC19"/>
    <mergeCell ref="AD19:AK19"/>
    <mergeCell ref="AL19:AO19"/>
    <mergeCell ref="DD21:DP21"/>
    <mergeCell ref="DQ21:EC21"/>
    <mergeCell ref="B22:Q22"/>
    <mergeCell ref="R22:Y22"/>
    <mergeCell ref="Z22:AC22"/>
    <mergeCell ref="AD22:AK22"/>
    <mergeCell ref="AL22:AO22"/>
    <mergeCell ref="AP22:BF22"/>
    <mergeCell ref="BG22:BN22"/>
    <mergeCell ref="BO22:BR22"/>
    <mergeCell ref="BS22:CB22"/>
    <mergeCell ref="CD22:EC22"/>
    <mergeCell ref="B21:Q21"/>
    <mergeCell ref="R21:Y21"/>
    <mergeCell ref="Z21:AC21"/>
    <mergeCell ref="AD21:AK21"/>
    <mergeCell ref="AL21:AO21"/>
    <mergeCell ref="AP21:BF21"/>
    <mergeCell ref="BG21:BN21"/>
    <mergeCell ref="BO21:BR21"/>
    <mergeCell ref="BS21:CB21"/>
    <mergeCell ref="AD23:AK23"/>
    <mergeCell ref="AL23:AO23"/>
    <mergeCell ref="AP23:BF23"/>
    <mergeCell ref="BG23:BN23"/>
    <mergeCell ref="BO23:BR23"/>
    <mergeCell ref="BS23:CB23"/>
    <mergeCell ref="CD21:CQ21"/>
    <mergeCell ref="CR21:CY21"/>
    <mergeCell ref="CZ21:DC21"/>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3:Q23"/>
    <mergeCell ref="R23:Y23"/>
    <mergeCell ref="Z23:AC23"/>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5:Q25"/>
    <mergeCell ref="R25:Y25"/>
    <mergeCell ref="Z25:AC25"/>
    <mergeCell ref="AD25:AK25"/>
    <mergeCell ref="AL25:AO25"/>
    <mergeCell ref="AP25:BF25"/>
    <mergeCell ref="AD27:AK27"/>
    <mergeCell ref="AL27:AO27"/>
    <mergeCell ref="AP27:BF27"/>
    <mergeCell ref="BG27:BN27"/>
    <mergeCell ref="BO27:BR27"/>
    <mergeCell ref="BS27:CB27"/>
    <mergeCell ref="CD25:CQ25"/>
    <mergeCell ref="CR25:CY25"/>
    <mergeCell ref="CZ25:DC25"/>
    <mergeCell ref="BG25:BN25"/>
    <mergeCell ref="BO25:BR25"/>
    <mergeCell ref="BS25:CB25"/>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7:Q27"/>
    <mergeCell ref="R27:Y27"/>
    <mergeCell ref="Z27:AC27"/>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29:Q29"/>
    <mergeCell ref="R29:Y29"/>
    <mergeCell ref="Z29:AC29"/>
    <mergeCell ref="AD29:AK29"/>
    <mergeCell ref="AL29:AO29"/>
    <mergeCell ref="R31:Y31"/>
    <mergeCell ref="Z31:AC31"/>
    <mergeCell ref="AD31:AK31"/>
    <mergeCell ref="AL31:AO31"/>
    <mergeCell ref="AX31:BF31"/>
    <mergeCell ref="BG31:BL31"/>
    <mergeCell ref="BM31:BQ31"/>
    <mergeCell ref="BR31:BW31"/>
    <mergeCell ref="CF29:CQ29"/>
    <mergeCell ref="AP29:BF29"/>
    <mergeCell ref="BG29:BN29"/>
    <mergeCell ref="BO29:BR29"/>
    <mergeCell ref="BS29:CB29"/>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1:Q31"/>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3:Q33"/>
    <mergeCell ref="R33:Y33"/>
    <mergeCell ref="Z33:AC33"/>
    <mergeCell ref="AD33:AK33"/>
    <mergeCell ref="AL33:AO33"/>
    <mergeCell ref="AX33:BF33"/>
    <mergeCell ref="BG33:BL33"/>
    <mergeCell ref="BM33:BQ33"/>
    <mergeCell ref="BR33:BW33"/>
    <mergeCell ref="AQ35:BF35"/>
    <mergeCell ref="BG35:CB35"/>
    <mergeCell ref="CD35:CQ35"/>
    <mergeCell ref="CR35:CY35"/>
    <mergeCell ref="BX33:CB33"/>
    <mergeCell ref="CD33:CQ33"/>
    <mergeCell ref="CR33:CY33"/>
    <mergeCell ref="CZ33:DC33"/>
    <mergeCell ref="DD33:DK33"/>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5:Q35"/>
    <mergeCell ref="R35:Y35"/>
    <mergeCell ref="Z35:AC35"/>
    <mergeCell ref="AD35:AK35"/>
    <mergeCell ref="AL35:AO35"/>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7:Q37"/>
    <mergeCell ref="R37:Y37"/>
    <mergeCell ref="Z37:AC37"/>
    <mergeCell ref="AD37:AK37"/>
    <mergeCell ref="AL37:AO37"/>
    <mergeCell ref="AQ37:AY37"/>
    <mergeCell ref="AD39:AK39"/>
    <mergeCell ref="AL39:AO39"/>
    <mergeCell ref="AQ39:AY39"/>
    <mergeCell ref="AZ39:BF39"/>
    <mergeCell ref="BG39:BU39"/>
    <mergeCell ref="BV39:CB39"/>
    <mergeCell ref="CD37:CQ37"/>
    <mergeCell ref="CR37:CY37"/>
    <mergeCell ref="CZ37:DC37"/>
    <mergeCell ref="AZ37:BF37"/>
    <mergeCell ref="BG37:BU37"/>
    <mergeCell ref="BV37:CB37"/>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39:Q39"/>
    <mergeCell ref="R39:Y39"/>
    <mergeCell ref="Z39:AC39"/>
    <mergeCell ref="B41:Q41"/>
    <mergeCell ref="R41:Y41"/>
    <mergeCell ref="Z41:AC41"/>
    <mergeCell ref="AD41:AK41"/>
    <mergeCell ref="AL41:AO41"/>
    <mergeCell ref="AQ41:AY41"/>
    <mergeCell ref="AZ41:BF41"/>
    <mergeCell ref="BM41:BU41"/>
    <mergeCell ref="BV41:CB41"/>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CF45:CQ45"/>
    <mergeCell ref="CR45:CY45"/>
    <mergeCell ref="CZ45:DC45"/>
    <mergeCell ref="DD45:DK45"/>
    <mergeCell ref="DL45:DV45"/>
    <mergeCell ref="DW45:EC45"/>
    <mergeCell ref="CF46:CQ46"/>
    <mergeCell ref="CR46:CY46"/>
    <mergeCell ref="CZ46:DC46"/>
    <mergeCell ref="DD46:DK46"/>
    <mergeCell ref="DL46:DV46"/>
    <mergeCell ref="DW46:EC46"/>
    <mergeCell ref="CD49:CQ49"/>
    <mergeCell ref="CR49:CY49"/>
    <mergeCell ref="CZ49:DC49"/>
    <mergeCell ref="DD49:DK49"/>
    <mergeCell ref="DL49:DV49"/>
    <mergeCell ref="DW49:EC49"/>
    <mergeCell ref="CD29:CE32"/>
    <mergeCell ref="AP31:AS33"/>
    <mergeCell ref="AT31:AT33"/>
    <mergeCell ref="BG40:BK42"/>
    <mergeCell ref="CD44:CE48"/>
    <mergeCell ref="CF47:CQ47"/>
    <mergeCell ref="CR47:CY47"/>
    <mergeCell ref="CZ47:DC47"/>
    <mergeCell ref="DD47:DK47"/>
    <mergeCell ref="DL47:DV47"/>
    <mergeCell ref="DW47:EC47"/>
    <mergeCell ref="CF48:CQ48"/>
    <mergeCell ref="CR48:CY48"/>
    <mergeCell ref="CZ48:DC48"/>
    <mergeCell ref="DD48:DK48"/>
    <mergeCell ref="DL48:DV48"/>
    <mergeCell ref="DW48:EC48"/>
    <mergeCell ref="B45:CC45"/>
  </mergeCells>
  <phoneticPr fontId="5"/>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EA135"/>
  <sheetViews>
    <sheetView topLeftCell="AX1" zoomScale="70" zoomScaleNormal="70" zoomScaleSheetLayoutView="70" workbookViewId="0">
      <selection activeCell="CM11" sqref="CM11:CQ11"/>
    </sheetView>
  </sheetViews>
  <sheetFormatPr defaultColWidth="0" defaultRowHeight="13" zeroHeight="1" x14ac:dyDescent="0.2"/>
  <cols>
    <col min="1" max="130" width="2.7265625" style="46" customWidth="1"/>
    <col min="131" max="131" width="1.6328125" style="46" customWidth="1"/>
    <col min="132" max="132" width="9" style="46" hidden="1" customWidth="1"/>
    <col min="133" max="16384" width="9" style="46" hidden="1"/>
  </cols>
  <sheetData>
    <row r="1" spans="1:131" ht="11.25" customHeight="1" x14ac:dyDescent="0.2">
      <c r="A1" s="49"/>
      <c r="B1" s="49"/>
      <c r="C1" s="49"/>
      <c r="D1" s="49"/>
      <c r="E1" s="49"/>
      <c r="F1" s="49"/>
      <c r="G1" s="49"/>
      <c r="H1" s="49"/>
      <c r="I1" s="49"/>
      <c r="J1" s="49"/>
      <c r="K1" s="49"/>
      <c r="L1" s="49"/>
      <c r="M1" s="49"/>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76"/>
      <c r="DR1" s="76"/>
      <c r="DS1" s="76"/>
      <c r="DT1" s="76"/>
      <c r="DU1" s="76"/>
      <c r="DV1" s="76"/>
      <c r="DW1" s="76"/>
      <c r="DX1" s="76"/>
      <c r="DY1" s="76"/>
      <c r="DZ1" s="76"/>
      <c r="EA1" s="48"/>
    </row>
    <row r="2" spans="1:131" ht="26.25" customHeight="1" x14ac:dyDescent="0.2">
      <c r="A2" s="968" t="s">
        <v>293</v>
      </c>
      <c r="B2" s="968"/>
      <c r="C2" s="968"/>
      <c r="D2" s="968"/>
      <c r="E2" s="968"/>
      <c r="F2" s="968"/>
      <c r="G2" s="968"/>
      <c r="H2" s="968"/>
      <c r="I2" s="968"/>
      <c r="J2" s="968"/>
      <c r="K2" s="968"/>
      <c r="L2" s="968"/>
      <c r="M2" s="968"/>
      <c r="N2" s="968"/>
      <c r="O2" s="968"/>
      <c r="P2" s="968"/>
      <c r="Q2" s="968"/>
      <c r="R2" s="968"/>
      <c r="S2" s="968"/>
      <c r="T2" s="968"/>
      <c r="U2" s="968"/>
      <c r="V2" s="968"/>
      <c r="W2" s="968"/>
      <c r="X2" s="968"/>
      <c r="Y2" s="968"/>
      <c r="Z2" s="968"/>
      <c r="AA2" s="968"/>
      <c r="AB2" s="968"/>
      <c r="AC2" s="968"/>
      <c r="AD2" s="968"/>
      <c r="AE2" s="968"/>
      <c r="AF2" s="968"/>
      <c r="AG2" s="968"/>
      <c r="AH2" s="968"/>
      <c r="AI2" s="968"/>
      <c r="AJ2" s="968"/>
      <c r="AK2" s="968"/>
      <c r="AL2" s="968"/>
      <c r="AM2" s="968"/>
      <c r="AN2" s="968"/>
      <c r="AO2" s="968"/>
      <c r="AP2" s="968"/>
      <c r="AQ2" s="968"/>
      <c r="AR2" s="968"/>
      <c r="AS2" s="968"/>
      <c r="AT2" s="968"/>
      <c r="AU2" s="968"/>
      <c r="AV2" s="968"/>
      <c r="AW2" s="968"/>
      <c r="AX2" s="968"/>
      <c r="AY2" s="968"/>
      <c r="AZ2" s="968"/>
      <c r="BA2" s="968"/>
      <c r="BB2" s="968"/>
      <c r="BC2" s="968"/>
      <c r="BD2" s="968"/>
      <c r="BE2" s="968"/>
      <c r="BF2" s="968"/>
      <c r="BG2" s="968"/>
      <c r="BH2" s="968"/>
      <c r="BI2" s="968"/>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969" t="s">
        <v>300</v>
      </c>
      <c r="DK2" s="970"/>
      <c r="DL2" s="970"/>
      <c r="DM2" s="970"/>
      <c r="DN2" s="970"/>
      <c r="DO2" s="971"/>
      <c r="DP2" s="50"/>
      <c r="DQ2" s="969" t="s">
        <v>302</v>
      </c>
      <c r="DR2" s="970"/>
      <c r="DS2" s="970"/>
      <c r="DT2" s="970"/>
      <c r="DU2" s="970"/>
      <c r="DV2" s="970"/>
      <c r="DW2" s="970"/>
      <c r="DX2" s="970"/>
      <c r="DY2" s="970"/>
      <c r="DZ2" s="971"/>
      <c r="EA2" s="48"/>
    </row>
    <row r="3" spans="1:131" ht="11.25" customHeight="1" x14ac:dyDescent="0.2">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48"/>
    </row>
    <row r="4" spans="1:131" s="47" customFormat="1" ht="26.25" customHeight="1" x14ac:dyDescent="0.2">
      <c r="A4" s="959" t="s">
        <v>433</v>
      </c>
      <c r="B4" s="959"/>
      <c r="C4" s="959"/>
      <c r="D4" s="959"/>
      <c r="E4" s="959"/>
      <c r="F4" s="959"/>
      <c r="G4" s="959"/>
      <c r="H4" s="959"/>
      <c r="I4" s="959"/>
      <c r="J4" s="959"/>
      <c r="K4" s="959"/>
      <c r="L4" s="959"/>
      <c r="M4" s="959"/>
      <c r="N4" s="959"/>
      <c r="O4" s="959"/>
      <c r="P4" s="959"/>
      <c r="Q4" s="959"/>
      <c r="R4" s="959"/>
      <c r="S4" s="959"/>
      <c r="T4" s="959"/>
      <c r="U4" s="959"/>
      <c r="V4" s="959"/>
      <c r="W4" s="959"/>
      <c r="X4" s="959"/>
      <c r="Y4" s="959"/>
      <c r="Z4" s="959"/>
      <c r="AA4" s="959"/>
      <c r="AB4" s="959"/>
      <c r="AC4" s="959"/>
      <c r="AD4" s="959"/>
      <c r="AE4" s="959"/>
      <c r="AF4" s="959"/>
      <c r="AG4" s="959"/>
      <c r="AH4" s="959"/>
      <c r="AI4" s="959"/>
      <c r="AJ4" s="959"/>
      <c r="AK4" s="959"/>
      <c r="AL4" s="959"/>
      <c r="AM4" s="959"/>
      <c r="AN4" s="959"/>
      <c r="AO4" s="959"/>
      <c r="AP4" s="959"/>
      <c r="AQ4" s="959"/>
      <c r="AR4" s="959"/>
      <c r="AS4" s="959"/>
      <c r="AT4" s="959"/>
      <c r="AU4" s="959"/>
      <c r="AV4" s="959"/>
      <c r="AW4" s="959"/>
      <c r="AX4" s="959"/>
      <c r="AY4" s="959"/>
      <c r="AZ4" s="56"/>
      <c r="BA4" s="56"/>
      <c r="BB4" s="56"/>
      <c r="BC4" s="56"/>
      <c r="BD4" s="56"/>
      <c r="BE4" s="67"/>
      <c r="BF4" s="67"/>
      <c r="BG4" s="67"/>
      <c r="BH4" s="67"/>
      <c r="BI4" s="67"/>
      <c r="BJ4" s="67"/>
      <c r="BK4" s="67"/>
      <c r="BL4" s="67"/>
      <c r="BM4" s="67"/>
      <c r="BN4" s="67"/>
      <c r="BO4" s="67"/>
      <c r="BP4" s="67"/>
      <c r="BQ4" s="741" t="s">
        <v>434</v>
      </c>
      <c r="BR4" s="741"/>
      <c r="BS4" s="741"/>
      <c r="BT4" s="741"/>
      <c r="BU4" s="741"/>
      <c r="BV4" s="741"/>
      <c r="BW4" s="741"/>
      <c r="BX4" s="741"/>
      <c r="BY4" s="741"/>
      <c r="BZ4" s="741"/>
      <c r="CA4" s="741"/>
      <c r="CB4" s="741"/>
      <c r="CC4" s="741"/>
      <c r="CD4" s="741"/>
      <c r="CE4" s="741"/>
      <c r="CF4" s="741"/>
      <c r="CG4" s="741"/>
      <c r="CH4" s="741"/>
      <c r="CI4" s="741"/>
      <c r="CJ4" s="741"/>
      <c r="CK4" s="741"/>
      <c r="CL4" s="741"/>
      <c r="CM4" s="741"/>
      <c r="CN4" s="741"/>
      <c r="CO4" s="741"/>
      <c r="CP4" s="741"/>
      <c r="CQ4" s="741"/>
      <c r="CR4" s="741"/>
      <c r="CS4" s="741"/>
      <c r="CT4" s="741"/>
      <c r="CU4" s="741"/>
      <c r="CV4" s="741"/>
      <c r="CW4" s="741"/>
      <c r="CX4" s="741"/>
      <c r="CY4" s="741"/>
      <c r="CZ4" s="741"/>
      <c r="DA4" s="741"/>
      <c r="DB4" s="741"/>
      <c r="DC4" s="741"/>
      <c r="DD4" s="741"/>
      <c r="DE4" s="741"/>
      <c r="DF4" s="741"/>
      <c r="DG4" s="741"/>
      <c r="DH4" s="741"/>
      <c r="DI4" s="741"/>
      <c r="DJ4" s="741"/>
      <c r="DK4" s="741"/>
      <c r="DL4" s="741"/>
      <c r="DM4" s="741"/>
      <c r="DN4" s="741"/>
      <c r="DO4" s="741"/>
      <c r="DP4" s="741"/>
      <c r="DQ4" s="741"/>
      <c r="DR4" s="741"/>
      <c r="DS4" s="741"/>
      <c r="DT4" s="741"/>
      <c r="DU4" s="741"/>
      <c r="DV4" s="741"/>
      <c r="DW4" s="741"/>
      <c r="DX4" s="741"/>
      <c r="DY4" s="741"/>
      <c r="DZ4" s="741"/>
      <c r="EA4" s="67"/>
    </row>
    <row r="5" spans="1:131" s="47" customFormat="1" ht="26.25" customHeight="1" x14ac:dyDescent="0.2">
      <c r="A5" s="657" t="s">
        <v>435</v>
      </c>
      <c r="B5" s="658"/>
      <c r="C5" s="658"/>
      <c r="D5" s="658"/>
      <c r="E5" s="658"/>
      <c r="F5" s="658"/>
      <c r="G5" s="658"/>
      <c r="H5" s="658"/>
      <c r="I5" s="658"/>
      <c r="J5" s="658"/>
      <c r="K5" s="658"/>
      <c r="L5" s="658"/>
      <c r="M5" s="658"/>
      <c r="N5" s="658"/>
      <c r="O5" s="658"/>
      <c r="P5" s="659"/>
      <c r="Q5" s="649" t="s">
        <v>174</v>
      </c>
      <c r="R5" s="650"/>
      <c r="S5" s="650"/>
      <c r="T5" s="650"/>
      <c r="U5" s="651"/>
      <c r="V5" s="649" t="s">
        <v>436</v>
      </c>
      <c r="W5" s="650"/>
      <c r="X5" s="650"/>
      <c r="Y5" s="650"/>
      <c r="Z5" s="651"/>
      <c r="AA5" s="649" t="s">
        <v>437</v>
      </c>
      <c r="AB5" s="650"/>
      <c r="AC5" s="650"/>
      <c r="AD5" s="650"/>
      <c r="AE5" s="650"/>
      <c r="AF5" s="691" t="s">
        <v>172</v>
      </c>
      <c r="AG5" s="650"/>
      <c r="AH5" s="650"/>
      <c r="AI5" s="650"/>
      <c r="AJ5" s="655"/>
      <c r="AK5" s="650" t="s">
        <v>438</v>
      </c>
      <c r="AL5" s="650"/>
      <c r="AM5" s="650"/>
      <c r="AN5" s="650"/>
      <c r="AO5" s="651"/>
      <c r="AP5" s="649" t="s">
        <v>439</v>
      </c>
      <c r="AQ5" s="650"/>
      <c r="AR5" s="650"/>
      <c r="AS5" s="650"/>
      <c r="AT5" s="651"/>
      <c r="AU5" s="649" t="s">
        <v>441</v>
      </c>
      <c r="AV5" s="650"/>
      <c r="AW5" s="650"/>
      <c r="AX5" s="650"/>
      <c r="AY5" s="655"/>
      <c r="AZ5" s="56"/>
      <c r="BA5" s="56"/>
      <c r="BB5" s="56"/>
      <c r="BC5" s="56"/>
      <c r="BD5" s="56"/>
      <c r="BE5" s="67"/>
      <c r="BF5" s="67"/>
      <c r="BG5" s="67"/>
      <c r="BH5" s="67"/>
      <c r="BI5" s="67"/>
      <c r="BJ5" s="67"/>
      <c r="BK5" s="67"/>
      <c r="BL5" s="67"/>
      <c r="BM5" s="67"/>
      <c r="BN5" s="67"/>
      <c r="BO5" s="67"/>
      <c r="BP5" s="67"/>
      <c r="BQ5" s="657" t="s">
        <v>443</v>
      </c>
      <c r="BR5" s="658"/>
      <c r="BS5" s="658"/>
      <c r="BT5" s="658"/>
      <c r="BU5" s="658"/>
      <c r="BV5" s="658"/>
      <c r="BW5" s="658"/>
      <c r="BX5" s="658"/>
      <c r="BY5" s="658"/>
      <c r="BZ5" s="658"/>
      <c r="CA5" s="658"/>
      <c r="CB5" s="658"/>
      <c r="CC5" s="658"/>
      <c r="CD5" s="658"/>
      <c r="CE5" s="658"/>
      <c r="CF5" s="658"/>
      <c r="CG5" s="659"/>
      <c r="CH5" s="649" t="s">
        <v>367</v>
      </c>
      <c r="CI5" s="650"/>
      <c r="CJ5" s="650"/>
      <c r="CK5" s="650"/>
      <c r="CL5" s="651"/>
      <c r="CM5" s="649" t="s">
        <v>321</v>
      </c>
      <c r="CN5" s="650"/>
      <c r="CO5" s="650"/>
      <c r="CP5" s="650"/>
      <c r="CQ5" s="651"/>
      <c r="CR5" s="649" t="s">
        <v>241</v>
      </c>
      <c r="CS5" s="650"/>
      <c r="CT5" s="650"/>
      <c r="CU5" s="650"/>
      <c r="CV5" s="651"/>
      <c r="CW5" s="649" t="s">
        <v>51</v>
      </c>
      <c r="CX5" s="650"/>
      <c r="CY5" s="650"/>
      <c r="CZ5" s="650"/>
      <c r="DA5" s="651"/>
      <c r="DB5" s="649" t="s">
        <v>445</v>
      </c>
      <c r="DC5" s="650"/>
      <c r="DD5" s="650"/>
      <c r="DE5" s="650"/>
      <c r="DF5" s="651"/>
      <c r="DG5" s="981" t="s">
        <v>239</v>
      </c>
      <c r="DH5" s="982"/>
      <c r="DI5" s="982"/>
      <c r="DJ5" s="982"/>
      <c r="DK5" s="983"/>
      <c r="DL5" s="981" t="s">
        <v>447</v>
      </c>
      <c r="DM5" s="982"/>
      <c r="DN5" s="982"/>
      <c r="DO5" s="982"/>
      <c r="DP5" s="983"/>
      <c r="DQ5" s="649" t="s">
        <v>449</v>
      </c>
      <c r="DR5" s="650"/>
      <c r="DS5" s="650"/>
      <c r="DT5" s="650"/>
      <c r="DU5" s="651"/>
      <c r="DV5" s="649" t="s">
        <v>441</v>
      </c>
      <c r="DW5" s="650"/>
      <c r="DX5" s="650"/>
      <c r="DY5" s="650"/>
      <c r="DZ5" s="655"/>
      <c r="EA5" s="67"/>
    </row>
    <row r="6" spans="1:131" s="47" customFormat="1" ht="26.25" customHeight="1" x14ac:dyDescent="0.2">
      <c r="A6" s="660"/>
      <c r="B6" s="661"/>
      <c r="C6" s="661"/>
      <c r="D6" s="661"/>
      <c r="E6" s="661"/>
      <c r="F6" s="661"/>
      <c r="G6" s="661"/>
      <c r="H6" s="661"/>
      <c r="I6" s="661"/>
      <c r="J6" s="661"/>
      <c r="K6" s="661"/>
      <c r="L6" s="661"/>
      <c r="M6" s="661"/>
      <c r="N6" s="661"/>
      <c r="O6" s="661"/>
      <c r="P6" s="662"/>
      <c r="Q6" s="652"/>
      <c r="R6" s="653"/>
      <c r="S6" s="653"/>
      <c r="T6" s="653"/>
      <c r="U6" s="654"/>
      <c r="V6" s="652"/>
      <c r="W6" s="653"/>
      <c r="X6" s="653"/>
      <c r="Y6" s="653"/>
      <c r="Z6" s="654"/>
      <c r="AA6" s="652"/>
      <c r="AB6" s="653"/>
      <c r="AC6" s="653"/>
      <c r="AD6" s="653"/>
      <c r="AE6" s="653"/>
      <c r="AF6" s="692"/>
      <c r="AG6" s="653"/>
      <c r="AH6" s="653"/>
      <c r="AI6" s="653"/>
      <c r="AJ6" s="656"/>
      <c r="AK6" s="653"/>
      <c r="AL6" s="653"/>
      <c r="AM6" s="653"/>
      <c r="AN6" s="653"/>
      <c r="AO6" s="654"/>
      <c r="AP6" s="652"/>
      <c r="AQ6" s="653"/>
      <c r="AR6" s="653"/>
      <c r="AS6" s="653"/>
      <c r="AT6" s="654"/>
      <c r="AU6" s="652"/>
      <c r="AV6" s="653"/>
      <c r="AW6" s="653"/>
      <c r="AX6" s="653"/>
      <c r="AY6" s="656"/>
      <c r="AZ6" s="56"/>
      <c r="BA6" s="56"/>
      <c r="BB6" s="56"/>
      <c r="BC6" s="56"/>
      <c r="BD6" s="56"/>
      <c r="BE6" s="67"/>
      <c r="BF6" s="67"/>
      <c r="BG6" s="67"/>
      <c r="BH6" s="67"/>
      <c r="BI6" s="67"/>
      <c r="BJ6" s="67"/>
      <c r="BK6" s="67"/>
      <c r="BL6" s="67"/>
      <c r="BM6" s="67"/>
      <c r="BN6" s="67"/>
      <c r="BO6" s="67"/>
      <c r="BP6" s="67"/>
      <c r="BQ6" s="660"/>
      <c r="BR6" s="661"/>
      <c r="BS6" s="661"/>
      <c r="BT6" s="661"/>
      <c r="BU6" s="661"/>
      <c r="BV6" s="661"/>
      <c r="BW6" s="661"/>
      <c r="BX6" s="661"/>
      <c r="BY6" s="661"/>
      <c r="BZ6" s="661"/>
      <c r="CA6" s="661"/>
      <c r="CB6" s="661"/>
      <c r="CC6" s="661"/>
      <c r="CD6" s="661"/>
      <c r="CE6" s="661"/>
      <c r="CF6" s="661"/>
      <c r="CG6" s="662"/>
      <c r="CH6" s="652"/>
      <c r="CI6" s="653"/>
      <c r="CJ6" s="653"/>
      <c r="CK6" s="653"/>
      <c r="CL6" s="654"/>
      <c r="CM6" s="652"/>
      <c r="CN6" s="653"/>
      <c r="CO6" s="653"/>
      <c r="CP6" s="653"/>
      <c r="CQ6" s="654"/>
      <c r="CR6" s="652"/>
      <c r="CS6" s="653"/>
      <c r="CT6" s="653"/>
      <c r="CU6" s="653"/>
      <c r="CV6" s="654"/>
      <c r="CW6" s="652"/>
      <c r="CX6" s="653"/>
      <c r="CY6" s="653"/>
      <c r="CZ6" s="653"/>
      <c r="DA6" s="654"/>
      <c r="DB6" s="652"/>
      <c r="DC6" s="653"/>
      <c r="DD6" s="653"/>
      <c r="DE6" s="653"/>
      <c r="DF6" s="654"/>
      <c r="DG6" s="984"/>
      <c r="DH6" s="985"/>
      <c r="DI6" s="985"/>
      <c r="DJ6" s="985"/>
      <c r="DK6" s="986"/>
      <c r="DL6" s="984"/>
      <c r="DM6" s="985"/>
      <c r="DN6" s="985"/>
      <c r="DO6" s="985"/>
      <c r="DP6" s="986"/>
      <c r="DQ6" s="652"/>
      <c r="DR6" s="653"/>
      <c r="DS6" s="653"/>
      <c r="DT6" s="653"/>
      <c r="DU6" s="654"/>
      <c r="DV6" s="652"/>
      <c r="DW6" s="653"/>
      <c r="DX6" s="653"/>
      <c r="DY6" s="653"/>
      <c r="DZ6" s="656"/>
      <c r="EA6" s="67"/>
    </row>
    <row r="7" spans="1:131" s="47" customFormat="1" ht="26.25" customHeight="1" x14ac:dyDescent="0.2">
      <c r="A7" s="51">
        <v>1</v>
      </c>
      <c r="B7" s="922" t="s">
        <v>450</v>
      </c>
      <c r="C7" s="923"/>
      <c r="D7" s="923"/>
      <c r="E7" s="923"/>
      <c r="F7" s="923"/>
      <c r="G7" s="923"/>
      <c r="H7" s="923"/>
      <c r="I7" s="923"/>
      <c r="J7" s="923"/>
      <c r="K7" s="923"/>
      <c r="L7" s="923"/>
      <c r="M7" s="923"/>
      <c r="N7" s="923"/>
      <c r="O7" s="923"/>
      <c r="P7" s="924"/>
      <c r="Q7" s="925">
        <v>35545</v>
      </c>
      <c r="R7" s="926"/>
      <c r="S7" s="926"/>
      <c r="T7" s="926"/>
      <c r="U7" s="926"/>
      <c r="V7" s="926">
        <v>34701</v>
      </c>
      <c r="W7" s="926"/>
      <c r="X7" s="926"/>
      <c r="Y7" s="926"/>
      <c r="Z7" s="926"/>
      <c r="AA7" s="926">
        <v>844</v>
      </c>
      <c r="AB7" s="926"/>
      <c r="AC7" s="926"/>
      <c r="AD7" s="926"/>
      <c r="AE7" s="972"/>
      <c r="AF7" s="973">
        <v>640</v>
      </c>
      <c r="AG7" s="974"/>
      <c r="AH7" s="974"/>
      <c r="AI7" s="974"/>
      <c r="AJ7" s="975"/>
      <c r="AK7" s="976">
        <v>1353</v>
      </c>
      <c r="AL7" s="926"/>
      <c r="AM7" s="926"/>
      <c r="AN7" s="926"/>
      <c r="AO7" s="926"/>
      <c r="AP7" s="926">
        <v>27441</v>
      </c>
      <c r="AQ7" s="926"/>
      <c r="AR7" s="926"/>
      <c r="AS7" s="926"/>
      <c r="AT7" s="926"/>
      <c r="AU7" s="927"/>
      <c r="AV7" s="927"/>
      <c r="AW7" s="927"/>
      <c r="AX7" s="927"/>
      <c r="AY7" s="928"/>
      <c r="AZ7" s="56"/>
      <c r="BA7" s="56"/>
      <c r="BB7" s="56"/>
      <c r="BC7" s="56"/>
      <c r="BD7" s="56"/>
      <c r="BE7" s="67"/>
      <c r="BF7" s="67"/>
      <c r="BG7" s="67"/>
      <c r="BH7" s="67"/>
      <c r="BI7" s="67"/>
      <c r="BJ7" s="67"/>
      <c r="BK7" s="67"/>
      <c r="BL7" s="67"/>
      <c r="BM7" s="67"/>
      <c r="BN7" s="67"/>
      <c r="BO7" s="67"/>
      <c r="BP7" s="67"/>
      <c r="BQ7" s="51">
        <v>1</v>
      </c>
      <c r="BR7" s="71"/>
      <c r="BS7" s="922" t="s">
        <v>537</v>
      </c>
      <c r="BT7" s="923"/>
      <c r="BU7" s="923"/>
      <c r="BV7" s="923"/>
      <c r="BW7" s="923"/>
      <c r="BX7" s="923"/>
      <c r="BY7" s="923"/>
      <c r="BZ7" s="923"/>
      <c r="CA7" s="923"/>
      <c r="CB7" s="923"/>
      <c r="CC7" s="923"/>
      <c r="CD7" s="923"/>
      <c r="CE7" s="923"/>
      <c r="CF7" s="923"/>
      <c r="CG7" s="924"/>
      <c r="CH7" s="977">
        <v>0</v>
      </c>
      <c r="CI7" s="978"/>
      <c r="CJ7" s="978"/>
      <c r="CK7" s="978"/>
      <c r="CL7" s="979"/>
      <c r="CM7" s="977">
        <v>40</v>
      </c>
      <c r="CN7" s="978"/>
      <c r="CO7" s="978"/>
      <c r="CP7" s="978"/>
      <c r="CQ7" s="979"/>
      <c r="CR7" s="977">
        <v>30</v>
      </c>
      <c r="CS7" s="978"/>
      <c r="CT7" s="978"/>
      <c r="CU7" s="978"/>
      <c r="CV7" s="979"/>
      <c r="CW7" s="977" t="s">
        <v>197</v>
      </c>
      <c r="CX7" s="978"/>
      <c r="CY7" s="978"/>
      <c r="CZ7" s="978"/>
      <c r="DA7" s="979"/>
      <c r="DB7" s="977" t="s">
        <v>197</v>
      </c>
      <c r="DC7" s="978"/>
      <c r="DD7" s="978"/>
      <c r="DE7" s="978"/>
      <c r="DF7" s="979"/>
      <c r="DG7" s="977" t="s">
        <v>197</v>
      </c>
      <c r="DH7" s="978"/>
      <c r="DI7" s="978"/>
      <c r="DJ7" s="978"/>
      <c r="DK7" s="979"/>
      <c r="DL7" s="977" t="s">
        <v>197</v>
      </c>
      <c r="DM7" s="978"/>
      <c r="DN7" s="978"/>
      <c r="DO7" s="978"/>
      <c r="DP7" s="979"/>
      <c r="DQ7" s="977" t="s">
        <v>197</v>
      </c>
      <c r="DR7" s="978"/>
      <c r="DS7" s="978"/>
      <c r="DT7" s="978"/>
      <c r="DU7" s="979"/>
      <c r="DV7" s="922"/>
      <c r="DW7" s="923"/>
      <c r="DX7" s="923"/>
      <c r="DY7" s="923"/>
      <c r="DZ7" s="980"/>
      <c r="EA7" s="67"/>
    </row>
    <row r="8" spans="1:131" s="47" customFormat="1" ht="26.25" customHeight="1" x14ac:dyDescent="0.2">
      <c r="A8" s="52">
        <v>2</v>
      </c>
      <c r="B8" s="911" t="s">
        <v>452</v>
      </c>
      <c r="C8" s="912"/>
      <c r="D8" s="912"/>
      <c r="E8" s="912"/>
      <c r="F8" s="912"/>
      <c r="G8" s="912"/>
      <c r="H8" s="912"/>
      <c r="I8" s="912"/>
      <c r="J8" s="912"/>
      <c r="K8" s="912"/>
      <c r="L8" s="912"/>
      <c r="M8" s="912"/>
      <c r="N8" s="912"/>
      <c r="O8" s="912"/>
      <c r="P8" s="913"/>
      <c r="Q8" s="914">
        <v>490</v>
      </c>
      <c r="R8" s="915"/>
      <c r="S8" s="915"/>
      <c r="T8" s="915"/>
      <c r="U8" s="915"/>
      <c r="V8" s="915">
        <v>466</v>
      </c>
      <c r="W8" s="915"/>
      <c r="X8" s="915"/>
      <c r="Y8" s="915"/>
      <c r="Z8" s="915"/>
      <c r="AA8" s="915">
        <v>24</v>
      </c>
      <c r="AB8" s="915"/>
      <c r="AC8" s="915"/>
      <c r="AD8" s="915"/>
      <c r="AE8" s="921"/>
      <c r="AF8" s="941">
        <v>7</v>
      </c>
      <c r="AG8" s="919"/>
      <c r="AH8" s="919"/>
      <c r="AI8" s="919"/>
      <c r="AJ8" s="942"/>
      <c r="AK8" s="920" t="s">
        <v>197</v>
      </c>
      <c r="AL8" s="915"/>
      <c r="AM8" s="915"/>
      <c r="AN8" s="915"/>
      <c r="AO8" s="915"/>
      <c r="AP8" s="915">
        <v>430</v>
      </c>
      <c r="AQ8" s="915"/>
      <c r="AR8" s="915"/>
      <c r="AS8" s="915"/>
      <c r="AT8" s="915"/>
      <c r="AU8" s="916"/>
      <c r="AV8" s="916"/>
      <c r="AW8" s="916"/>
      <c r="AX8" s="916"/>
      <c r="AY8" s="917"/>
      <c r="AZ8" s="56"/>
      <c r="BA8" s="56"/>
      <c r="BB8" s="56"/>
      <c r="BC8" s="56"/>
      <c r="BD8" s="56"/>
      <c r="BE8" s="67"/>
      <c r="BF8" s="67"/>
      <c r="BG8" s="67"/>
      <c r="BH8" s="67"/>
      <c r="BI8" s="67"/>
      <c r="BJ8" s="67"/>
      <c r="BK8" s="67"/>
      <c r="BL8" s="67"/>
      <c r="BM8" s="67"/>
      <c r="BN8" s="67"/>
      <c r="BO8" s="67"/>
      <c r="BP8" s="67"/>
      <c r="BQ8" s="52">
        <v>2</v>
      </c>
      <c r="BR8" s="72"/>
      <c r="BS8" s="911" t="s">
        <v>538</v>
      </c>
      <c r="BT8" s="912"/>
      <c r="BU8" s="912"/>
      <c r="BV8" s="912"/>
      <c r="BW8" s="912"/>
      <c r="BX8" s="912"/>
      <c r="BY8" s="912"/>
      <c r="BZ8" s="912"/>
      <c r="CA8" s="912"/>
      <c r="CB8" s="912"/>
      <c r="CC8" s="912"/>
      <c r="CD8" s="912"/>
      <c r="CE8" s="912"/>
      <c r="CF8" s="912"/>
      <c r="CG8" s="913"/>
      <c r="CH8" s="918">
        <v>6</v>
      </c>
      <c r="CI8" s="919"/>
      <c r="CJ8" s="919"/>
      <c r="CK8" s="919"/>
      <c r="CL8" s="929"/>
      <c r="CM8" s="918">
        <v>-22</v>
      </c>
      <c r="CN8" s="919"/>
      <c r="CO8" s="919"/>
      <c r="CP8" s="919"/>
      <c r="CQ8" s="929"/>
      <c r="CR8" s="918">
        <v>46</v>
      </c>
      <c r="CS8" s="919"/>
      <c r="CT8" s="919"/>
      <c r="CU8" s="919"/>
      <c r="CV8" s="929"/>
      <c r="CW8" s="918" t="s">
        <v>197</v>
      </c>
      <c r="CX8" s="919"/>
      <c r="CY8" s="919"/>
      <c r="CZ8" s="919"/>
      <c r="DA8" s="929"/>
      <c r="DB8" s="918">
        <v>35</v>
      </c>
      <c r="DC8" s="919"/>
      <c r="DD8" s="919"/>
      <c r="DE8" s="919"/>
      <c r="DF8" s="929"/>
      <c r="DG8" s="918" t="s">
        <v>197</v>
      </c>
      <c r="DH8" s="919"/>
      <c r="DI8" s="919"/>
      <c r="DJ8" s="919"/>
      <c r="DK8" s="929"/>
      <c r="DL8" s="918" t="s">
        <v>197</v>
      </c>
      <c r="DM8" s="919"/>
      <c r="DN8" s="919"/>
      <c r="DO8" s="919"/>
      <c r="DP8" s="929"/>
      <c r="DQ8" s="918" t="s">
        <v>197</v>
      </c>
      <c r="DR8" s="919"/>
      <c r="DS8" s="919"/>
      <c r="DT8" s="919"/>
      <c r="DU8" s="929"/>
      <c r="DV8" s="911"/>
      <c r="DW8" s="912"/>
      <c r="DX8" s="912"/>
      <c r="DY8" s="912"/>
      <c r="DZ8" s="930"/>
      <c r="EA8" s="67"/>
    </row>
    <row r="9" spans="1:131" s="47" customFormat="1" ht="26.25" customHeight="1" x14ac:dyDescent="0.2">
      <c r="A9" s="52">
        <v>3</v>
      </c>
      <c r="B9" s="911" t="s">
        <v>453</v>
      </c>
      <c r="C9" s="912"/>
      <c r="D9" s="912"/>
      <c r="E9" s="912"/>
      <c r="F9" s="912"/>
      <c r="G9" s="912"/>
      <c r="H9" s="912"/>
      <c r="I9" s="912"/>
      <c r="J9" s="912"/>
      <c r="K9" s="912"/>
      <c r="L9" s="912"/>
      <c r="M9" s="912"/>
      <c r="N9" s="912"/>
      <c r="O9" s="912"/>
      <c r="P9" s="913"/>
      <c r="Q9" s="914">
        <v>23</v>
      </c>
      <c r="R9" s="915"/>
      <c r="S9" s="915"/>
      <c r="T9" s="915"/>
      <c r="U9" s="915"/>
      <c r="V9" s="915">
        <v>22</v>
      </c>
      <c r="W9" s="915"/>
      <c r="X9" s="915"/>
      <c r="Y9" s="915"/>
      <c r="Z9" s="915"/>
      <c r="AA9" s="915">
        <v>1</v>
      </c>
      <c r="AB9" s="915"/>
      <c r="AC9" s="915"/>
      <c r="AD9" s="915"/>
      <c r="AE9" s="921"/>
      <c r="AF9" s="941">
        <v>0</v>
      </c>
      <c r="AG9" s="919"/>
      <c r="AH9" s="919"/>
      <c r="AI9" s="919"/>
      <c r="AJ9" s="942"/>
      <c r="AK9" s="920">
        <v>4</v>
      </c>
      <c r="AL9" s="915"/>
      <c r="AM9" s="915"/>
      <c r="AN9" s="915"/>
      <c r="AO9" s="915"/>
      <c r="AP9" s="915" t="s">
        <v>197</v>
      </c>
      <c r="AQ9" s="915"/>
      <c r="AR9" s="915"/>
      <c r="AS9" s="915"/>
      <c r="AT9" s="915"/>
      <c r="AU9" s="916"/>
      <c r="AV9" s="916"/>
      <c r="AW9" s="916"/>
      <c r="AX9" s="916"/>
      <c r="AY9" s="917"/>
      <c r="AZ9" s="56"/>
      <c r="BA9" s="56"/>
      <c r="BB9" s="56"/>
      <c r="BC9" s="56"/>
      <c r="BD9" s="56"/>
      <c r="BE9" s="67"/>
      <c r="BF9" s="67"/>
      <c r="BG9" s="67"/>
      <c r="BH9" s="67"/>
      <c r="BI9" s="67"/>
      <c r="BJ9" s="67"/>
      <c r="BK9" s="67"/>
      <c r="BL9" s="67"/>
      <c r="BM9" s="67"/>
      <c r="BN9" s="67"/>
      <c r="BO9" s="67"/>
      <c r="BP9" s="67"/>
      <c r="BQ9" s="52">
        <v>3</v>
      </c>
      <c r="BR9" s="72"/>
      <c r="BS9" s="911" t="s">
        <v>540</v>
      </c>
      <c r="BT9" s="912"/>
      <c r="BU9" s="912"/>
      <c r="BV9" s="912"/>
      <c r="BW9" s="912"/>
      <c r="BX9" s="912"/>
      <c r="BY9" s="912"/>
      <c r="BZ9" s="912"/>
      <c r="CA9" s="912"/>
      <c r="CB9" s="912"/>
      <c r="CC9" s="912"/>
      <c r="CD9" s="912"/>
      <c r="CE9" s="912"/>
      <c r="CF9" s="912"/>
      <c r="CG9" s="913"/>
      <c r="CH9" s="918">
        <v>1</v>
      </c>
      <c r="CI9" s="919"/>
      <c r="CJ9" s="919"/>
      <c r="CK9" s="919"/>
      <c r="CL9" s="929"/>
      <c r="CM9" s="918">
        <v>43</v>
      </c>
      <c r="CN9" s="919"/>
      <c r="CO9" s="919"/>
      <c r="CP9" s="919"/>
      <c r="CQ9" s="929"/>
      <c r="CR9" s="918">
        <v>30</v>
      </c>
      <c r="CS9" s="919"/>
      <c r="CT9" s="919"/>
      <c r="CU9" s="919"/>
      <c r="CV9" s="929"/>
      <c r="CW9" s="918" t="s">
        <v>197</v>
      </c>
      <c r="CX9" s="919"/>
      <c r="CY9" s="919"/>
      <c r="CZ9" s="919"/>
      <c r="DA9" s="929"/>
      <c r="DB9" s="918" t="s">
        <v>197</v>
      </c>
      <c r="DC9" s="919"/>
      <c r="DD9" s="919"/>
      <c r="DE9" s="919"/>
      <c r="DF9" s="929"/>
      <c r="DG9" s="918" t="s">
        <v>197</v>
      </c>
      <c r="DH9" s="919"/>
      <c r="DI9" s="919"/>
      <c r="DJ9" s="919"/>
      <c r="DK9" s="929"/>
      <c r="DL9" s="918" t="s">
        <v>197</v>
      </c>
      <c r="DM9" s="919"/>
      <c r="DN9" s="919"/>
      <c r="DO9" s="919"/>
      <c r="DP9" s="929"/>
      <c r="DQ9" s="918" t="s">
        <v>197</v>
      </c>
      <c r="DR9" s="919"/>
      <c r="DS9" s="919"/>
      <c r="DT9" s="919"/>
      <c r="DU9" s="929"/>
      <c r="DV9" s="911"/>
      <c r="DW9" s="912"/>
      <c r="DX9" s="912"/>
      <c r="DY9" s="912"/>
      <c r="DZ9" s="930"/>
      <c r="EA9" s="67"/>
    </row>
    <row r="10" spans="1:131" s="47" customFormat="1" ht="26.25" customHeight="1" x14ac:dyDescent="0.2">
      <c r="A10" s="52">
        <v>4</v>
      </c>
      <c r="B10" s="911" t="s">
        <v>455</v>
      </c>
      <c r="C10" s="912"/>
      <c r="D10" s="912"/>
      <c r="E10" s="912"/>
      <c r="F10" s="912"/>
      <c r="G10" s="912"/>
      <c r="H10" s="912"/>
      <c r="I10" s="912"/>
      <c r="J10" s="912"/>
      <c r="K10" s="912"/>
      <c r="L10" s="912"/>
      <c r="M10" s="912"/>
      <c r="N10" s="912"/>
      <c r="O10" s="912"/>
      <c r="P10" s="913"/>
      <c r="Q10" s="914" t="s">
        <v>197</v>
      </c>
      <c r="R10" s="915"/>
      <c r="S10" s="915"/>
      <c r="T10" s="915"/>
      <c r="U10" s="915"/>
      <c r="V10" s="915" t="s">
        <v>197</v>
      </c>
      <c r="W10" s="915"/>
      <c r="X10" s="915"/>
      <c r="Y10" s="915"/>
      <c r="Z10" s="915"/>
      <c r="AA10" s="915" t="s">
        <v>197</v>
      </c>
      <c r="AB10" s="915"/>
      <c r="AC10" s="915"/>
      <c r="AD10" s="915"/>
      <c r="AE10" s="921"/>
      <c r="AF10" s="941" t="s">
        <v>197</v>
      </c>
      <c r="AG10" s="919"/>
      <c r="AH10" s="919"/>
      <c r="AI10" s="919"/>
      <c r="AJ10" s="942"/>
      <c r="AK10" s="920" t="s">
        <v>197</v>
      </c>
      <c r="AL10" s="915"/>
      <c r="AM10" s="915"/>
      <c r="AN10" s="915"/>
      <c r="AO10" s="915"/>
      <c r="AP10" s="915" t="s">
        <v>197</v>
      </c>
      <c r="AQ10" s="915"/>
      <c r="AR10" s="915"/>
      <c r="AS10" s="915"/>
      <c r="AT10" s="915"/>
      <c r="AU10" s="916"/>
      <c r="AV10" s="916"/>
      <c r="AW10" s="916"/>
      <c r="AX10" s="916"/>
      <c r="AY10" s="917"/>
      <c r="AZ10" s="56"/>
      <c r="BA10" s="56"/>
      <c r="BB10" s="56"/>
      <c r="BC10" s="56"/>
      <c r="BD10" s="56"/>
      <c r="BE10" s="67"/>
      <c r="BF10" s="67"/>
      <c r="BG10" s="67"/>
      <c r="BH10" s="67"/>
      <c r="BI10" s="67"/>
      <c r="BJ10" s="67"/>
      <c r="BK10" s="67"/>
      <c r="BL10" s="67"/>
      <c r="BM10" s="67"/>
      <c r="BN10" s="67"/>
      <c r="BO10" s="67"/>
      <c r="BP10" s="67"/>
      <c r="BQ10" s="52">
        <v>4</v>
      </c>
      <c r="BR10" s="72"/>
      <c r="BS10" s="911" t="s">
        <v>541</v>
      </c>
      <c r="BT10" s="912"/>
      <c r="BU10" s="912"/>
      <c r="BV10" s="912"/>
      <c r="BW10" s="912"/>
      <c r="BX10" s="912"/>
      <c r="BY10" s="912"/>
      <c r="BZ10" s="912"/>
      <c r="CA10" s="912"/>
      <c r="CB10" s="912"/>
      <c r="CC10" s="912"/>
      <c r="CD10" s="912"/>
      <c r="CE10" s="912"/>
      <c r="CF10" s="912"/>
      <c r="CG10" s="913"/>
      <c r="CH10" s="918">
        <v>-24</v>
      </c>
      <c r="CI10" s="919"/>
      <c r="CJ10" s="919"/>
      <c r="CK10" s="919"/>
      <c r="CL10" s="929"/>
      <c r="CM10" s="918">
        <v>-13307</v>
      </c>
      <c r="CN10" s="919"/>
      <c r="CO10" s="919"/>
      <c r="CP10" s="919"/>
      <c r="CQ10" s="929"/>
      <c r="CR10" s="918">
        <v>0</v>
      </c>
      <c r="CS10" s="919"/>
      <c r="CT10" s="919"/>
      <c r="CU10" s="919"/>
      <c r="CV10" s="929"/>
      <c r="CW10" s="918" t="s">
        <v>197</v>
      </c>
      <c r="CX10" s="919"/>
      <c r="CY10" s="919"/>
      <c r="CZ10" s="919"/>
      <c r="DA10" s="929"/>
      <c r="DB10" s="918">
        <v>46</v>
      </c>
      <c r="DC10" s="919"/>
      <c r="DD10" s="919"/>
      <c r="DE10" s="919"/>
      <c r="DF10" s="929"/>
      <c r="DG10" s="918" t="s">
        <v>197</v>
      </c>
      <c r="DH10" s="919"/>
      <c r="DI10" s="919"/>
      <c r="DJ10" s="919"/>
      <c r="DK10" s="929"/>
      <c r="DL10" s="918" t="s">
        <v>197</v>
      </c>
      <c r="DM10" s="919"/>
      <c r="DN10" s="919"/>
      <c r="DO10" s="919"/>
      <c r="DP10" s="929"/>
      <c r="DQ10" s="918" t="s">
        <v>197</v>
      </c>
      <c r="DR10" s="919"/>
      <c r="DS10" s="919"/>
      <c r="DT10" s="919"/>
      <c r="DU10" s="929"/>
      <c r="DV10" s="911"/>
      <c r="DW10" s="912"/>
      <c r="DX10" s="912"/>
      <c r="DY10" s="912"/>
      <c r="DZ10" s="930"/>
      <c r="EA10" s="67"/>
    </row>
    <row r="11" spans="1:131" s="47" customFormat="1" ht="26.25" customHeight="1" x14ac:dyDescent="0.2">
      <c r="A11" s="52">
        <v>5</v>
      </c>
      <c r="B11" s="911" t="s">
        <v>457</v>
      </c>
      <c r="C11" s="912"/>
      <c r="D11" s="912"/>
      <c r="E11" s="912"/>
      <c r="F11" s="912"/>
      <c r="G11" s="912"/>
      <c r="H11" s="912"/>
      <c r="I11" s="912"/>
      <c r="J11" s="912"/>
      <c r="K11" s="912"/>
      <c r="L11" s="912"/>
      <c r="M11" s="912"/>
      <c r="N11" s="912"/>
      <c r="O11" s="912"/>
      <c r="P11" s="913"/>
      <c r="Q11" s="914">
        <v>6</v>
      </c>
      <c r="R11" s="915"/>
      <c r="S11" s="915"/>
      <c r="T11" s="915"/>
      <c r="U11" s="915"/>
      <c r="V11" s="915">
        <v>6</v>
      </c>
      <c r="W11" s="915"/>
      <c r="X11" s="915"/>
      <c r="Y11" s="915"/>
      <c r="Z11" s="915"/>
      <c r="AA11" s="915">
        <v>0</v>
      </c>
      <c r="AB11" s="915"/>
      <c r="AC11" s="915"/>
      <c r="AD11" s="915"/>
      <c r="AE11" s="921"/>
      <c r="AF11" s="941">
        <v>0</v>
      </c>
      <c r="AG11" s="919"/>
      <c r="AH11" s="919"/>
      <c r="AI11" s="919"/>
      <c r="AJ11" s="942"/>
      <c r="AK11" s="920">
        <v>4</v>
      </c>
      <c r="AL11" s="915"/>
      <c r="AM11" s="915"/>
      <c r="AN11" s="915"/>
      <c r="AO11" s="915"/>
      <c r="AP11" s="915" t="s">
        <v>197</v>
      </c>
      <c r="AQ11" s="915"/>
      <c r="AR11" s="915"/>
      <c r="AS11" s="915"/>
      <c r="AT11" s="915"/>
      <c r="AU11" s="916"/>
      <c r="AV11" s="916"/>
      <c r="AW11" s="916"/>
      <c r="AX11" s="916"/>
      <c r="AY11" s="917"/>
      <c r="AZ11" s="56"/>
      <c r="BA11" s="56"/>
      <c r="BB11" s="56"/>
      <c r="BC11" s="56"/>
      <c r="BD11" s="56"/>
      <c r="BE11" s="67"/>
      <c r="BF11" s="67"/>
      <c r="BG11" s="67"/>
      <c r="BH11" s="67"/>
      <c r="BI11" s="67"/>
      <c r="BJ11" s="67"/>
      <c r="BK11" s="67"/>
      <c r="BL11" s="67"/>
      <c r="BM11" s="67"/>
      <c r="BN11" s="67"/>
      <c r="BO11" s="67"/>
      <c r="BP11" s="67"/>
      <c r="BQ11" s="52">
        <v>5</v>
      </c>
      <c r="BR11" s="72"/>
      <c r="BS11" s="911"/>
      <c r="BT11" s="912"/>
      <c r="BU11" s="912"/>
      <c r="BV11" s="912"/>
      <c r="BW11" s="912"/>
      <c r="BX11" s="912"/>
      <c r="BY11" s="912"/>
      <c r="BZ11" s="912"/>
      <c r="CA11" s="912"/>
      <c r="CB11" s="912"/>
      <c r="CC11" s="912"/>
      <c r="CD11" s="912"/>
      <c r="CE11" s="912"/>
      <c r="CF11" s="912"/>
      <c r="CG11" s="913"/>
      <c r="CH11" s="918"/>
      <c r="CI11" s="919"/>
      <c r="CJ11" s="919"/>
      <c r="CK11" s="919"/>
      <c r="CL11" s="929"/>
      <c r="CM11" s="918"/>
      <c r="CN11" s="919"/>
      <c r="CO11" s="919"/>
      <c r="CP11" s="919"/>
      <c r="CQ11" s="929"/>
      <c r="CR11" s="918"/>
      <c r="CS11" s="919"/>
      <c r="CT11" s="919"/>
      <c r="CU11" s="919"/>
      <c r="CV11" s="929"/>
      <c r="CW11" s="918"/>
      <c r="CX11" s="919"/>
      <c r="CY11" s="919"/>
      <c r="CZ11" s="919"/>
      <c r="DA11" s="929"/>
      <c r="DB11" s="918"/>
      <c r="DC11" s="919"/>
      <c r="DD11" s="919"/>
      <c r="DE11" s="919"/>
      <c r="DF11" s="929"/>
      <c r="DG11" s="918"/>
      <c r="DH11" s="919"/>
      <c r="DI11" s="919"/>
      <c r="DJ11" s="919"/>
      <c r="DK11" s="929"/>
      <c r="DL11" s="918"/>
      <c r="DM11" s="919"/>
      <c r="DN11" s="919"/>
      <c r="DO11" s="919"/>
      <c r="DP11" s="929"/>
      <c r="DQ11" s="918"/>
      <c r="DR11" s="919"/>
      <c r="DS11" s="919"/>
      <c r="DT11" s="919"/>
      <c r="DU11" s="929"/>
      <c r="DV11" s="911"/>
      <c r="DW11" s="912"/>
      <c r="DX11" s="912"/>
      <c r="DY11" s="912"/>
      <c r="DZ11" s="930"/>
      <c r="EA11" s="67"/>
    </row>
    <row r="12" spans="1:131" s="47" customFormat="1" ht="26.25" customHeight="1" x14ac:dyDescent="0.2">
      <c r="A12" s="52">
        <v>6</v>
      </c>
      <c r="B12" s="911" t="s">
        <v>166</v>
      </c>
      <c r="C12" s="912"/>
      <c r="D12" s="912"/>
      <c r="E12" s="912"/>
      <c r="F12" s="912"/>
      <c r="G12" s="912"/>
      <c r="H12" s="912"/>
      <c r="I12" s="912"/>
      <c r="J12" s="912"/>
      <c r="K12" s="912"/>
      <c r="L12" s="912"/>
      <c r="M12" s="912"/>
      <c r="N12" s="912"/>
      <c r="O12" s="912"/>
      <c r="P12" s="913"/>
      <c r="Q12" s="914">
        <v>2</v>
      </c>
      <c r="R12" s="915"/>
      <c r="S12" s="915"/>
      <c r="T12" s="915"/>
      <c r="U12" s="915"/>
      <c r="V12" s="915">
        <v>2</v>
      </c>
      <c r="W12" s="915"/>
      <c r="X12" s="915"/>
      <c r="Y12" s="915"/>
      <c r="Z12" s="915"/>
      <c r="AA12" s="915">
        <v>0</v>
      </c>
      <c r="AB12" s="915"/>
      <c r="AC12" s="915"/>
      <c r="AD12" s="915"/>
      <c r="AE12" s="921"/>
      <c r="AF12" s="941">
        <v>0</v>
      </c>
      <c r="AG12" s="919"/>
      <c r="AH12" s="919"/>
      <c r="AI12" s="919"/>
      <c r="AJ12" s="942"/>
      <c r="AK12" s="920">
        <v>2</v>
      </c>
      <c r="AL12" s="915"/>
      <c r="AM12" s="915"/>
      <c r="AN12" s="915"/>
      <c r="AO12" s="915"/>
      <c r="AP12" s="915" t="s">
        <v>197</v>
      </c>
      <c r="AQ12" s="915"/>
      <c r="AR12" s="915"/>
      <c r="AS12" s="915"/>
      <c r="AT12" s="915"/>
      <c r="AU12" s="916"/>
      <c r="AV12" s="916"/>
      <c r="AW12" s="916"/>
      <c r="AX12" s="916"/>
      <c r="AY12" s="917"/>
      <c r="AZ12" s="56"/>
      <c r="BA12" s="56"/>
      <c r="BB12" s="56"/>
      <c r="BC12" s="56"/>
      <c r="BD12" s="56"/>
      <c r="BE12" s="67"/>
      <c r="BF12" s="67"/>
      <c r="BG12" s="67"/>
      <c r="BH12" s="67"/>
      <c r="BI12" s="67"/>
      <c r="BJ12" s="67"/>
      <c r="BK12" s="67"/>
      <c r="BL12" s="67"/>
      <c r="BM12" s="67"/>
      <c r="BN12" s="67"/>
      <c r="BO12" s="67"/>
      <c r="BP12" s="67"/>
      <c r="BQ12" s="52">
        <v>6</v>
      </c>
      <c r="BR12" s="72"/>
      <c r="BS12" s="911"/>
      <c r="BT12" s="912"/>
      <c r="BU12" s="912"/>
      <c r="BV12" s="912"/>
      <c r="BW12" s="912"/>
      <c r="BX12" s="912"/>
      <c r="BY12" s="912"/>
      <c r="BZ12" s="912"/>
      <c r="CA12" s="912"/>
      <c r="CB12" s="912"/>
      <c r="CC12" s="912"/>
      <c r="CD12" s="912"/>
      <c r="CE12" s="912"/>
      <c r="CF12" s="912"/>
      <c r="CG12" s="913"/>
      <c r="CH12" s="918"/>
      <c r="CI12" s="919"/>
      <c r="CJ12" s="919"/>
      <c r="CK12" s="919"/>
      <c r="CL12" s="929"/>
      <c r="CM12" s="918"/>
      <c r="CN12" s="919"/>
      <c r="CO12" s="919"/>
      <c r="CP12" s="919"/>
      <c r="CQ12" s="929"/>
      <c r="CR12" s="918"/>
      <c r="CS12" s="919"/>
      <c r="CT12" s="919"/>
      <c r="CU12" s="919"/>
      <c r="CV12" s="929"/>
      <c r="CW12" s="918"/>
      <c r="CX12" s="919"/>
      <c r="CY12" s="919"/>
      <c r="CZ12" s="919"/>
      <c r="DA12" s="929"/>
      <c r="DB12" s="918"/>
      <c r="DC12" s="919"/>
      <c r="DD12" s="919"/>
      <c r="DE12" s="919"/>
      <c r="DF12" s="929"/>
      <c r="DG12" s="918"/>
      <c r="DH12" s="919"/>
      <c r="DI12" s="919"/>
      <c r="DJ12" s="919"/>
      <c r="DK12" s="929"/>
      <c r="DL12" s="918"/>
      <c r="DM12" s="919"/>
      <c r="DN12" s="919"/>
      <c r="DO12" s="919"/>
      <c r="DP12" s="929"/>
      <c r="DQ12" s="918"/>
      <c r="DR12" s="919"/>
      <c r="DS12" s="919"/>
      <c r="DT12" s="919"/>
      <c r="DU12" s="929"/>
      <c r="DV12" s="911"/>
      <c r="DW12" s="912"/>
      <c r="DX12" s="912"/>
      <c r="DY12" s="912"/>
      <c r="DZ12" s="930"/>
      <c r="EA12" s="67"/>
    </row>
    <row r="13" spans="1:131" s="47" customFormat="1" ht="26.25" customHeight="1" x14ac:dyDescent="0.2">
      <c r="A13" s="52">
        <v>7</v>
      </c>
      <c r="B13" s="911"/>
      <c r="C13" s="912"/>
      <c r="D13" s="912"/>
      <c r="E13" s="912"/>
      <c r="F13" s="912"/>
      <c r="G13" s="912"/>
      <c r="H13" s="912"/>
      <c r="I13" s="912"/>
      <c r="J13" s="912"/>
      <c r="K13" s="912"/>
      <c r="L13" s="912"/>
      <c r="M13" s="912"/>
      <c r="N13" s="912"/>
      <c r="O13" s="912"/>
      <c r="P13" s="913"/>
      <c r="Q13" s="914"/>
      <c r="R13" s="915"/>
      <c r="S13" s="915"/>
      <c r="T13" s="915"/>
      <c r="U13" s="915"/>
      <c r="V13" s="915"/>
      <c r="W13" s="915"/>
      <c r="X13" s="915"/>
      <c r="Y13" s="915"/>
      <c r="Z13" s="915"/>
      <c r="AA13" s="915"/>
      <c r="AB13" s="915"/>
      <c r="AC13" s="915"/>
      <c r="AD13" s="915"/>
      <c r="AE13" s="921"/>
      <c r="AF13" s="941"/>
      <c r="AG13" s="919"/>
      <c r="AH13" s="919"/>
      <c r="AI13" s="919"/>
      <c r="AJ13" s="942"/>
      <c r="AK13" s="920"/>
      <c r="AL13" s="915"/>
      <c r="AM13" s="915"/>
      <c r="AN13" s="915"/>
      <c r="AO13" s="915"/>
      <c r="AP13" s="915"/>
      <c r="AQ13" s="915"/>
      <c r="AR13" s="915"/>
      <c r="AS13" s="915"/>
      <c r="AT13" s="915"/>
      <c r="AU13" s="916"/>
      <c r="AV13" s="916"/>
      <c r="AW13" s="916"/>
      <c r="AX13" s="916"/>
      <c r="AY13" s="917"/>
      <c r="AZ13" s="56"/>
      <c r="BA13" s="56"/>
      <c r="BB13" s="56"/>
      <c r="BC13" s="56"/>
      <c r="BD13" s="56"/>
      <c r="BE13" s="67"/>
      <c r="BF13" s="67"/>
      <c r="BG13" s="67"/>
      <c r="BH13" s="67"/>
      <c r="BI13" s="67"/>
      <c r="BJ13" s="67"/>
      <c r="BK13" s="67"/>
      <c r="BL13" s="67"/>
      <c r="BM13" s="67"/>
      <c r="BN13" s="67"/>
      <c r="BO13" s="67"/>
      <c r="BP13" s="67"/>
      <c r="BQ13" s="52">
        <v>7</v>
      </c>
      <c r="BR13" s="72"/>
      <c r="BS13" s="911"/>
      <c r="BT13" s="912"/>
      <c r="BU13" s="912"/>
      <c r="BV13" s="912"/>
      <c r="BW13" s="912"/>
      <c r="BX13" s="912"/>
      <c r="BY13" s="912"/>
      <c r="BZ13" s="912"/>
      <c r="CA13" s="912"/>
      <c r="CB13" s="912"/>
      <c r="CC13" s="912"/>
      <c r="CD13" s="912"/>
      <c r="CE13" s="912"/>
      <c r="CF13" s="912"/>
      <c r="CG13" s="913"/>
      <c r="CH13" s="918"/>
      <c r="CI13" s="919"/>
      <c r="CJ13" s="919"/>
      <c r="CK13" s="919"/>
      <c r="CL13" s="929"/>
      <c r="CM13" s="918"/>
      <c r="CN13" s="919"/>
      <c r="CO13" s="919"/>
      <c r="CP13" s="919"/>
      <c r="CQ13" s="929"/>
      <c r="CR13" s="918"/>
      <c r="CS13" s="919"/>
      <c r="CT13" s="919"/>
      <c r="CU13" s="919"/>
      <c r="CV13" s="929"/>
      <c r="CW13" s="918"/>
      <c r="CX13" s="919"/>
      <c r="CY13" s="919"/>
      <c r="CZ13" s="919"/>
      <c r="DA13" s="929"/>
      <c r="DB13" s="918"/>
      <c r="DC13" s="919"/>
      <c r="DD13" s="919"/>
      <c r="DE13" s="919"/>
      <c r="DF13" s="929"/>
      <c r="DG13" s="918"/>
      <c r="DH13" s="919"/>
      <c r="DI13" s="919"/>
      <c r="DJ13" s="919"/>
      <c r="DK13" s="929"/>
      <c r="DL13" s="918"/>
      <c r="DM13" s="919"/>
      <c r="DN13" s="919"/>
      <c r="DO13" s="919"/>
      <c r="DP13" s="929"/>
      <c r="DQ13" s="918"/>
      <c r="DR13" s="919"/>
      <c r="DS13" s="919"/>
      <c r="DT13" s="919"/>
      <c r="DU13" s="929"/>
      <c r="DV13" s="911"/>
      <c r="DW13" s="912"/>
      <c r="DX13" s="912"/>
      <c r="DY13" s="912"/>
      <c r="DZ13" s="930"/>
      <c r="EA13" s="67"/>
    </row>
    <row r="14" spans="1:131" s="47" customFormat="1" ht="26.25" customHeight="1" x14ac:dyDescent="0.2">
      <c r="A14" s="52">
        <v>8</v>
      </c>
      <c r="B14" s="911"/>
      <c r="C14" s="912"/>
      <c r="D14" s="912"/>
      <c r="E14" s="912"/>
      <c r="F14" s="912"/>
      <c r="G14" s="912"/>
      <c r="H14" s="912"/>
      <c r="I14" s="912"/>
      <c r="J14" s="912"/>
      <c r="K14" s="912"/>
      <c r="L14" s="912"/>
      <c r="M14" s="912"/>
      <c r="N14" s="912"/>
      <c r="O14" s="912"/>
      <c r="P14" s="913"/>
      <c r="Q14" s="914"/>
      <c r="R14" s="915"/>
      <c r="S14" s="915"/>
      <c r="T14" s="915"/>
      <c r="U14" s="915"/>
      <c r="V14" s="915"/>
      <c r="W14" s="915"/>
      <c r="X14" s="915"/>
      <c r="Y14" s="915"/>
      <c r="Z14" s="915"/>
      <c r="AA14" s="915"/>
      <c r="AB14" s="915"/>
      <c r="AC14" s="915"/>
      <c r="AD14" s="915"/>
      <c r="AE14" s="921"/>
      <c r="AF14" s="941"/>
      <c r="AG14" s="919"/>
      <c r="AH14" s="919"/>
      <c r="AI14" s="919"/>
      <c r="AJ14" s="942"/>
      <c r="AK14" s="920"/>
      <c r="AL14" s="915"/>
      <c r="AM14" s="915"/>
      <c r="AN14" s="915"/>
      <c r="AO14" s="915"/>
      <c r="AP14" s="915"/>
      <c r="AQ14" s="915"/>
      <c r="AR14" s="915"/>
      <c r="AS14" s="915"/>
      <c r="AT14" s="915"/>
      <c r="AU14" s="916"/>
      <c r="AV14" s="916"/>
      <c r="AW14" s="916"/>
      <c r="AX14" s="916"/>
      <c r="AY14" s="917"/>
      <c r="AZ14" s="56"/>
      <c r="BA14" s="56"/>
      <c r="BB14" s="56"/>
      <c r="BC14" s="56"/>
      <c r="BD14" s="56"/>
      <c r="BE14" s="67"/>
      <c r="BF14" s="67"/>
      <c r="BG14" s="67"/>
      <c r="BH14" s="67"/>
      <c r="BI14" s="67"/>
      <c r="BJ14" s="67"/>
      <c r="BK14" s="67"/>
      <c r="BL14" s="67"/>
      <c r="BM14" s="67"/>
      <c r="BN14" s="67"/>
      <c r="BO14" s="67"/>
      <c r="BP14" s="67"/>
      <c r="BQ14" s="52">
        <v>8</v>
      </c>
      <c r="BR14" s="72"/>
      <c r="BS14" s="911"/>
      <c r="BT14" s="912"/>
      <c r="BU14" s="912"/>
      <c r="BV14" s="912"/>
      <c r="BW14" s="912"/>
      <c r="BX14" s="912"/>
      <c r="BY14" s="912"/>
      <c r="BZ14" s="912"/>
      <c r="CA14" s="912"/>
      <c r="CB14" s="912"/>
      <c r="CC14" s="912"/>
      <c r="CD14" s="912"/>
      <c r="CE14" s="912"/>
      <c r="CF14" s="912"/>
      <c r="CG14" s="913"/>
      <c r="CH14" s="918"/>
      <c r="CI14" s="919"/>
      <c r="CJ14" s="919"/>
      <c r="CK14" s="919"/>
      <c r="CL14" s="929"/>
      <c r="CM14" s="918"/>
      <c r="CN14" s="919"/>
      <c r="CO14" s="919"/>
      <c r="CP14" s="919"/>
      <c r="CQ14" s="929"/>
      <c r="CR14" s="918"/>
      <c r="CS14" s="919"/>
      <c r="CT14" s="919"/>
      <c r="CU14" s="919"/>
      <c r="CV14" s="929"/>
      <c r="CW14" s="918"/>
      <c r="CX14" s="919"/>
      <c r="CY14" s="919"/>
      <c r="CZ14" s="919"/>
      <c r="DA14" s="929"/>
      <c r="DB14" s="918"/>
      <c r="DC14" s="919"/>
      <c r="DD14" s="919"/>
      <c r="DE14" s="919"/>
      <c r="DF14" s="929"/>
      <c r="DG14" s="918"/>
      <c r="DH14" s="919"/>
      <c r="DI14" s="919"/>
      <c r="DJ14" s="919"/>
      <c r="DK14" s="929"/>
      <c r="DL14" s="918"/>
      <c r="DM14" s="919"/>
      <c r="DN14" s="919"/>
      <c r="DO14" s="919"/>
      <c r="DP14" s="929"/>
      <c r="DQ14" s="918"/>
      <c r="DR14" s="919"/>
      <c r="DS14" s="919"/>
      <c r="DT14" s="919"/>
      <c r="DU14" s="929"/>
      <c r="DV14" s="911"/>
      <c r="DW14" s="912"/>
      <c r="DX14" s="912"/>
      <c r="DY14" s="912"/>
      <c r="DZ14" s="930"/>
      <c r="EA14" s="67"/>
    </row>
    <row r="15" spans="1:131" s="47" customFormat="1" ht="26.25" customHeight="1" x14ac:dyDescent="0.2">
      <c r="A15" s="52">
        <v>9</v>
      </c>
      <c r="B15" s="911"/>
      <c r="C15" s="912"/>
      <c r="D15" s="912"/>
      <c r="E15" s="912"/>
      <c r="F15" s="912"/>
      <c r="G15" s="912"/>
      <c r="H15" s="912"/>
      <c r="I15" s="912"/>
      <c r="J15" s="912"/>
      <c r="K15" s="912"/>
      <c r="L15" s="912"/>
      <c r="M15" s="912"/>
      <c r="N15" s="912"/>
      <c r="O15" s="912"/>
      <c r="P15" s="913"/>
      <c r="Q15" s="914"/>
      <c r="R15" s="915"/>
      <c r="S15" s="915"/>
      <c r="T15" s="915"/>
      <c r="U15" s="915"/>
      <c r="V15" s="915"/>
      <c r="W15" s="915"/>
      <c r="X15" s="915"/>
      <c r="Y15" s="915"/>
      <c r="Z15" s="915"/>
      <c r="AA15" s="915"/>
      <c r="AB15" s="915"/>
      <c r="AC15" s="915"/>
      <c r="AD15" s="915"/>
      <c r="AE15" s="921"/>
      <c r="AF15" s="941"/>
      <c r="AG15" s="919"/>
      <c r="AH15" s="919"/>
      <c r="AI15" s="919"/>
      <c r="AJ15" s="942"/>
      <c r="AK15" s="920"/>
      <c r="AL15" s="915"/>
      <c r="AM15" s="915"/>
      <c r="AN15" s="915"/>
      <c r="AO15" s="915"/>
      <c r="AP15" s="915"/>
      <c r="AQ15" s="915"/>
      <c r="AR15" s="915"/>
      <c r="AS15" s="915"/>
      <c r="AT15" s="915"/>
      <c r="AU15" s="916"/>
      <c r="AV15" s="916"/>
      <c r="AW15" s="916"/>
      <c r="AX15" s="916"/>
      <c r="AY15" s="917"/>
      <c r="AZ15" s="56"/>
      <c r="BA15" s="56"/>
      <c r="BB15" s="56"/>
      <c r="BC15" s="56"/>
      <c r="BD15" s="56"/>
      <c r="BE15" s="67"/>
      <c r="BF15" s="67"/>
      <c r="BG15" s="67"/>
      <c r="BH15" s="67"/>
      <c r="BI15" s="67"/>
      <c r="BJ15" s="67"/>
      <c r="BK15" s="67"/>
      <c r="BL15" s="67"/>
      <c r="BM15" s="67"/>
      <c r="BN15" s="67"/>
      <c r="BO15" s="67"/>
      <c r="BP15" s="67"/>
      <c r="BQ15" s="52">
        <v>9</v>
      </c>
      <c r="BR15" s="72"/>
      <c r="BS15" s="911"/>
      <c r="BT15" s="912"/>
      <c r="BU15" s="912"/>
      <c r="BV15" s="912"/>
      <c r="BW15" s="912"/>
      <c r="BX15" s="912"/>
      <c r="BY15" s="912"/>
      <c r="BZ15" s="912"/>
      <c r="CA15" s="912"/>
      <c r="CB15" s="912"/>
      <c r="CC15" s="912"/>
      <c r="CD15" s="912"/>
      <c r="CE15" s="912"/>
      <c r="CF15" s="912"/>
      <c r="CG15" s="913"/>
      <c r="CH15" s="918"/>
      <c r="CI15" s="919"/>
      <c r="CJ15" s="919"/>
      <c r="CK15" s="919"/>
      <c r="CL15" s="929"/>
      <c r="CM15" s="918"/>
      <c r="CN15" s="919"/>
      <c r="CO15" s="919"/>
      <c r="CP15" s="919"/>
      <c r="CQ15" s="929"/>
      <c r="CR15" s="918"/>
      <c r="CS15" s="919"/>
      <c r="CT15" s="919"/>
      <c r="CU15" s="919"/>
      <c r="CV15" s="929"/>
      <c r="CW15" s="918"/>
      <c r="CX15" s="919"/>
      <c r="CY15" s="919"/>
      <c r="CZ15" s="919"/>
      <c r="DA15" s="929"/>
      <c r="DB15" s="918"/>
      <c r="DC15" s="919"/>
      <c r="DD15" s="919"/>
      <c r="DE15" s="919"/>
      <c r="DF15" s="929"/>
      <c r="DG15" s="918"/>
      <c r="DH15" s="919"/>
      <c r="DI15" s="919"/>
      <c r="DJ15" s="919"/>
      <c r="DK15" s="929"/>
      <c r="DL15" s="918"/>
      <c r="DM15" s="919"/>
      <c r="DN15" s="919"/>
      <c r="DO15" s="919"/>
      <c r="DP15" s="929"/>
      <c r="DQ15" s="918"/>
      <c r="DR15" s="919"/>
      <c r="DS15" s="919"/>
      <c r="DT15" s="919"/>
      <c r="DU15" s="929"/>
      <c r="DV15" s="911"/>
      <c r="DW15" s="912"/>
      <c r="DX15" s="912"/>
      <c r="DY15" s="912"/>
      <c r="DZ15" s="930"/>
      <c r="EA15" s="67"/>
    </row>
    <row r="16" spans="1:131" s="47" customFormat="1" ht="26.25" customHeight="1" x14ac:dyDescent="0.2">
      <c r="A16" s="52">
        <v>10</v>
      </c>
      <c r="B16" s="911"/>
      <c r="C16" s="912"/>
      <c r="D16" s="912"/>
      <c r="E16" s="912"/>
      <c r="F16" s="912"/>
      <c r="G16" s="912"/>
      <c r="H16" s="912"/>
      <c r="I16" s="912"/>
      <c r="J16" s="912"/>
      <c r="K16" s="912"/>
      <c r="L16" s="912"/>
      <c r="M16" s="912"/>
      <c r="N16" s="912"/>
      <c r="O16" s="912"/>
      <c r="P16" s="913"/>
      <c r="Q16" s="914"/>
      <c r="R16" s="915"/>
      <c r="S16" s="915"/>
      <c r="T16" s="915"/>
      <c r="U16" s="915"/>
      <c r="V16" s="915"/>
      <c r="W16" s="915"/>
      <c r="X16" s="915"/>
      <c r="Y16" s="915"/>
      <c r="Z16" s="915"/>
      <c r="AA16" s="915"/>
      <c r="AB16" s="915"/>
      <c r="AC16" s="915"/>
      <c r="AD16" s="915"/>
      <c r="AE16" s="921"/>
      <c r="AF16" s="941"/>
      <c r="AG16" s="919"/>
      <c r="AH16" s="919"/>
      <c r="AI16" s="919"/>
      <c r="AJ16" s="942"/>
      <c r="AK16" s="920"/>
      <c r="AL16" s="915"/>
      <c r="AM16" s="915"/>
      <c r="AN16" s="915"/>
      <c r="AO16" s="915"/>
      <c r="AP16" s="915"/>
      <c r="AQ16" s="915"/>
      <c r="AR16" s="915"/>
      <c r="AS16" s="915"/>
      <c r="AT16" s="915"/>
      <c r="AU16" s="916"/>
      <c r="AV16" s="916"/>
      <c r="AW16" s="916"/>
      <c r="AX16" s="916"/>
      <c r="AY16" s="917"/>
      <c r="AZ16" s="56"/>
      <c r="BA16" s="56"/>
      <c r="BB16" s="56"/>
      <c r="BC16" s="56"/>
      <c r="BD16" s="56"/>
      <c r="BE16" s="67"/>
      <c r="BF16" s="67"/>
      <c r="BG16" s="67"/>
      <c r="BH16" s="67"/>
      <c r="BI16" s="67"/>
      <c r="BJ16" s="67"/>
      <c r="BK16" s="67"/>
      <c r="BL16" s="67"/>
      <c r="BM16" s="67"/>
      <c r="BN16" s="67"/>
      <c r="BO16" s="67"/>
      <c r="BP16" s="67"/>
      <c r="BQ16" s="52">
        <v>10</v>
      </c>
      <c r="BR16" s="72"/>
      <c r="BS16" s="911"/>
      <c r="BT16" s="912"/>
      <c r="BU16" s="912"/>
      <c r="BV16" s="912"/>
      <c r="BW16" s="912"/>
      <c r="BX16" s="912"/>
      <c r="BY16" s="912"/>
      <c r="BZ16" s="912"/>
      <c r="CA16" s="912"/>
      <c r="CB16" s="912"/>
      <c r="CC16" s="912"/>
      <c r="CD16" s="912"/>
      <c r="CE16" s="912"/>
      <c r="CF16" s="912"/>
      <c r="CG16" s="913"/>
      <c r="CH16" s="918"/>
      <c r="CI16" s="919"/>
      <c r="CJ16" s="919"/>
      <c r="CK16" s="919"/>
      <c r="CL16" s="929"/>
      <c r="CM16" s="918"/>
      <c r="CN16" s="919"/>
      <c r="CO16" s="919"/>
      <c r="CP16" s="919"/>
      <c r="CQ16" s="929"/>
      <c r="CR16" s="918"/>
      <c r="CS16" s="919"/>
      <c r="CT16" s="919"/>
      <c r="CU16" s="919"/>
      <c r="CV16" s="929"/>
      <c r="CW16" s="918"/>
      <c r="CX16" s="919"/>
      <c r="CY16" s="919"/>
      <c r="CZ16" s="919"/>
      <c r="DA16" s="929"/>
      <c r="DB16" s="918"/>
      <c r="DC16" s="919"/>
      <c r="DD16" s="919"/>
      <c r="DE16" s="919"/>
      <c r="DF16" s="929"/>
      <c r="DG16" s="918"/>
      <c r="DH16" s="919"/>
      <c r="DI16" s="919"/>
      <c r="DJ16" s="919"/>
      <c r="DK16" s="929"/>
      <c r="DL16" s="918"/>
      <c r="DM16" s="919"/>
      <c r="DN16" s="919"/>
      <c r="DO16" s="919"/>
      <c r="DP16" s="929"/>
      <c r="DQ16" s="918"/>
      <c r="DR16" s="919"/>
      <c r="DS16" s="919"/>
      <c r="DT16" s="919"/>
      <c r="DU16" s="929"/>
      <c r="DV16" s="911"/>
      <c r="DW16" s="912"/>
      <c r="DX16" s="912"/>
      <c r="DY16" s="912"/>
      <c r="DZ16" s="930"/>
      <c r="EA16" s="67"/>
    </row>
    <row r="17" spans="1:131" s="47" customFormat="1" ht="26.25" customHeight="1" x14ac:dyDescent="0.2">
      <c r="A17" s="52">
        <v>11</v>
      </c>
      <c r="B17" s="911"/>
      <c r="C17" s="912"/>
      <c r="D17" s="912"/>
      <c r="E17" s="912"/>
      <c r="F17" s="912"/>
      <c r="G17" s="912"/>
      <c r="H17" s="912"/>
      <c r="I17" s="912"/>
      <c r="J17" s="912"/>
      <c r="K17" s="912"/>
      <c r="L17" s="912"/>
      <c r="M17" s="912"/>
      <c r="N17" s="912"/>
      <c r="O17" s="912"/>
      <c r="P17" s="913"/>
      <c r="Q17" s="914"/>
      <c r="R17" s="915"/>
      <c r="S17" s="915"/>
      <c r="T17" s="915"/>
      <c r="U17" s="915"/>
      <c r="V17" s="915"/>
      <c r="W17" s="915"/>
      <c r="X17" s="915"/>
      <c r="Y17" s="915"/>
      <c r="Z17" s="915"/>
      <c r="AA17" s="915"/>
      <c r="AB17" s="915"/>
      <c r="AC17" s="915"/>
      <c r="AD17" s="915"/>
      <c r="AE17" s="921"/>
      <c r="AF17" s="941"/>
      <c r="AG17" s="919"/>
      <c r="AH17" s="919"/>
      <c r="AI17" s="919"/>
      <c r="AJ17" s="942"/>
      <c r="AK17" s="920"/>
      <c r="AL17" s="915"/>
      <c r="AM17" s="915"/>
      <c r="AN17" s="915"/>
      <c r="AO17" s="915"/>
      <c r="AP17" s="915"/>
      <c r="AQ17" s="915"/>
      <c r="AR17" s="915"/>
      <c r="AS17" s="915"/>
      <c r="AT17" s="915"/>
      <c r="AU17" s="916"/>
      <c r="AV17" s="916"/>
      <c r="AW17" s="916"/>
      <c r="AX17" s="916"/>
      <c r="AY17" s="917"/>
      <c r="AZ17" s="56"/>
      <c r="BA17" s="56"/>
      <c r="BB17" s="56"/>
      <c r="BC17" s="56"/>
      <c r="BD17" s="56"/>
      <c r="BE17" s="67"/>
      <c r="BF17" s="67"/>
      <c r="BG17" s="67"/>
      <c r="BH17" s="67"/>
      <c r="BI17" s="67"/>
      <c r="BJ17" s="67"/>
      <c r="BK17" s="67"/>
      <c r="BL17" s="67"/>
      <c r="BM17" s="67"/>
      <c r="BN17" s="67"/>
      <c r="BO17" s="67"/>
      <c r="BP17" s="67"/>
      <c r="BQ17" s="52">
        <v>11</v>
      </c>
      <c r="BR17" s="72"/>
      <c r="BS17" s="911"/>
      <c r="BT17" s="912"/>
      <c r="BU17" s="912"/>
      <c r="BV17" s="912"/>
      <c r="BW17" s="912"/>
      <c r="BX17" s="912"/>
      <c r="BY17" s="912"/>
      <c r="BZ17" s="912"/>
      <c r="CA17" s="912"/>
      <c r="CB17" s="912"/>
      <c r="CC17" s="912"/>
      <c r="CD17" s="912"/>
      <c r="CE17" s="912"/>
      <c r="CF17" s="912"/>
      <c r="CG17" s="913"/>
      <c r="CH17" s="918"/>
      <c r="CI17" s="919"/>
      <c r="CJ17" s="919"/>
      <c r="CK17" s="919"/>
      <c r="CL17" s="929"/>
      <c r="CM17" s="918"/>
      <c r="CN17" s="919"/>
      <c r="CO17" s="919"/>
      <c r="CP17" s="919"/>
      <c r="CQ17" s="929"/>
      <c r="CR17" s="918"/>
      <c r="CS17" s="919"/>
      <c r="CT17" s="919"/>
      <c r="CU17" s="919"/>
      <c r="CV17" s="929"/>
      <c r="CW17" s="918"/>
      <c r="CX17" s="919"/>
      <c r="CY17" s="919"/>
      <c r="CZ17" s="919"/>
      <c r="DA17" s="929"/>
      <c r="DB17" s="918"/>
      <c r="DC17" s="919"/>
      <c r="DD17" s="919"/>
      <c r="DE17" s="919"/>
      <c r="DF17" s="929"/>
      <c r="DG17" s="918"/>
      <c r="DH17" s="919"/>
      <c r="DI17" s="919"/>
      <c r="DJ17" s="919"/>
      <c r="DK17" s="929"/>
      <c r="DL17" s="918"/>
      <c r="DM17" s="919"/>
      <c r="DN17" s="919"/>
      <c r="DO17" s="919"/>
      <c r="DP17" s="929"/>
      <c r="DQ17" s="918"/>
      <c r="DR17" s="919"/>
      <c r="DS17" s="919"/>
      <c r="DT17" s="919"/>
      <c r="DU17" s="929"/>
      <c r="DV17" s="911"/>
      <c r="DW17" s="912"/>
      <c r="DX17" s="912"/>
      <c r="DY17" s="912"/>
      <c r="DZ17" s="930"/>
      <c r="EA17" s="67"/>
    </row>
    <row r="18" spans="1:131" s="47" customFormat="1" ht="26.25" customHeight="1" x14ac:dyDescent="0.2">
      <c r="A18" s="52">
        <v>12</v>
      </c>
      <c r="B18" s="911"/>
      <c r="C18" s="912"/>
      <c r="D18" s="912"/>
      <c r="E18" s="912"/>
      <c r="F18" s="912"/>
      <c r="G18" s="912"/>
      <c r="H18" s="912"/>
      <c r="I18" s="912"/>
      <c r="J18" s="912"/>
      <c r="K18" s="912"/>
      <c r="L18" s="912"/>
      <c r="M18" s="912"/>
      <c r="N18" s="912"/>
      <c r="O18" s="912"/>
      <c r="P18" s="913"/>
      <c r="Q18" s="914"/>
      <c r="R18" s="915"/>
      <c r="S18" s="915"/>
      <c r="T18" s="915"/>
      <c r="U18" s="915"/>
      <c r="V18" s="915"/>
      <c r="W18" s="915"/>
      <c r="X18" s="915"/>
      <c r="Y18" s="915"/>
      <c r="Z18" s="915"/>
      <c r="AA18" s="915"/>
      <c r="AB18" s="915"/>
      <c r="AC18" s="915"/>
      <c r="AD18" s="915"/>
      <c r="AE18" s="921"/>
      <c r="AF18" s="941"/>
      <c r="AG18" s="919"/>
      <c r="AH18" s="919"/>
      <c r="AI18" s="919"/>
      <c r="AJ18" s="942"/>
      <c r="AK18" s="920"/>
      <c r="AL18" s="915"/>
      <c r="AM18" s="915"/>
      <c r="AN18" s="915"/>
      <c r="AO18" s="915"/>
      <c r="AP18" s="915"/>
      <c r="AQ18" s="915"/>
      <c r="AR18" s="915"/>
      <c r="AS18" s="915"/>
      <c r="AT18" s="915"/>
      <c r="AU18" s="916"/>
      <c r="AV18" s="916"/>
      <c r="AW18" s="916"/>
      <c r="AX18" s="916"/>
      <c r="AY18" s="917"/>
      <c r="AZ18" s="56"/>
      <c r="BA18" s="56"/>
      <c r="BB18" s="56"/>
      <c r="BC18" s="56"/>
      <c r="BD18" s="56"/>
      <c r="BE18" s="67"/>
      <c r="BF18" s="67"/>
      <c r="BG18" s="67"/>
      <c r="BH18" s="67"/>
      <c r="BI18" s="67"/>
      <c r="BJ18" s="67"/>
      <c r="BK18" s="67"/>
      <c r="BL18" s="67"/>
      <c r="BM18" s="67"/>
      <c r="BN18" s="67"/>
      <c r="BO18" s="67"/>
      <c r="BP18" s="67"/>
      <c r="BQ18" s="52">
        <v>12</v>
      </c>
      <c r="BR18" s="72"/>
      <c r="BS18" s="911"/>
      <c r="BT18" s="912"/>
      <c r="BU18" s="912"/>
      <c r="BV18" s="912"/>
      <c r="BW18" s="912"/>
      <c r="BX18" s="912"/>
      <c r="BY18" s="912"/>
      <c r="BZ18" s="912"/>
      <c r="CA18" s="912"/>
      <c r="CB18" s="912"/>
      <c r="CC18" s="912"/>
      <c r="CD18" s="912"/>
      <c r="CE18" s="912"/>
      <c r="CF18" s="912"/>
      <c r="CG18" s="913"/>
      <c r="CH18" s="918"/>
      <c r="CI18" s="919"/>
      <c r="CJ18" s="919"/>
      <c r="CK18" s="919"/>
      <c r="CL18" s="929"/>
      <c r="CM18" s="918"/>
      <c r="CN18" s="919"/>
      <c r="CO18" s="919"/>
      <c r="CP18" s="919"/>
      <c r="CQ18" s="929"/>
      <c r="CR18" s="918"/>
      <c r="CS18" s="919"/>
      <c r="CT18" s="919"/>
      <c r="CU18" s="919"/>
      <c r="CV18" s="929"/>
      <c r="CW18" s="918"/>
      <c r="CX18" s="919"/>
      <c r="CY18" s="919"/>
      <c r="CZ18" s="919"/>
      <c r="DA18" s="929"/>
      <c r="DB18" s="918"/>
      <c r="DC18" s="919"/>
      <c r="DD18" s="919"/>
      <c r="DE18" s="919"/>
      <c r="DF18" s="929"/>
      <c r="DG18" s="918"/>
      <c r="DH18" s="919"/>
      <c r="DI18" s="919"/>
      <c r="DJ18" s="919"/>
      <c r="DK18" s="929"/>
      <c r="DL18" s="918"/>
      <c r="DM18" s="919"/>
      <c r="DN18" s="919"/>
      <c r="DO18" s="919"/>
      <c r="DP18" s="929"/>
      <c r="DQ18" s="918"/>
      <c r="DR18" s="919"/>
      <c r="DS18" s="919"/>
      <c r="DT18" s="919"/>
      <c r="DU18" s="929"/>
      <c r="DV18" s="911"/>
      <c r="DW18" s="912"/>
      <c r="DX18" s="912"/>
      <c r="DY18" s="912"/>
      <c r="DZ18" s="930"/>
      <c r="EA18" s="67"/>
    </row>
    <row r="19" spans="1:131" s="47" customFormat="1" ht="26.25" customHeight="1" x14ac:dyDescent="0.2">
      <c r="A19" s="52">
        <v>13</v>
      </c>
      <c r="B19" s="911"/>
      <c r="C19" s="912"/>
      <c r="D19" s="912"/>
      <c r="E19" s="912"/>
      <c r="F19" s="912"/>
      <c r="G19" s="912"/>
      <c r="H19" s="912"/>
      <c r="I19" s="912"/>
      <c r="J19" s="912"/>
      <c r="K19" s="912"/>
      <c r="L19" s="912"/>
      <c r="M19" s="912"/>
      <c r="N19" s="912"/>
      <c r="O19" s="912"/>
      <c r="P19" s="913"/>
      <c r="Q19" s="914"/>
      <c r="R19" s="915"/>
      <c r="S19" s="915"/>
      <c r="T19" s="915"/>
      <c r="U19" s="915"/>
      <c r="V19" s="915"/>
      <c r="W19" s="915"/>
      <c r="X19" s="915"/>
      <c r="Y19" s="915"/>
      <c r="Z19" s="915"/>
      <c r="AA19" s="915"/>
      <c r="AB19" s="915"/>
      <c r="AC19" s="915"/>
      <c r="AD19" s="915"/>
      <c r="AE19" s="921"/>
      <c r="AF19" s="941"/>
      <c r="AG19" s="919"/>
      <c r="AH19" s="919"/>
      <c r="AI19" s="919"/>
      <c r="AJ19" s="942"/>
      <c r="AK19" s="920"/>
      <c r="AL19" s="915"/>
      <c r="AM19" s="915"/>
      <c r="AN19" s="915"/>
      <c r="AO19" s="915"/>
      <c r="AP19" s="915"/>
      <c r="AQ19" s="915"/>
      <c r="AR19" s="915"/>
      <c r="AS19" s="915"/>
      <c r="AT19" s="915"/>
      <c r="AU19" s="916"/>
      <c r="AV19" s="916"/>
      <c r="AW19" s="916"/>
      <c r="AX19" s="916"/>
      <c r="AY19" s="917"/>
      <c r="AZ19" s="56"/>
      <c r="BA19" s="56"/>
      <c r="BB19" s="56"/>
      <c r="BC19" s="56"/>
      <c r="BD19" s="56"/>
      <c r="BE19" s="67"/>
      <c r="BF19" s="67"/>
      <c r="BG19" s="67"/>
      <c r="BH19" s="67"/>
      <c r="BI19" s="67"/>
      <c r="BJ19" s="67"/>
      <c r="BK19" s="67"/>
      <c r="BL19" s="67"/>
      <c r="BM19" s="67"/>
      <c r="BN19" s="67"/>
      <c r="BO19" s="67"/>
      <c r="BP19" s="67"/>
      <c r="BQ19" s="52">
        <v>13</v>
      </c>
      <c r="BR19" s="72"/>
      <c r="BS19" s="911"/>
      <c r="BT19" s="912"/>
      <c r="BU19" s="912"/>
      <c r="BV19" s="912"/>
      <c r="BW19" s="912"/>
      <c r="BX19" s="912"/>
      <c r="BY19" s="912"/>
      <c r="BZ19" s="912"/>
      <c r="CA19" s="912"/>
      <c r="CB19" s="912"/>
      <c r="CC19" s="912"/>
      <c r="CD19" s="912"/>
      <c r="CE19" s="912"/>
      <c r="CF19" s="912"/>
      <c r="CG19" s="913"/>
      <c r="CH19" s="918"/>
      <c r="CI19" s="919"/>
      <c r="CJ19" s="919"/>
      <c r="CK19" s="919"/>
      <c r="CL19" s="929"/>
      <c r="CM19" s="918"/>
      <c r="CN19" s="919"/>
      <c r="CO19" s="919"/>
      <c r="CP19" s="919"/>
      <c r="CQ19" s="929"/>
      <c r="CR19" s="918"/>
      <c r="CS19" s="919"/>
      <c r="CT19" s="919"/>
      <c r="CU19" s="919"/>
      <c r="CV19" s="929"/>
      <c r="CW19" s="918"/>
      <c r="CX19" s="919"/>
      <c r="CY19" s="919"/>
      <c r="CZ19" s="919"/>
      <c r="DA19" s="929"/>
      <c r="DB19" s="918"/>
      <c r="DC19" s="919"/>
      <c r="DD19" s="919"/>
      <c r="DE19" s="919"/>
      <c r="DF19" s="929"/>
      <c r="DG19" s="918"/>
      <c r="DH19" s="919"/>
      <c r="DI19" s="919"/>
      <c r="DJ19" s="919"/>
      <c r="DK19" s="929"/>
      <c r="DL19" s="918"/>
      <c r="DM19" s="919"/>
      <c r="DN19" s="919"/>
      <c r="DO19" s="919"/>
      <c r="DP19" s="929"/>
      <c r="DQ19" s="918"/>
      <c r="DR19" s="919"/>
      <c r="DS19" s="919"/>
      <c r="DT19" s="919"/>
      <c r="DU19" s="929"/>
      <c r="DV19" s="911"/>
      <c r="DW19" s="912"/>
      <c r="DX19" s="912"/>
      <c r="DY19" s="912"/>
      <c r="DZ19" s="930"/>
      <c r="EA19" s="67"/>
    </row>
    <row r="20" spans="1:131" s="47" customFormat="1" ht="26.25" customHeight="1" x14ac:dyDescent="0.2">
      <c r="A20" s="52">
        <v>14</v>
      </c>
      <c r="B20" s="911"/>
      <c r="C20" s="912"/>
      <c r="D20" s="912"/>
      <c r="E20" s="912"/>
      <c r="F20" s="912"/>
      <c r="G20" s="912"/>
      <c r="H20" s="912"/>
      <c r="I20" s="912"/>
      <c r="J20" s="912"/>
      <c r="K20" s="912"/>
      <c r="L20" s="912"/>
      <c r="M20" s="912"/>
      <c r="N20" s="912"/>
      <c r="O20" s="912"/>
      <c r="P20" s="913"/>
      <c r="Q20" s="914"/>
      <c r="R20" s="915"/>
      <c r="S20" s="915"/>
      <c r="T20" s="915"/>
      <c r="U20" s="915"/>
      <c r="V20" s="915"/>
      <c r="W20" s="915"/>
      <c r="X20" s="915"/>
      <c r="Y20" s="915"/>
      <c r="Z20" s="915"/>
      <c r="AA20" s="915"/>
      <c r="AB20" s="915"/>
      <c r="AC20" s="915"/>
      <c r="AD20" s="915"/>
      <c r="AE20" s="921"/>
      <c r="AF20" s="941"/>
      <c r="AG20" s="919"/>
      <c r="AH20" s="919"/>
      <c r="AI20" s="919"/>
      <c r="AJ20" s="942"/>
      <c r="AK20" s="920"/>
      <c r="AL20" s="915"/>
      <c r="AM20" s="915"/>
      <c r="AN20" s="915"/>
      <c r="AO20" s="915"/>
      <c r="AP20" s="915"/>
      <c r="AQ20" s="915"/>
      <c r="AR20" s="915"/>
      <c r="AS20" s="915"/>
      <c r="AT20" s="915"/>
      <c r="AU20" s="916"/>
      <c r="AV20" s="916"/>
      <c r="AW20" s="916"/>
      <c r="AX20" s="916"/>
      <c r="AY20" s="917"/>
      <c r="AZ20" s="56"/>
      <c r="BA20" s="56"/>
      <c r="BB20" s="56"/>
      <c r="BC20" s="56"/>
      <c r="BD20" s="56"/>
      <c r="BE20" s="67"/>
      <c r="BF20" s="67"/>
      <c r="BG20" s="67"/>
      <c r="BH20" s="67"/>
      <c r="BI20" s="67"/>
      <c r="BJ20" s="67"/>
      <c r="BK20" s="67"/>
      <c r="BL20" s="67"/>
      <c r="BM20" s="67"/>
      <c r="BN20" s="67"/>
      <c r="BO20" s="67"/>
      <c r="BP20" s="67"/>
      <c r="BQ20" s="52">
        <v>14</v>
      </c>
      <c r="BR20" s="72"/>
      <c r="BS20" s="911"/>
      <c r="BT20" s="912"/>
      <c r="BU20" s="912"/>
      <c r="BV20" s="912"/>
      <c r="BW20" s="912"/>
      <c r="BX20" s="912"/>
      <c r="BY20" s="912"/>
      <c r="BZ20" s="912"/>
      <c r="CA20" s="912"/>
      <c r="CB20" s="912"/>
      <c r="CC20" s="912"/>
      <c r="CD20" s="912"/>
      <c r="CE20" s="912"/>
      <c r="CF20" s="912"/>
      <c r="CG20" s="913"/>
      <c r="CH20" s="918"/>
      <c r="CI20" s="919"/>
      <c r="CJ20" s="919"/>
      <c r="CK20" s="919"/>
      <c r="CL20" s="929"/>
      <c r="CM20" s="918"/>
      <c r="CN20" s="919"/>
      <c r="CO20" s="919"/>
      <c r="CP20" s="919"/>
      <c r="CQ20" s="929"/>
      <c r="CR20" s="918"/>
      <c r="CS20" s="919"/>
      <c r="CT20" s="919"/>
      <c r="CU20" s="919"/>
      <c r="CV20" s="929"/>
      <c r="CW20" s="918"/>
      <c r="CX20" s="919"/>
      <c r="CY20" s="919"/>
      <c r="CZ20" s="919"/>
      <c r="DA20" s="929"/>
      <c r="DB20" s="918"/>
      <c r="DC20" s="919"/>
      <c r="DD20" s="919"/>
      <c r="DE20" s="919"/>
      <c r="DF20" s="929"/>
      <c r="DG20" s="918"/>
      <c r="DH20" s="919"/>
      <c r="DI20" s="919"/>
      <c r="DJ20" s="919"/>
      <c r="DK20" s="929"/>
      <c r="DL20" s="918"/>
      <c r="DM20" s="919"/>
      <c r="DN20" s="919"/>
      <c r="DO20" s="919"/>
      <c r="DP20" s="929"/>
      <c r="DQ20" s="918"/>
      <c r="DR20" s="919"/>
      <c r="DS20" s="919"/>
      <c r="DT20" s="919"/>
      <c r="DU20" s="929"/>
      <c r="DV20" s="911"/>
      <c r="DW20" s="912"/>
      <c r="DX20" s="912"/>
      <c r="DY20" s="912"/>
      <c r="DZ20" s="930"/>
      <c r="EA20" s="67"/>
    </row>
    <row r="21" spans="1:131" s="47" customFormat="1" ht="26.25" customHeight="1" x14ac:dyDescent="0.2">
      <c r="A21" s="52">
        <v>15</v>
      </c>
      <c r="B21" s="911"/>
      <c r="C21" s="912"/>
      <c r="D21" s="912"/>
      <c r="E21" s="912"/>
      <c r="F21" s="912"/>
      <c r="G21" s="912"/>
      <c r="H21" s="912"/>
      <c r="I21" s="912"/>
      <c r="J21" s="912"/>
      <c r="K21" s="912"/>
      <c r="L21" s="912"/>
      <c r="M21" s="912"/>
      <c r="N21" s="912"/>
      <c r="O21" s="912"/>
      <c r="P21" s="913"/>
      <c r="Q21" s="914"/>
      <c r="R21" s="915"/>
      <c r="S21" s="915"/>
      <c r="T21" s="915"/>
      <c r="U21" s="915"/>
      <c r="V21" s="915"/>
      <c r="W21" s="915"/>
      <c r="X21" s="915"/>
      <c r="Y21" s="915"/>
      <c r="Z21" s="915"/>
      <c r="AA21" s="915"/>
      <c r="AB21" s="915"/>
      <c r="AC21" s="915"/>
      <c r="AD21" s="915"/>
      <c r="AE21" s="921"/>
      <c r="AF21" s="941"/>
      <c r="AG21" s="919"/>
      <c r="AH21" s="919"/>
      <c r="AI21" s="919"/>
      <c r="AJ21" s="942"/>
      <c r="AK21" s="920"/>
      <c r="AL21" s="915"/>
      <c r="AM21" s="915"/>
      <c r="AN21" s="915"/>
      <c r="AO21" s="915"/>
      <c r="AP21" s="915"/>
      <c r="AQ21" s="915"/>
      <c r="AR21" s="915"/>
      <c r="AS21" s="915"/>
      <c r="AT21" s="915"/>
      <c r="AU21" s="916"/>
      <c r="AV21" s="916"/>
      <c r="AW21" s="916"/>
      <c r="AX21" s="916"/>
      <c r="AY21" s="917"/>
      <c r="AZ21" s="56"/>
      <c r="BA21" s="56"/>
      <c r="BB21" s="56"/>
      <c r="BC21" s="56"/>
      <c r="BD21" s="56"/>
      <c r="BE21" s="67"/>
      <c r="BF21" s="67"/>
      <c r="BG21" s="67"/>
      <c r="BH21" s="67"/>
      <c r="BI21" s="67"/>
      <c r="BJ21" s="67"/>
      <c r="BK21" s="67"/>
      <c r="BL21" s="67"/>
      <c r="BM21" s="67"/>
      <c r="BN21" s="67"/>
      <c r="BO21" s="67"/>
      <c r="BP21" s="67"/>
      <c r="BQ21" s="52">
        <v>15</v>
      </c>
      <c r="BR21" s="72"/>
      <c r="BS21" s="911"/>
      <c r="BT21" s="912"/>
      <c r="BU21" s="912"/>
      <c r="BV21" s="912"/>
      <c r="BW21" s="912"/>
      <c r="BX21" s="912"/>
      <c r="BY21" s="912"/>
      <c r="BZ21" s="912"/>
      <c r="CA21" s="912"/>
      <c r="CB21" s="912"/>
      <c r="CC21" s="912"/>
      <c r="CD21" s="912"/>
      <c r="CE21" s="912"/>
      <c r="CF21" s="912"/>
      <c r="CG21" s="913"/>
      <c r="CH21" s="918"/>
      <c r="CI21" s="919"/>
      <c r="CJ21" s="919"/>
      <c r="CK21" s="919"/>
      <c r="CL21" s="929"/>
      <c r="CM21" s="918"/>
      <c r="CN21" s="919"/>
      <c r="CO21" s="919"/>
      <c r="CP21" s="919"/>
      <c r="CQ21" s="929"/>
      <c r="CR21" s="918"/>
      <c r="CS21" s="919"/>
      <c r="CT21" s="919"/>
      <c r="CU21" s="919"/>
      <c r="CV21" s="929"/>
      <c r="CW21" s="918"/>
      <c r="CX21" s="919"/>
      <c r="CY21" s="919"/>
      <c r="CZ21" s="919"/>
      <c r="DA21" s="929"/>
      <c r="DB21" s="918"/>
      <c r="DC21" s="919"/>
      <c r="DD21" s="919"/>
      <c r="DE21" s="919"/>
      <c r="DF21" s="929"/>
      <c r="DG21" s="918"/>
      <c r="DH21" s="919"/>
      <c r="DI21" s="919"/>
      <c r="DJ21" s="919"/>
      <c r="DK21" s="929"/>
      <c r="DL21" s="918"/>
      <c r="DM21" s="919"/>
      <c r="DN21" s="919"/>
      <c r="DO21" s="919"/>
      <c r="DP21" s="929"/>
      <c r="DQ21" s="918"/>
      <c r="DR21" s="919"/>
      <c r="DS21" s="919"/>
      <c r="DT21" s="919"/>
      <c r="DU21" s="929"/>
      <c r="DV21" s="911"/>
      <c r="DW21" s="912"/>
      <c r="DX21" s="912"/>
      <c r="DY21" s="912"/>
      <c r="DZ21" s="930"/>
      <c r="EA21" s="67"/>
    </row>
    <row r="22" spans="1:131" s="47" customFormat="1" ht="26.25" customHeight="1" x14ac:dyDescent="0.2">
      <c r="A22" s="52">
        <v>16</v>
      </c>
      <c r="B22" s="911"/>
      <c r="C22" s="912"/>
      <c r="D22" s="912"/>
      <c r="E22" s="912"/>
      <c r="F22" s="912"/>
      <c r="G22" s="912"/>
      <c r="H22" s="912"/>
      <c r="I22" s="912"/>
      <c r="J22" s="912"/>
      <c r="K22" s="912"/>
      <c r="L22" s="912"/>
      <c r="M22" s="912"/>
      <c r="N22" s="912"/>
      <c r="O22" s="912"/>
      <c r="P22" s="913"/>
      <c r="Q22" s="962"/>
      <c r="R22" s="963"/>
      <c r="S22" s="963"/>
      <c r="T22" s="963"/>
      <c r="U22" s="963"/>
      <c r="V22" s="963"/>
      <c r="W22" s="963"/>
      <c r="X22" s="963"/>
      <c r="Y22" s="963"/>
      <c r="Z22" s="963"/>
      <c r="AA22" s="963"/>
      <c r="AB22" s="963"/>
      <c r="AC22" s="963"/>
      <c r="AD22" s="963"/>
      <c r="AE22" s="964"/>
      <c r="AF22" s="941"/>
      <c r="AG22" s="919"/>
      <c r="AH22" s="919"/>
      <c r="AI22" s="919"/>
      <c r="AJ22" s="942"/>
      <c r="AK22" s="965"/>
      <c r="AL22" s="963"/>
      <c r="AM22" s="963"/>
      <c r="AN22" s="963"/>
      <c r="AO22" s="963"/>
      <c r="AP22" s="963"/>
      <c r="AQ22" s="963"/>
      <c r="AR22" s="963"/>
      <c r="AS22" s="963"/>
      <c r="AT22" s="963"/>
      <c r="AU22" s="966"/>
      <c r="AV22" s="966"/>
      <c r="AW22" s="966"/>
      <c r="AX22" s="966"/>
      <c r="AY22" s="967"/>
      <c r="AZ22" s="946" t="s">
        <v>459</v>
      </c>
      <c r="BA22" s="946"/>
      <c r="BB22" s="946"/>
      <c r="BC22" s="946"/>
      <c r="BD22" s="947"/>
      <c r="BE22" s="67"/>
      <c r="BF22" s="67"/>
      <c r="BG22" s="67"/>
      <c r="BH22" s="67"/>
      <c r="BI22" s="67"/>
      <c r="BJ22" s="67"/>
      <c r="BK22" s="67"/>
      <c r="BL22" s="67"/>
      <c r="BM22" s="67"/>
      <c r="BN22" s="67"/>
      <c r="BO22" s="67"/>
      <c r="BP22" s="67"/>
      <c r="BQ22" s="52">
        <v>16</v>
      </c>
      <c r="BR22" s="72"/>
      <c r="BS22" s="911"/>
      <c r="BT22" s="912"/>
      <c r="BU22" s="912"/>
      <c r="BV22" s="912"/>
      <c r="BW22" s="912"/>
      <c r="BX22" s="912"/>
      <c r="BY22" s="912"/>
      <c r="BZ22" s="912"/>
      <c r="CA22" s="912"/>
      <c r="CB22" s="912"/>
      <c r="CC22" s="912"/>
      <c r="CD22" s="912"/>
      <c r="CE22" s="912"/>
      <c r="CF22" s="912"/>
      <c r="CG22" s="913"/>
      <c r="CH22" s="918"/>
      <c r="CI22" s="919"/>
      <c r="CJ22" s="919"/>
      <c r="CK22" s="919"/>
      <c r="CL22" s="929"/>
      <c r="CM22" s="918"/>
      <c r="CN22" s="919"/>
      <c r="CO22" s="919"/>
      <c r="CP22" s="919"/>
      <c r="CQ22" s="929"/>
      <c r="CR22" s="918"/>
      <c r="CS22" s="919"/>
      <c r="CT22" s="919"/>
      <c r="CU22" s="919"/>
      <c r="CV22" s="929"/>
      <c r="CW22" s="918"/>
      <c r="CX22" s="919"/>
      <c r="CY22" s="919"/>
      <c r="CZ22" s="919"/>
      <c r="DA22" s="929"/>
      <c r="DB22" s="918"/>
      <c r="DC22" s="919"/>
      <c r="DD22" s="919"/>
      <c r="DE22" s="919"/>
      <c r="DF22" s="929"/>
      <c r="DG22" s="918"/>
      <c r="DH22" s="919"/>
      <c r="DI22" s="919"/>
      <c r="DJ22" s="919"/>
      <c r="DK22" s="929"/>
      <c r="DL22" s="918"/>
      <c r="DM22" s="919"/>
      <c r="DN22" s="919"/>
      <c r="DO22" s="919"/>
      <c r="DP22" s="929"/>
      <c r="DQ22" s="918"/>
      <c r="DR22" s="919"/>
      <c r="DS22" s="919"/>
      <c r="DT22" s="919"/>
      <c r="DU22" s="929"/>
      <c r="DV22" s="911"/>
      <c r="DW22" s="912"/>
      <c r="DX22" s="912"/>
      <c r="DY22" s="912"/>
      <c r="DZ22" s="930"/>
      <c r="EA22" s="67"/>
    </row>
    <row r="23" spans="1:131" s="47" customFormat="1" ht="26.25" customHeight="1" x14ac:dyDescent="0.2">
      <c r="A23" s="53" t="s">
        <v>248</v>
      </c>
      <c r="B23" s="889" t="s">
        <v>304</v>
      </c>
      <c r="C23" s="890"/>
      <c r="D23" s="890"/>
      <c r="E23" s="890"/>
      <c r="F23" s="890"/>
      <c r="G23" s="890"/>
      <c r="H23" s="890"/>
      <c r="I23" s="890"/>
      <c r="J23" s="890"/>
      <c r="K23" s="890"/>
      <c r="L23" s="890"/>
      <c r="M23" s="890"/>
      <c r="N23" s="890"/>
      <c r="O23" s="890"/>
      <c r="P23" s="891"/>
      <c r="Q23" s="960">
        <v>36049</v>
      </c>
      <c r="R23" s="901"/>
      <c r="S23" s="901"/>
      <c r="T23" s="901"/>
      <c r="U23" s="901"/>
      <c r="V23" s="901">
        <v>35179</v>
      </c>
      <c r="W23" s="901"/>
      <c r="X23" s="901"/>
      <c r="Y23" s="901"/>
      <c r="Z23" s="901"/>
      <c r="AA23" s="901">
        <v>869</v>
      </c>
      <c r="AB23" s="901"/>
      <c r="AC23" s="901"/>
      <c r="AD23" s="901"/>
      <c r="AE23" s="961"/>
      <c r="AF23" s="932">
        <v>648</v>
      </c>
      <c r="AG23" s="901"/>
      <c r="AH23" s="901"/>
      <c r="AI23" s="901"/>
      <c r="AJ23" s="933"/>
      <c r="AK23" s="934"/>
      <c r="AL23" s="900"/>
      <c r="AM23" s="900"/>
      <c r="AN23" s="900"/>
      <c r="AO23" s="900"/>
      <c r="AP23" s="901">
        <v>27871</v>
      </c>
      <c r="AQ23" s="901"/>
      <c r="AR23" s="901"/>
      <c r="AS23" s="901"/>
      <c r="AT23" s="901"/>
      <c r="AU23" s="902"/>
      <c r="AV23" s="902"/>
      <c r="AW23" s="902"/>
      <c r="AX23" s="902"/>
      <c r="AY23" s="903"/>
      <c r="AZ23" s="936" t="s">
        <v>197</v>
      </c>
      <c r="BA23" s="896"/>
      <c r="BB23" s="896"/>
      <c r="BC23" s="896"/>
      <c r="BD23" s="937"/>
      <c r="BE23" s="67"/>
      <c r="BF23" s="67"/>
      <c r="BG23" s="67"/>
      <c r="BH23" s="67"/>
      <c r="BI23" s="67"/>
      <c r="BJ23" s="67"/>
      <c r="BK23" s="67"/>
      <c r="BL23" s="67"/>
      <c r="BM23" s="67"/>
      <c r="BN23" s="67"/>
      <c r="BO23" s="67"/>
      <c r="BP23" s="67"/>
      <c r="BQ23" s="52">
        <v>17</v>
      </c>
      <c r="BR23" s="72"/>
      <c r="BS23" s="911"/>
      <c r="BT23" s="912"/>
      <c r="BU23" s="912"/>
      <c r="BV23" s="912"/>
      <c r="BW23" s="912"/>
      <c r="BX23" s="912"/>
      <c r="BY23" s="912"/>
      <c r="BZ23" s="912"/>
      <c r="CA23" s="912"/>
      <c r="CB23" s="912"/>
      <c r="CC23" s="912"/>
      <c r="CD23" s="912"/>
      <c r="CE23" s="912"/>
      <c r="CF23" s="912"/>
      <c r="CG23" s="913"/>
      <c r="CH23" s="918"/>
      <c r="CI23" s="919"/>
      <c r="CJ23" s="919"/>
      <c r="CK23" s="919"/>
      <c r="CL23" s="929"/>
      <c r="CM23" s="918"/>
      <c r="CN23" s="919"/>
      <c r="CO23" s="919"/>
      <c r="CP23" s="919"/>
      <c r="CQ23" s="929"/>
      <c r="CR23" s="918"/>
      <c r="CS23" s="919"/>
      <c r="CT23" s="919"/>
      <c r="CU23" s="919"/>
      <c r="CV23" s="929"/>
      <c r="CW23" s="918"/>
      <c r="CX23" s="919"/>
      <c r="CY23" s="919"/>
      <c r="CZ23" s="919"/>
      <c r="DA23" s="929"/>
      <c r="DB23" s="918"/>
      <c r="DC23" s="919"/>
      <c r="DD23" s="919"/>
      <c r="DE23" s="919"/>
      <c r="DF23" s="929"/>
      <c r="DG23" s="918"/>
      <c r="DH23" s="919"/>
      <c r="DI23" s="919"/>
      <c r="DJ23" s="919"/>
      <c r="DK23" s="929"/>
      <c r="DL23" s="918"/>
      <c r="DM23" s="919"/>
      <c r="DN23" s="919"/>
      <c r="DO23" s="919"/>
      <c r="DP23" s="929"/>
      <c r="DQ23" s="918"/>
      <c r="DR23" s="919"/>
      <c r="DS23" s="919"/>
      <c r="DT23" s="919"/>
      <c r="DU23" s="929"/>
      <c r="DV23" s="911"/>
      <c r="DW23" s="912"/>
      <c r="DX23" s="912"/>
      <c r="DY23" s="912"/>
      <c r="DZ23" s="930"/>
      <c r="EA23" s="67"/>
    </row>
    <row r="24" spans="1:131" s="47" customFormat="1" ht="26.25" customHeight="1" x14ac:dyDescent="0.2">
      <c r="A24" s="958" t="s">
        <v>386</v>
      </c>
      <c r="B24" s="958"/>
      <c r="C24" s="958"/>
      <c r="D24" s="958"/>
      <c r="E24" s="958"/>
      <c r="F24" s="958"/>
      <c r="G24" s="958"/>
      <c r="H24" s="958"/>
      <c r="I24" s="958"/>
      <c r="J24" s="958"/>
      <c r="K24" s="958"/>
      <c r="L24" s="958"/>
      <c r="M24" s="958"/>
      <c r="N24" s="958"/>
      <c r="O24" s="958"/>
      <c r="P24" s="958"/>
      <c r="Q24" s="958"/>
      <c r="R24" s="958"/>
      <c r="S24" s="958"/>
      <c r="T24" s="958"/>
      <c r="U24" s="958"/>
      <c r="V24" s="958"/>
      <c r="W24" s="958"/>
      <c r="X24" s="958"/>
      <c r="Y24" s="958"/>
      <c r="Z24" s="958"/>
      <c r="AA24" s="958"/>
      <c r="AB24" s="958"/>
      <c r="AC24" s="958"/>
      <c r="AD24" s="958"/>
      <c r="AE24" s="958"/>
      <c r="AF24" s="958"/>
      <c r="AG24" s="958"/>
      <c r="AH24" s="958"/>
      <c r="AI24" s="958"/>
      <c r="AJ24" s="958"/>
      <c r="AK24" s="958"/>
      <c r="AL24" s="958"/>
      <c r="AM24" s="958"/>
      <c r="AN24" s="958"/>
      <c r="AO24" s="958"/>
      <c r="AP24" s="958"/>
      <c r="AQ24" s="958"/>
      <c r="AR24" s="958"/>
      <c r="AS24" s="958"/>
      <c r="AT24" s="958"/>
      <c r="AU24" s="958"/>
      <c r="AV24" s="958"/>
      <c r="AW24" s="958"/>
      <c r="AX24" s="958"/>
      <c r="AY24" s="958"/>
      <c r="AZ24" s="56"/>
      <c r="BA24" s="56"/>
      <c r="BB24" s="56"/>
      <c r="BC24" s="56"/>
      <c r="BD24" s="56"/>
      <c r="BE24" s="67"/>
      <c r="BF24" s="67"/>
      <c r="BG24" s="67"/>
      <c r="BH24" s="67"/>
      <c r="BI24" s="67"/>
      <c r="BJ24" s="67"/>
      <c r="BK24" s="67"/>
      <c r="BL24" s="67"/>
      <c r="BM24" s="67"/>
      <c r="BN24" s="67"/>
      <c r="BO24" s="67"/>
      <c r="BP24" s="67"/>
      <c r="BQ24" s="52">
        <v>18</v>
      </c>
      <c r="BR24" s="72"/>
      <c r="BS24" s="911"/>
      <c r="BT24" s="912"/>
      <c r="BU24" s="912"/>
      <c r="BV24" s="912"/>
      <c r="BW24" s="912"/>
      <c r="BX24" s="912"/>
      <c r="BY24" s="912"/>
      <c r="BZ24" s="912"/>
      <c r="CA24" s="912"/>
      <c r="CB24" s="912"/>
      <c r="CC24" s="912"/>
      <c r="CD24" s="912"/>
      <c r="CE24" s="912"/>
      <c r="CF24" s="912"/>
      <c r="CG24" s="913"/>
      <c r="CH24" s="918"/>
      <c r="CI24" s="919"/>
      <c r="CJ24" s="919"/>
      <c r="CK24" s="919"/>
      <c r="CL24" s="929"/>
      <c r="CM24" s="918"/>
      <c r="CN24" s="919"/>
      <c r="CO24" s="919"/>
      <c r="CP24" s="919"/>
      <c r="CQ24" s="929"/>
      <c r="CR24" s="918"/>
      <c r="CS24" s="919"/>
      <c r="CT24" s="919"/>
      <c r="CU24" s="919"/>
      <c r="CV24" s="929"/>
      <c r="CW24" s="918"/>
      <c r="CX24" s="919"/>
      <c r="CY24" s="919"/>
      <c r="CZ24" s="919"/>
      <c r="DA24" s="929"/>
      <c r="DB24" s="918"/>
      <c r="DC24" s="919"/>
      <c r="DD24" s="919"/>
      <c r="DE24" s="919"/>
      <c r="DF24" s="929"/>
      <c r="DG24" s="918"/>
      <c r="DH24" s="919"/>
      <c r="DI24" s="919"/>
      <c r="DJ24" s="919"/>
      <c r="DK24" s="929"/>
      <c r="DL24" s="918"/>
      <c r="DM24" s="919"/>
      <c r="DN24" s="919"/>
      <c r="DO24" s="919"/>
      <c r="DP24" s="929"/>
      <c r="DQ24" s="918"/>
      <c r="DR24" s="919"/>
      <c r="DS24" s="919"/>
      <c r="DT24" s="919"/>
      <c r="DU24" s="929"/>
      <c r="DV24" s="911"/>
      <c r="DW24" s="912"/>
      <c r="DX24" s="912"/>
      <c r="DY24" s="912"/>
      <c r="DZ24" s="930"/>
      <c r="EA24" s="67"/>
    </row>
    <row r="25" spans="1:131" ht="26.25" customHeight="1" x14ac:dyDescent="0.2">
      <c r="A25" s="959" t="s">
        <v>417</v>
      </c>
      <c r="B25" s="959"/>
      <c r="C25" s="959"/>
      <c r="D25" s="959"/>
      <c r="E25" s="959"/>
      <c r="F25" s="959"/>
      <c r="G25" s="959"/>
      <c r="H25" s="959"/>
      <c r="I25" s="959"/>
      <c r="J25" s="959"/>
      <c r="K25" s="959"/>
      <c r="L25" s="959"/>
      <c r="M25" s="959"/>
      <c r="N25" s="959"/>
      <c r="O25" s="959"/>
      <c r="P25" s="959"/>
      <c r="Q25" s="959"/>
      <c r="R25" s="959"/>
      <c r="S25" s="959"/>
      <c r="T25" s="959"/>
      <c r="U25" s="959"/>
      <c r="V25" s="959"/>
      <c r="W25" s="959"/>
      <c r="X25" s="959"/>
      <c r="Y25" s="959"/>
      <c r="Z25" s="959"/>
      <c r="AA25" s="959"/>
      <c r="AB25" s="959"/>
      <c r="AC25" s="959"/>
      <c r="AD25" s="959"/>
      <c r="AE25" s="959"/>
      <c r="AF25" s="959"/>
      <c r="AG25" s="959"/>
      <c r="AH25" s="959"/>
      <c r="AI25" s="959"/>
      <c r="AJ25" s="959"/>
      <c r="AK25" s="959"/>
      <c r="AL25" s="959"/>
      <c r="AM25" s="959"/>
      <c r="AN25" s="959"/>
      <c r="AO25" s="959"/>
      <c r="AP25" s="959"/>
      <c r="AQ25" s="959"/>
      <c r="AR25" s="959"/>
      <c r="AS25" s="959"/>
      <c r="AT25" s="959"/>
      <c r="AU25" s="959"/>
      <c r="AV25" s="959"/>
      <c r="AW25" s="959"/>
      <c r="AX25" s="959"/>
      <c r="AY25" s="959"/>
      <c r="AZ25" s="959"/>
      <c r="BA25" s="959"/>
      <c r="BB25" s="959"/>
      <c r="BC25" s="959"/>
      <c r="BD25" s="959"/>
      <c r="BE25" s="959"/>
      <c r="BF25" s="959"/>
      <c r="BG25" s="959"/>
      <c r="BH25" s="959"/>
      <c r="BI25" s="959"/>
      <c r="BJ25" s="56"/>
      <c r="BK25" s="56"/>
      <c r="BL25" s="56"/>
      <c r="BM25" s="56"/>
      <c r="BN25" s="56"/>
      <c r="BO25" s="55"/>
      <c r="BP25" s="55"/>
      <c r="BQ25" s="52">
        <v>19</v>
      </c>
      <c r="BR25" s="72"/>
      <c r="BS25" s="911"/>
      <c r="BT25" s="912"/>
      <c r="BU25" s="912"/>
      <c r="BV25" s="912"/>
      <c r="BW25" s="912"/>
      <c r="BX25" s="912"/>
      <c r="BY25" s="912"/>
      <c r="BZ25" s="912"/>
      <c r="CA25" s="912"/>
      <c r="CB25" s="912"/>
      <c r="CC25" s="912"/>
      <c r="CD25" s="912"/>
      <c r="CE25" s="912"/>
      <c r="CF25" s="912"/>
      <c r="CG25" s="913"/>
      <c r="CH25" s="918"/>
      <c r="CI25" s="919"/>
      <c r="CJ25" s="919"/>
      <c r="CK25" s="919"/>
      <c r="CL25" s="929"/>
      <c r="CM25" s="918"/>
      <c r="CN25" s="919"/>
      <c r="CO25" s="919"/>
      <c r="CP25" s="919"/>
      <c r="CQ25" s="929"/>
      <c r="CR25" s="918"/>
      <c r="CS25" s="919"/>
      <c r="CT25" s="919"/>
      <c r="CU25" s="919"/>
      <c r="CV25" s="929"/>
      <c r="CW25" s="918"/>
      <c r="CX25" s="919"/>
      <c r="CY25" s="919"/>
      <c r="CZ25" s="919"/>
      <c r="DA25" s="929"/>
      <c r="DB25" s="918"/>
      <c r="DC25" s="919"/>
      <c r="DD25" s="919"/>
      <c r="DE25" s="919"/>
      <c r="DF25" s="929"/>
      <c r="DG25" s="918"/>
      <c r="DH25" s="919"/>
      <c r="DI25" s="919"/>
      <c r="DJ25" s="919"/>
      <c r="DK25" s="929"/>
      <c r="DL25" s="918"/>
      <c r="DM25" s="919"/>
      <c r="DN25" s="919"/>
      <c r="DO25" s="919"/>
      <c r="DP25" s="929"/>
      <c r="DQ25" s="918"/>
      <c r="DR25" s="919"/>
      <c r="DS25" s="919"/>
      <c r="DT25" s="919"/>
      <c r="DU25" s="929"/>
      <c r="DV25" s="911"/>
      <c r="DW25" s="912"/>
      <c r="DX25" s="912"/>
      <c r="DY25" s="912"/>
      <c r="DZ25" s="930"/>
      <c r="EA25" s="48"/>
    </row>
    <row r="26" spans="1:131" ht="26.25" customHeight="1" x14ac:dyDescent="0.2">
      <c r="A26" s="657" t="s">
        <v>435</v>
      </c>
      <c r="B26" s="658"/>
      <c r="C26" s="658"/>
      <c r="D26" s="658"/>
      <c r="E26" s="658"/>
      <c r="F26" s="658"/>
      <c r="G26" s="658"/>
      <c r="H26" s="658"/>
      <c r="I26" s="658"/>
      <c r="J26" s="658"/>
      <c r="K26" s="658"/>
      <c r="L26" s="658"/>
      <c r="M26" s="658"/>
      <c r="N26" s="658"/>
      <c r="O26" s="658"/>
      <c r="P26" s="659"/>
      <c r="Q26" s="649" t="s">
        <v>461</v>
      </c>
      <c r="R26" s="650"/>
      <c r="S26" s="650"/>
      <c r="T26" s="650"/>
      <c r="U26" s="651"/>
      <c r="V26" s="649" t="s">
        <v>462</v>
      </c>
      <c r="W26" s="650"/>
      <c r="X26" s="650"/>
      <c r="Y26" s="650"/>
      <c r="Z26" s="651"/>
      <c r="AA26" s="649" t="s">
        <v>463</v>
      </c>
      <c r="AB26" s="650"/>
      <c r="AC26" s="650"/>
      <c r="AD26" s="650"/>
      <c r="AE26" s="650"/>
      <c r="AF26" s="663" t="s">
        <v>244</v>
      </c>
      <c r="AG26" s="664"/>
      <c r="AH26" s="664"/>
      <c r="AI26" s="664"/>
      <c r="AJ26" s="665"/>
      <c r="AK26" s="650" t="s">
        <v>390</v>
      </c>
      <c r="AL26" s="650"/>
      <c r="AM26" s="650"/>
      <c r="AN26" s="650"/>
      <c r="AO26" s="651"/>
      <c r="AP26" s="649" t="s">
        <v>359</v>
      </c>
      <c r="AQ26" s="650"/>
      <c r="AR26" s="650"/>
      <c r="AS26" s="650"/>
      <c r="AT26" s="651"/>
      <c r="AU26" s="649" t="s">
        <v>464</v>
      </c>
      <c r="AV26" s="650"/>
      <c r="AW26" s="650"/>
      <c r="AX26" s="650"/>
      <c r="AY26" s="651"/>
      <c r="AZ26" s="649" t="s">
        <v>465</v>
      </c>
      <c r="BA26" s="650"/>
      <c r="BB26" s="650"/>
      <c r="BC26" s="650"/>
      <c r="BD26" s="651"/>
      <c r="BE26" s="649" t="s">
        <v>441</v>
      </c>
      <c r="BF26" s="650"/>
      <c r="BG26" s="650"/>
      <c r="BH26" s="650"/>
      <c r="BI26" s="655"/>
      <c r="BJ26" s="56"/>
      <c r="BK26" s="56"/>
      <c r="BL26" s="56"/>
      <c r="BM26" s="56"/>
      <c r="BN26" s="56"/>
      <c r="BO26" s="55"/>
      <c r="BP26" s="55"/>
      <c r="BQ26" s="52">
        <v>20</v>
      </c>
      <c r="BR26" s="72"/>
      <c r="BS26" s="911"/>
      <c r="BT26" s="912"/>
      <c r="BU26" s="912"/>
      <c r="BV26" s="912"/>
      <c r="BW26" s="912"/>
      <c r="BX26" s="912"/>
      <c r="BY26" s="912"/>
      <c r="BZ26" s="912"/>
      <c r="CA26" s="912"/>
      <c r="CB26" s="912"/>
      <c r="CC26" s="912"/>
      <c r="CD26" s="912"/>
      <c r="CE26" s="912"/>
      <c r="CF26" s="912"/>
      <c r="CG26" s="913"/>
      <c r="CH26" s="918"/>
      <c r="CI26" s="919"/>
      <c r="CJ26" s="919"/>
      <c r="CK26" s="919"/>
      <c r="CL26" s="929"/>
      <c r="CM26" s="918"/>
      <c r="CN26" s="919"/>
      <c r="CO26" s="919"/>
      <c r="CP26" s="919"/>
      <c r="CQ26" s="929"/>
      <c r="CR26" s="918"/>
      <c r="CS26" s="919"/>
      <c r="CT26" s="919"/>
      <c r="CU26" s="919"/>
      <c r="CV26" s="929"/>
      <c r="CW26" s="918"/>
      <c r="CX26" s="919"/>
      <c r="CY26" s="919"/>
      <c r="CZ26" s="919"/>
      <c r="DA26" s="929"/>
      <c r="DB26" s="918"/>
      <c r="DC26" s="919"/>
      <c r="DD26" s="919"/>
      <c r="DE26" s="919"/>
      <c r="DF26" s="929"/>
      <c r="DG26" s="918"/>
      <c r="DH26" s="919"/>
      <c r="DI26" s="919"/>
      <c r="DJ26" s="919"/>
      <c r="DK26" s="929"/>
      <c r="DL26" s="918"/>
      <c r="DM26" s="919"/>
      <c r="DN26" s="919"/>
      <c r="DO26" s="919"/>
      <c r="DP26" s="929"/>
      <c r="DQ26" s="918"/>
      <c r="DR26" s="919"/>
      <c r="DS26" s="919"/>
      <c r="DT26" s="919"/>
      <c r="DU26" s="929"/>
      <c r="DV26" s="911"/>
      <c r="DW26" s="912"/>
      <c r="DX26" s="912"/>
      <c r="DY26" s="912"/>
      <c r="DZ26" s="930"/>
      <c r="EA26" s="48"/>
    </row>
    <row r="27" spans="1:131" ht="26.25" customHeight="1" x14ac:dyDescent="0.2">
      <c r="A27" s="660"/>
      <c r="B27" s="661"/>
      <c r="C27" s="661"/>
      <c r="D27" s="661"/>
      <c r="E27" s="661"/>
      <c r="F27" s="661"/>
      <c r="G27" s="661"/>
      <c r="H27" s="661"/>
      <c r="I27" s="661"/>
      <c r="J27" s="661"/>
      <c r="K27" s="661"/>
      <c r="L27" s="661"/>
      <c r="M27" s="661"/>
      <c r="N27" s="661"/>
      <c r="O27" s="661"/>
      <c r="P27" s="662"/>
      <c r="Q27" s="652"/>
      <c r="R27" s="653"/>
      <c r="S27" s="653"/>
      <c r="T27" s="653"/>
      <c r="U27" s="654"/>
      <c r="V27" s="652"/>
      <c r="W27" s="653"/>
      <c r="X27" s="653"/>
      <c r="Y27" s="653"/>
      <c r="Z27" s="654"/>
      <c r="AA27" s="652"/>
      <c r="AB27" s="653"/>
      <c r="AC27" s="653"/>
      <c r="AD27" s="653"/>
      <c r="AE27" s="653"/>
      <c r="AF27" s="666"/>
      <c r="AG27" s="667"/>
      <c r="AH27" s="667"/>
      <c r="AI27" s="667"/>
      <c r="AJ27" s="668"/>
      <c r="AK27" s="653"/>
      <c r="AL27" s="653"/>
      <c r="AM27" s="653"/>
      <c r="AN27" s="653"/>
      <c r="AO27" s="654"/>
      <c r="AP27" s="652"/>
      <c r="AQ27" s="653"/>
      <c r="AR27" s="653"/>
      <c r="AS27" s="653"/>
      <c r="AT27" s="654"/>
      <c r="AU27" s="652"/>
      <c r="AV27" s="653"/>
      <c r="AW27" s="653"/>
      <c r="AX27" s="653"/>
      <c r="AY27" s="654"/>
      <c r="AZ27" s="652"/>
      <c r="BA27" s="653"/>
      <c r="BB27" s="653"/>
      <c r="BC27" s="653"/>
      <c r="BD27" s="654"/>
      <c r="BE27" s="652"/>
      <c r="BF27" s="653"/>
      <c r="BG27" s="653"/>
      <c r="BH27" s="653"/>
      <c r="BI27" s="656"/>
      <c r="BJ27" s="56"/>
      <c r="BK27" s="56"/>
      <c r="BL27" s="56"/>
      <c r="BM27" s="56"/>
      <c r="BN27" s="56"/>
      <c r="BO27" s="55"/>
      <c r="BP27" s="55"/>
      <c r="BQ27" s="52">
        <v>21</v>
      </c>
      <c r="BR27" s="72"/>
      <c r="BS27" s="911"/>
      <c r="BT27" s="912"/>
      <c r="BU27" s="912"/>
      <c r="BV27" s="912"/>
      <c r="BW27" s="912"/>
      <c r="BX27" s="912"/>
      <c r="BY27" s="912"/>
      <c r="BZ27" s="912"/>
      <c r="CA27" s="912"/>
      <c r="CB27" s="912"/>
      <c r="CC27" s="912"/>
      <c r="CD27" s="912"/>
      <c r="CE27" s="912"/>
      <c r="CF27" s="912"/>
      <c r="CG27" s="913"/>
      <c r="CH27" s="918"/>
      <c r="CI27" s="919"/>
      <c r="CJ27" s="919"/>
      <c r="CK27" s="919"/>
      <c r="CL27" s="929"/>
      <c r="CM27" s="918"/>
      <c r="CN27" s="919"/>
      <c r="CO27" s="919"/>
      <c r="CP27" s="919"/>
      <c r="CQ27" s="929"/>
      <c r="CR27" s="918"/>
      <c r="CS27" s="919"/>
      <c r="CT27" s="919"/>
      <c r="CU27" s="919"/>
      <c r="CV27" s="929"/>
      <c r="CW27" s="918"/>
      <c r="CX27" s="919"/>
      <c r="CY27" s="919"/>
      <c r="CZ27" s="919"/>
      <c r="DA27" s="929"/>
      <c r="DB27" s="918"/>
      <c r="DC27" s="919"/>
      <c r="DD27" s="919"/>
      <c r="DE27" s="919"/>
      <c r="DF27" s="929"/>
      <c r="DG27" s="918"/>
      <c r="DH27" s="919"/>
      <c r="DI27" s="919"/>
      <c r="DJ27" s="919"/>
      <c r="DK27" s="929"/>
      <c r="DL27" s="918"/>
      <c r="DM27" s="919"/>
      <c r="DN27" s="919"/>
      <c r="DO27" s="919"/>
      <c r="DP27" s="929"/>
      <c r="DQ27" s="918"/>
      <c r="DR27" s="919"/>
      <c r="DS27" s="919"/>
      <c r="DT27" s="919"/>
      <c r="DU27" s="929"/>
      <c r="DV27" s="911"/>
      <c r="DW27" s="912"/>
      <c r="DX27" s="912"/>
      <c r="DY27" s="912"/>
      <c r="DZ27" s="930"/>
      <c r="EA27" s="48"/>
    </row>
    <row r="28" spans="1:131" ht="26.25" customHeight="1" x14ac:dyDescent="0.2">
      <c r="A28" s="54">
        <v>1</v>
      </c>
      <c r="B28" s="922" t="s">
        <v>466</v>
      </c>
      <c r="C28" s="923"/>
      <c r="D28" s="923"/>
      <c r="E28" s="923"/>
      <c r="F28" s="923"/>
      <c r="G28" s="923"/>
      <c r="H28" s="923"/>
      <c r="I28" s="923"/>
      <c r="J28" s="923"/>
      <c r="K28" s="923"/>
      <c r="L28" s="923"/>
      <c r="M28" s="923"/>
      <c r="N28" s="923"/>
      <c r="O28" s="923"/>
      <c r="P28" s="924"/>
      <c r="Q28" s="949">
        <v>6602</v>
      </c>
      <c r="R28" s="950"/>
      <c r="S28" s="950"/>
      <c r="T28" s="950"/>
      <c r="U28" s="950"/>
      <c r="V28" s="950">
        <v>6474</v>
      </c>
      <c r="W28" s="950"/>
      <c r="X28" s="950"/>
      <c r="Y28" s="950"/>
      <c r="Z28" s="950"/>
      <c r="AA28" s="950">
        <v>128</v>
      </c>
      <c r="AB28" s="950"/>
      <c r="AC28" s="950"/>
      <c r="AD28" s="950"/>
      <c r="AE28" s="951"/>
      <c r="AF28" s="952">
        <v>128</v>
      </c>
      <c r="AG28" s="950"/>
      <c r="AH28" s="950"/>
      <c r="AI28" s="950"/>
      <c r="AJ28" s="953"/>
      <c r="AK28" s="954">
        <v>700</v>
      </c>
      <c r="AL28" s="950"/>
      <c r="AM28" s="950"/>
      <c r="AN28" s="950"/>
      <c r="AO28" s="950"/>
      <c r="AP28" s="950" t="s">
        <v>197</v>
      </c>
      <c r="AQ28" s="950"/>
      <c r="AR28" s="950"/>
      <c r="AS28" s="950"/>
      <c r="AT28" s="950"/>
      <c r="AU28" s="950" t="s">
        <v>197</v>
      </c>
      <c r="AV28" s="950"/>
      <c r="AW28" s="950"/>
      <c r="AX28" s="950"/>
      <c r="AY28" s="950"/>
      <c r="AZ28" s="955" t="s">
        <v>197</v>
      </c>
      <c r="BA28" s="955"/>
      <c r="BB28" s="955"/>
      <c r="BC28" s="955"/>
      <c r="BD28" s="955"/>
      <c r="BE28" s="956"/>
      <c r="BF28" s="956"/>
      <c r="BG28" s="956"/>
      <c r="BH28" s="956"/>
      <c r="BI28" s="957"/>
      <c r="BJ28" s="56"/>
      <c r="BK28" s="56"/>
      <c r="BL28" s="56"/>
      <c r="BM28" s="56"/>
      <c r="BN28" s="56"/>
      <c r="BO28" s="55"/>
      <c r="BP28" s="55"/>
      <c r="BQ28" s="52">
        <v>22</v>
      </c>
      <c r="BR28" s="72"/>
      <c r="BS28" s="911"/>
      <c r="BT28" s="912"/>
      <c r="BU28" s="912"/>
      <c r="BV28" s="912"/>
      <c r="BW28" s="912"/>
      <c r="BX28" s="912"/>
      <c r="BY28" s="912"/>
      <c r="BZ28" s="912"/>
      <c r="CA28" s="912"/>
      <c r="CB28" s="912"/>
      <c r="CC28" s="912"/>
      <c r="CD28" s="912"/>
      <c r="CE28" s="912"/>
      <c r="CF28" s="912"/>
      <c r="CG28" s="913"/>
      <c r="CH28" s="918"/>
      <c r="CI28" s="919"/>
      <c r="CJ28" s="919"/>
      <c r="CK28" s="919"/>
      <c r="CL28" s="929"/>
      <c r="CM28" s="918"/>
      <c r="CN28" s="919"/>
      <c r="CO28" s="919"/>
      <c r="CP28" s="919"/>
      <c r="CQ28" s="929"/>
      <c r="CR28" s="918"/>
      <c r="CS28" s="919"/>
      <c r="CT28" s="919"/>
      <c r="CU28" s="919"/>
      <c r="CV28" s="929"/>
      <c r="CW28" s="918"/>
      <c r="CX28" s="919"/>
      <c r="CY28" s="919"/>
      <c r="CZ28" s="919"/>
      <c r="DA28" s="929"/>
      <c r="DB28" s="918"/>
      <c r="DC28" s="919"/>
      <c r="DD28" s="919"/>
      <c r="DE28" s="919"/>
      <c r="DF28" s="929"/>
      <c r="DG28" s="918"/>
      <c r="DH28" s="919"/>
      <c r="DI28" s="919"/>
      <c r="DJ28" s="919"/>
      <c r="DK28" s="929"/>
      <c r="DL28" s="918"/>
      <c r="DM28" s="919"/>
      <c r="DN28" s="919"/>
      <c r="DO28" s="919"/>
      <c r="DP28" s="929"/>
      <c r="DQ28" s="918"/>
      <c r="DR28" s="919"/>
      <c r="DS28" s="919"/>
      <c r="DT28" s="919"/>
      <c r="DU28" s="929"/>
      <c r="DV28" s="911"/>
      <c r="DW28" s="912"/>
      <c r="DX28" s="912"/>
      <c r="DY28" s="912"/>
      <c r="DZ28" s="930"/>
      <c r="EA28" s="48"/>
    </row>
    <row r="29" spans="1:131" ht="26.25" customHeight="1" x14ac:dyDescent="0.2">
      <c r="A29" s="54">
        <v>2</v>
      </c>
      <c r="B29" s="911" t="s">
        <v>327</v>
      </c>
      <c r="C29" s="912"/>
      <c r="D29" s="912"/>
      <c r="E29" s="912"/>
      <c r="F29" s="912"/>
      <c r="G29" s="912"/>
      <c r="H29" s="912"/>
      <c r="I29" s="912"/>
      <c r="J29" s="912"/>
      <c r="K29" s="912"/>
      <c r="L29" s="912"/>
      <c r="M29" s="912"/>
      <c r="N29" s="912"/>
      <c r="O29" s="912"/>
      <c r="P29" s="913"/>
      <c r="Q29" s="914">
        <v>311</v>
      </c>
      <c r="R29" s="915"/>
      <c r="S29" s="915"/>
      <c r="T29" s="915"/>
      <c r="U29" s="915"/>
      <c r="V29" s="915">
        <v>310</v>
      </c>
      <c r="W29" s="915"/>
      <c r="X29" s="915"/>
      <c r="Y29" s="915"/>
      <c r="Z29" s="915"/>
      <c r="AA29" s="915">
        <v>1</v>
      </c>
      <c r="AB29" s="915"/>
      <c r="AC29" s="915"/>
      <c r="AD29" s="915"/>
      <c r="AE29" s="921"/>
      <c r="AF29" s="941">
        <v>1</v>
      </c>
      <c r="AG29" s="919"/>
      <c r="AH29" s="919"/>
      <c r="AI29" s="919"/>
      <c r="AJ29" s="942"/>
      <c r="AK29" s="920">
        <v>148</v>
      </c>
      <c r="AL29" s="915"/>
      <c r="AM29" s="915"/>
      <c r="AN29" s="915"/>
      <c r="AO29" s="915"/>
      <c r="AP29" s="915">
        <v>481</v>
      </c>
      <c r="AQ29" s="915"/>
      <c r="AR29" s="915"/>
      <c r="AS29" s="915"/>
      <c r="AT29" s="915"/>
      <c r="AU29" s="915">
        <v>322</v>
      </c>
      <c r="AV29" s="915"/>
      <c r="AW29" s="915"/>
      <c r="AX29" s="915"/>
      <c r="AY29" s="915"/>
      <c r="AZ29" s="948" t="s">
        <v>197</v>
      </c>
      <c r="BA29" s="948"/>
      <c r="BB29" s="948"/>
      <c r="BC29" s="948"/>
      <c r="BD29" s="948"/>
      <c r="BE29" s="916"/>
      <c r="BF29" s="916"/>
      <c r="BG29" s="916"/>
      <c r="BH29" s="916"/>
      <c r="BI29" s="917"/>
      <c r="BJ29" s="56"/>
      <c r="BK29" s="56"/>
      <c r="BL29" s="56"/>
      <c r="BM29" s="56"/>
      <c r="BN29" s="56"/>
      <c r="BO29" s="55"/>
      <c r="BP29" s="55"/>
      <c r="BQ29" s="52">
        <v>23</v>
      </c>
      <c r="BR29" s="72"/>
      <c r="BS29" s="911"/>
      <c r="BT29" s="912"/>
      <c r="BU29" s="912"/>
      <c r="BV29" s="912"/>
      <c r="BW29" s="912"/>
      <c r="BX29" s="912"/>
      <c r="BY29" s="912"/>
      <c r="BZ29" s="912"/>
      <c r="CA29" s="912"/>
      <c r="CB29" s="912"/>
      <c r="CC29" s="912"/>
      <c r="CD29" s="912"/>
      <c r="CE29" s="912"/>
      <c r="CF29" s="912"/>
      <c r="CG29" s="913"/>
      <c r="CH29" s="918"/>
      <c r="CI29" s="919"/>
      <c r="CJ29" s="919"/>
      <c r="CK29" s="919"/>
      <c r="CL29" s="929"/>
      <c r="CM29" s="918"/>
      <c r="CN29" s="919"/>
      <c r="CO29" s="919"/>
      <c r="CP29" s="919"/>
      <c r="CQ29" s="929"/>
      <c r="CR29" s="918"/>
      <c r="CS29" s="919"/>
      <c r="CT29" s="919"/>
      <c r="CU29" s="919"/>
      <c r="CV29" s="929"/>
      <c r="CW29" s="918"/>
      <c r="CX29" s="919"/>
      <c r="CY29" s="919"/>
      <c r="CZ29" s="919"/>
      <c r="DA29" s="929"/>
      <c r="DB29" s="918"/>
      <c r="DC29" s="919"/>
      <c r="DD29" s="919"/>
      <c r="DE29" s="919"/>
      <c r="DF29" s="929"/>
      <c r="DG29" s="918"/>
      <c r="DH29" s="919"/>
      <c r="DI29" s="919"/>
      <c r="DJ29" s="919"/>
      <c r="DK29" s="929"/>
      <c r="DL29" s="918"/>
      <c r="DM29" s="919"/>
      <c r="DN29" s="919"/>
      <c r="DO29" s="919"/>
      <c r="DP29" s="929"/>
      <c r="DQ29" s="918"/>
      <c r="DR29" s="919"/>
      <c r="DS29" s="919"/>
      <c r="DT29" s="919"/>
      <c r="DU29" s="929"/>
      <c r="DV29" s="911"/>
      <c r="DW29" s="912"/>
      <c r="DX29" s="912"/>
      <c r="DY29" s="912"/>
      <c r="DZ29" s="930"/>
      <c r="EA29" s="48"/>
    </row>
    <row r="30" spans="1:131" ht="26.25" customHeight="1" x14ac:dyDescent="0.2">
      <c r="A30" s="54">
        <v>3</v>
      </c>
      <c r="B30" s="911" t="s">
        <v>430</v>
      </c>
      <c r="C30" s="912"/>
      <c r="D30" s="912"/>
      <c r="E30" s="912"/>
      <c r="F30" s="912"/>
      <c r="G30" s="912"/>
      <c r="H30" s="912"/>
      <c r="I30" s="912"/>
      <c r="J30" s="912"/>
      <c r="K30" s="912"/>
      <c r="L30" s="912"/>
      <c r="M30" s="912"/>
      <c r="N30" s="912"/>
      <c r="O30" s="912"/>
      <c r="P30" s="913"/>
      <c r="Q30" s="914">
        <v>5590</v>
      </c>
      <c r="R30" s="915"/>
      <c r="S30" s="915"/>
      <c r="T30" s="915"/>
      <c r="U30" s="915"/>
      <c r="V30" s="915">
        <v>5421</v>
      </c>
      <c r="W30" s="915"/>
      <c r="X30" s="915"/>
      <c r="Y30" s="915"/>
      <c r="Z30" s="915"/>
      <c r="AA30" s="915">
        <v>169</v>
      </c>
      <c r="AB30" s="915"/>
      <c r="AC30" s="915"/>
      <c r="AD30" s="915"/>
      <c r="AE30" s="921"/>
      <c r="AF30" s="941">
        <v>169</v>
      </c>
      <c r="AG30" s="919"/>
      <c r="AH30" s="919"/>
      <c r="AI30" s="919"/>
      <c r="AJ30" s="942"/>
      <c r="AK30" s="920">
        <v>849</v>
      </c>
      <c r="AL30" s="915"/>
      <c r="AM30" s="915"/>
      <c r="AN30" s="915"/>
      <c r="AO30" s="915"/>
      <c r="AP30" s="915" t="s">
        <v>197</v>
      </c>
      <c r="AQ30" s="915"/>
      <c r="AR30" s="915"/>
      <c r="AS30" s="915"/>
      <c r="AT30" s="915"/>
      <c r="AU30" s="915" t="s">
        <v>197</v>
      </c>
      <c r="AV30" s="915"/>
      <c r="AW30" s="915"/>
      <c r="AX30" s="915"/>
      <c r="AY30" s="915"/>
      <c r="AZ30" s="948" t="s">
        <v>197</v>
      </c>
      <c r="BA30" s="948"/>
      <c r="BB30" s="948"/>
      <c r="BC30" s="948"/>
      <c r="BD30" s="948"/>
      <c r="BE30" s="916"/>
      <c r="BF30" s="916"/>
      <c r="BG30" s="916"/>
      <c r="BH30" s="916"/>
      <c r="BI30" s="917"/>
      <c r="BJ30" s="56"/>
      <c r="BK30" s="56"/>
      <c r="BL30" s="56"/>
      <c r="BM30" s="56"/>
      <c r="BN30" s="56"/>
      <c r="BO30" s="55"/>
      <c r="BP30" s="55"/>
      <c r="BQ30" s="52">
        <v>24</v>
      </c>
      <c r="BR30" s="72"/>
      <c r="BS30" s="911"/>
      <c r="BT30" s="912"/>
      <c r="BU30" s="912"/>
      <c r="BV30" s="912"/>
      <c r="BW30" s="912"/>
      <c r="BX30" s="912"/>
      <c r="BY30" s="912"/>
      <c r="BZ30" s="912"/>
      <c r="CA30" s="912"/>
      <c r="CB30" s="912"/>
      <c r="CC30" s="912"/>
      <c r="CD30" s="912"/>
      <c r="CE30" s="912"/>
      <c r="CF30" s="912"/>
      <c r="CG30" s="913"/>
      <c r="CH30" s="918"/>
      <c r="CI30" s="919"/>
      <c r="CJ30" s="919"/>
      <c r="CK30" s="919"/>
      <c r="CL30" s="929"/>
      <c r="CM30" s="918"/>
      <c r="CN30" s="919"/>
      <c r="CO30" s="919"/>
      <c r="CP30" s="919"/>
      <c r="CQ30" s="929"/>
      <c r="CR30" s="918"/>
      <c r="CS30" s="919"/>
      <c r="CT30" s="919"/>
      <c r="CU30" s="919"/>
      <c r="CV30" s="929"/>
      <c r="CW30" s="918"/>
      <c r="CX30" s="919"/>
      <c r="CY30" s="919"/>
      <c r="CZ30" s="919"/>
      <c r="DA30" s="929"/>
      <c r="DB30" s="918"/>
      <c r="DC30" s="919"/>
      <c r="DD30" s="919"/>
      <c r="DE30" s="919"/>
      <c r="DF30" s="929"/>
      <c r="DG30" s="918"/>
      <c r="DH30" s="919"/>
      <c r="DI30" s="919"/>
      <c r="DJ30" s="919"/>
      <c r="DK30" s="929"/>
      <c r="DL30" s="918"/>
      <c r="DM30" s="919"/>
      <c r="DN30" s="919"/>
      <c r="DO30" s="919"/>
      <c r="DP30" s="929"/>
      <c r="DQ30" s="918"/>
      <c r="DR30" s="919"/>
      <c r="DS30" s="919"/>
      <c r="DT30" s="919"/>
      <c r="DU30" s="929"/>
      <c r="DV30" s="911"/>
      <c r="DW30" s="912"/>
      <c r="DX30" s="912"/>
      <c r="DY30" s="912"/>
      <c r="DZ30" s="930"/>
      <c r="EA30" s="48"/>
    </row>
    <row r="31" spans="1:131" ht="26.25" customHeight="1" x14ac:dyDescent="0.2">
      <c r="A31" s="54">
        <v>4</v>
      </c>
      <c r="B31" s="911" t="s">
        <v>57</v>
      </c>
      <c r="C31" s="912"/>
      <c r="D31" s="912"/>
      <c r="E31" s="912"/>
      <c r="F31" s="912"/>
      <c r="G31" s="912"/>
      <c r="H31" s="912"/>
      <c r="I31" s="912"/>
      <c r="J31" s="912"/>
      <c r="K31" s="912"/>
      <c r="L31" s="912"/>
      <c r="M31" s="912"/>
      <c r="N31" s="912"/>
      <c r="O31" s="912"/>
      <c r="P31" s="913"/>
      <c r="Q31" s="914">
        <v>38</v>
      </c>
      <c r="R31" s="915"/>
      <c r="S31" s="915"/>
      <c r="T31" s="915"/>
      <c r="U31" s="915"/>
      <c r="V31" s="915">
        <v>38</v>
      </c>
      <c r="W31" s="915"/>
      <c r="X31" s="915"/>
      <c r="Y31" s="915"/>
      <c r="Z31" s="915"/>
      <c r="AA31" s="915" t="s">
        <v>197</v>
      </c>
      <c r="AB31" s="915"/>
      <c r="AC31" s="915"/>
      <c r="AD31" s="915"/>
      <c r="AE31" s="921"/>
      <c r="AF31" s="941" t="s">
        <v>197</v>
      </c>
      <c r="AG31" s="919"/>
      <c r="AH31" s="919"/>
      <c r="AI31" s="919"/>
      <c r="AJ31" s="942"/>
      <c r="AK31" s="920">
        <v>17</v>
      </c>
      <c r="AL31" s="915"/>
      <c r="AM31" s="915"/>
      <c r="AN31" s="915"/>
      <c r="AO31" s="915"/>
      <c r="AP31" s="915" t="s">
        <v>197</v>
      </c>
      <c r="AQ31" s="915"/>
      <c r="AR31" s="915"/>
      <c r="AS31" s="915"/>
      <c r="AT31" s="915"/>
      <c r="AU31" s="915" t="s">
        <v>197</v>
      </c>
      <c r="AV31" s="915"/>
      <c r="AW31" s="915"/>
      <c r="AX31" s="915"/>
      <c r="AY31" s="915"/>
      <c r="AZ31" s="948" t="s">
        <v>197</v>
      </c>
      <c r="BA31" s="948"/>
      <c r="BB31" s="948"/>
      <c r="BC31" s="948"/>
      <c r="BD31" s="948"/>
      <c r="BE31" s="916"/>
      <c r="BF31" s="916"/>
      <c r="BG31" s="916"/>
      <c r="BH31" s="916"/>
      <c r="BI31" s="917"/>
      <c r="BJ31" s="56"/>
      <c r="BK31" s="56"/>
      <c r="BL31" s="56"/>
      <c r="BM31" s="56"/>
      <c r="BN31" s="56"/>
      <c r="BO31" s="55"/>
      <c r="BP31" s="55"/>
      <c r="BQ31" s="52">
        <v>25</v>
      </c>
      <c r="BR31" s="72"/>
      <c r="BS31" s="911"/>
      <c r="BT31" s="912"/>
      <c r="BU31" s="912"/>
      <c r="BV31" s="912"/>
      <c r="BW31" s="912"/>
      <c r="BX31" s="912"/>
      <c r="BY31" s="912"/>
      <c r="BZ31" s="912"/>
      <c r="CA31" s="912"/>
      <c r="CB31" s="912"/>
      <c r="CC31" s="912"/>
      <c r="CD31" s="912"/>
      <c r="CE31" s="912"/>
      <c r="CF31" s="912"/>
      <c r="CG31" s="913"/>
      <c r="CH31" s="918"/>
      <c r="CI31" s="919"/>
      <c r="CJ31" s="919"/>
      <c r="CK31" s="919"/>
      <c r="CL31" s="929"/>
      <c r="CM31" s="918"/>
      <c r="CN31" s="919"/>
      <c r="CO31" s="919"/>
      <c r="CP31" s="919"/>
      <c r="CQ31" s="929"/>
      <c r="CR31" s="918"/>
      <c r="CS31" s="919"/>
      <c r="CT31" s="919"/>
      <c r="CU31" s="919"/>
      <c r="CV31" s="929"/>
      <c r="CW31" s="918"/>
      <c r="CX31" s="919"/>
      <c r="CY31" s="919"/>
      <c r="CZ31" s="919"/>
      <c r="DA31" s="929"/>
      <c r="DB31" s="918"/>
      <c r="DC31" s="919"/>
      <c r="DD31" s="919"/>
      <c r="DE31" s="919"/>
      <c r="DF31" s="929"/>
      <c r="DG31" s="918"/>
      <c r="DH31" s="919"/>
      <c r="DI31" s="919"/>
      <c r="DJ31" s="919"/>
      <c r="DK31" s="929"/>
      <c r="DL31" s="918"/>
      <c r="DM31" s="919"/>
      <c r="DN31" s="919"/>
      <c r="DO31" s="919"/>
      <c r="DP31" s="929"/>
      <c r="DQ31" s="918"/>
      <c r="DR31" s="919"/>
      <c r="DS31" s="919"/>
      <c r="DT31" s="919"/>
      <c r="DU31" s="929"/>
      <c r="DV31" s="911"/>
      <c r="DW31" s="912"/>
      <c r="DX31" s="912"/>
      <c r="DY31" s="912"/>
      <c r="DZ31" s="930"/>
      <c r="EA31" s="48"/>
    </row>
    <row r="32" spans="1:131" ht="26.25" customHeight="1" x14ac:dyDescent="0.2">
      <c r="A32" s="54">
        <v>5</v>
      </c>
      <c r="B32" s="911" t="s">
        <v>468</v>
      </c>
      <c r="C32" s="912"/>
      <c r="D32" s="912"/>
      <c r="E32" s="912"/>
      <c r="F32" s="912"/>
      <c r="G32" s="912"/>
      <c r="H32" s="912"/>
      <c r="I32" s="912"/>
      <c r="J32" s="912"/>
      <c r="K32" s="912"/>
      <c r="L32" s="912"/>
      <c r="M32" s="912"/>
      <c r="N32" s="912"/>
      <c r="O32" s="912"/>
      <c r="P32" s="913"/>
      <c r="Q32" s="914">
        <v>949</v>
      </c>
      <c r="R32" s="915"/>
      <c r="S32" s="915"/>
      <c r="T32" s="915"/>
      <c r="U32" s="915"/>
      <c r="V32" s="915">
        <v>940</v>
      </c>
      <c r="W32" s="915"/>
      <c r="X32" s="915"/>
      <c r="Y32" s="915"/>
      <c r="Z32" s="915"/>
      <c r="AA32" s="915">
        <v>9</v>
      </c>
      <c r="AB32" s="915"/>
      <c r="AC32" s="915"/>
      <c r="AD32" s="915"/>
      <c r="AE32" s="921"/>
      <c r="AF32" s="941">
        <v>9</v>
      </c>
      <c r="AG32" s="919"/>
      <c r="AH32" s="919"/>
      <c r="AI32" s="919"/>
      <c r="AJ32" s="942"/>
      <c r="AK32" s="920">
        <v>299</v>
      </c>
      <c r="AL32" s="915"/>
      <c r="AM32" s="915"/>
      <c r="AN32" s="915"/>
      <c r="AO32" s="915"/>
      <c r="AP32" s="915" t="s">
        <v>197</v>
      </c>
      <c r="AQ32" s="915"/>
      <c r="AR32" s="915"/>
      <c r="AS32" s="915"/>
      <c r="AT32" s="915"/>
      <c r="AU32" s="915" t="s">
        <v>197</v>
      </c>
      <c r="AV32" s="915"/>
      <c r="AW32" s="915"/>
      <c r="AX32" s="915"/>
      <c r="AY32" s="915"/>
      <c r="AZ32" s="948" t="s">
        <v>197</v>
      </c>
      <c r="BA32" s="948"/>
      <c r="BB32" s="948"/>
      <c r="BC32" s="948"/>
      <c r="BD32" s="948"/>
      <c r="BE32" s="916"/>
      <c r="BF32" s="916"/>
      <c r="BG32" s="916"/>
      <c r="BH32" s="916"/>
      <c r="BI32" s="917"/>
      <c r="BJ32" s="56"/>
      <c r="BK32" s="56"/>
      <c r="BL32" s="56"/>
      <c r="BM32" s="56"/>
      <c r="BN32" s="56"/>
      <c r="BO32" s="55"/>
      <c r="BP32" s="55"/>
      <c r="BQ32" s="52">
        <v>26</v>
      </c>
      <c r="BR32" s="72"/>
      <c r="BS32" s="911"/>
      <c r="BT32" s="912"/>
      <c r="BU32" s="912"/>
      <c r="BV32" s="912"/>
      <c r="BW32" s="912"/>
      <c r="BX32" s="912"/>
      <c r="BY32" s="912"/>
      <c r="BZ32" s="912"/>
      <c r="CA32" s="912"/>
      <c r="CB32" s="912"/>
      <c r="CC32" s="912"/>
      <c r="CD32" s="912"/>
      <c r="CE32" s="912"/>
      <c r="CF32" s="912"/>
      <c r="CG32" s="913"/>
      <c r="CH32" s="918"/>
      <c r="CI32" s="919"/>
      <c r="CJ32" s="919"/>
      <c r="CK32" s="919"/>
      <c r="CL32" s="929"/>
      <c r="CM32" s="918"/>
      <c r="CN32" s="919"/>
      <c r="CO32" s="919"/>
      <c r="CP32" s="919"/>
      <c r="CQ32" s="929"/>
      <c r="CR32" s="918"/>
      <c r="CS32" s="919"/>
      <c r="CT32" s="919"/>
      <c r="CU32" s="919"/>
      <c r="CV32" s="929"/>
      <c r="CW32" s="918"/>
      <c r="CX32" s="919"/>
      <c r="CY32" s="919"/>
      <c r="CZ32" s="919"/>
      <c r="DA32" s="929"/>
      <c r="DB32" s="918"/>
      <c r="DC32" s="919"/>
      <c r="DD32" s="919"/>
      <c r="DE32" s="919"/>
      <c r="DF32" s="929"/>
      <c r="DG32" s="918"/>
      <c r="DH32" s="919"/>
      <c r="DI32" s="919"/>
      <c r="DJ32" s="919"/>
      <c r="DK32" s="929"/>
      <c r="DL32" s="918"/>
      <c r="DM32" s="919"/>
      <c r="DN32" s="919"/>
      <c r="DO32" s="919"/>
      <c r="DP32" s="929"/>
      <c r="DQ32" s="918"/>
      <c r="DR32" s="919"/>
      <c r="DS32" s="919"/>
      <c r="DT32" s="919"/>
      <c r="DU32" s="929"/>
      <c r="DV32" s="911"/>
      <c r="DW32" s="912"/>
      <c r="DX32" s="912"/>
      <c r="DY32" s="912"/>
      <c r="DZ32" s="930"/>
      <c r="EA32" s="48"/>
    </row>
    <row r="33" spans="1:131" ht="26.25" customHeight="1" x14ac:dyDescent="0.2">
      <c r="A33" s="54">
        <v>6</v>
      </c>
      <c r="B33" s="911" t="s">
        <v>301</v>
      </c>
      <c r="C33" s="912"/>
      <c r="D33" s="912"/>
      <c r="E33" s="912"/>
      <c r="F33" s="912"/>
      <c r="G33" s="912"/>
      <c r="H33" s="912"/>
      <c r="I33" s="912"/>
      <c r="J33" s="912"/>
      <c r="K33" s="912"/>
      <c r="L33" s="912"/>
      <c r="M33" s="912"/>
      <c r="N33" s="912"/>
      <c r="O33" s="912"/>
      <c r="P33" s="913"/>
      <c r="Q33" s="914">
        <v>1366</v>
      </c>
      <c r="R33" s="915"/>
      <c r="S33" s="915"/>
      <c r="T33" s="915"/>
      <c r="U33" s="915"/>
      <c r="V33" s="915">
        <v>1132</v>
      </c>
      <c r="W33" s="915"/>
      <c r="X33" s="915"/>
      <c r="Y33" s="915"/>
      <c r="Z33" s="915"/>
      <c r="AA33" s="915">
        <v>234</v>
      </c>
      <c r="AB33" s="915"/>
      <c r="AC33" s="915"/>
      <c r="AD33" s="915"/>
      <c r="AE33" s="921"/>
      <c r="AF33" s="941">
        <v>346</v>
      </c>
      <c r="AG33" s="919"/>
      <c r="AH33" s="919"/>
      <c r="AI33" s="919"/>
      <c r="AJ33" s="942"/>
      <c r="AK33" s="920">
        <v>650</v>
      </c>
      <c r="AL33" s="915"/>
      <c r="AM33" s="915"/>
      <c r="AN33" s="915"/>
      <c r="AO33" s="915"/>
      <c r="AP33" s="915">
        <v>6937</v>
      </c>
      <c r="AQ33" s="915"/>
      <c r="AR33" s="915"/>
      <c r="AS33" s="915"/>
      <c r="AT33" s="915"/>
      <c r="AU33" s="915">
        <v>4752</v>
      </c>
      <c r="AV33" s="915"/>
      <c r="AW33" s="915"/>
      <c r="AX33" s="915"/>
      <c r="AY33" s="915"/>
      <c r="AZ33" s="948" t="s">
        <v>197</v>
      </c>
      <c r="BA33" s="948"/>
      <c r="BB33" s="948"/>
      <c r="BC33" s="948"/>
      <c r="BD33" s="948"/>
      <c r="BE33" s="916" t="s">
        <v>469</v>
      </c>
      <c r="BF33" s="916"/>
      <c r="BG33" s="916"/>
      <c r="BH33" s="916"/>
      <c r="BI33" s="917"/>
      <c r="BJ33" s="56"/>
      <c r="BK33" s="56"/>
      <c r="BL33" s="56"/>
      <c r="BM33" s="56"/>
      <c r="BN33" s="56"/>
      <c r="BO33" s="55"/>
      <c r="BP33" s="55"/>
      <c r="BQ33" s="52">
        <v>27</v>
      </c>
      <c r="BR33" s="72"/>
      <c r="BS33" s="911"/>
      <c r="BT33" s="912"/>
      <c r="BU33" s="912"/>
      <c r="BV33" s="912"/>
      <c r="BW33" s="912"/>
      <c r="BX33" s="912"/>
      <c r="BY33" s="912"/>
      <c r="BZ33" s="912"/>
      <c r="CA33" s="912"/>
      <c r="CB33" s="912"/>
      <c r="CC33" s="912"/>
      <c r="CD33" s="912"/>
      <c r="CE33" s="912"/>
      <c r="CF33" s="912"/>
      <c r="CG33" s="913"/>
      <c r="CH33" s="918"/>
      <c r="CI33" s="919"/>
      <c r="CJ33" s="919"/>
      <c r="CK33" s="919"/>
      <c r="CL33" s="929"/>
      <c r="CM33" s="918"/>
      <c r="CN33" s="919"/>
      <c r="CO33" s="919"/>
      <c r="CP33" s="919"/>
      <c r="CQ33" s="929"/>
      <c r="CR33" s="918"/>
      <c r="CS33" s="919"/>
      <c r="CT33" s="919"/>
      <c r="CU33" s="919"/>
      <c r="CV33" s="929"/>
      <c r="CW33" s="918"/>
      <c r="CX33" s="919"/>
      <c r="CY33" s="919"/>
      <c r="CZ33" s="919"/>
      <c r="DA33" s="929"/>
      <c r="DB33" s="918"/>
      <c r="DC33" s="919"/>
      <c r="DD33" s="919"/>
      <c r="DE33" s="919"/>
      <c r="DF33" s="929"/>
      <c r="DG33" s="918"/>
      <c r="DH33" s="919"/>
      <c r="DI33" s="919"/>
      <c r="DJ33" s="919"/>
      <c r="DK33" s="929"/>
      <c r="DL33" s="918"/>
      <c r="DM33" s="919"/>
      <c r="DN33" s="919"/>
      <c r="DO33" s="919"/>
      <c r="DP33" s="929"/>
      <c r="DQ33" s="918"/>
      <c r="DR33" s="919"/>
      <c r="DS33" s="919"/>
      <c r="DT33" s="919"/>
      <c r="DU33" s="929"/>
      <c r="DV33" s="911"/>
      <c r="DW33" s="912"/>
      <c r="DX33" s="912"/>
      <c r="DY33" s="912"/>
      <c r="DZ33" s="930"/>
      <c r="EA33" s="48"/>
    </row>
    <row r="34" spans="1:131" ht="26.25" customHeight="1" x14ac:dyDescent="0.2">
      <c r="A34" s="54">
        <v>7</v>
      </c>
      <c r="B34" s="911" t="s">
        <v>470</v>
      </c>
      <c r="C34" s="912"/>
      <c r="D34" s="912"/>
      <c r="E34" s="912"/>
      <c r="F34" s="912"/>
      <c r="G34" s="912"/>
      <c r="H34" s="912"/>
      <c r="I34" s="912"/>
      <c r="J34" s="912"/>
      <c r="K34" s="912"/>
      <c r="L34" s="912"/>
      <c r="M34" s="912"/>
      <c r="N34" s="912"/>
      <c r="O34" s="912"/>
      <c r="P34" s="913"/>
      <c r="Q34" s="914">
        <v>202</v>
      </c>
      <c r="R34" s="915"/>
      <c r="S34" s="915"/>
      <c r="T34" s="915"/>
      <c r="U34" s="915"/>
      <c r="V34" s="915">
        <v>153</v>
      </c>
      <c r="W34" s="915"/>
      <c r="X34" s="915"/>
      <c r="Y34" s="915"/>
      <c r="Z34" s="915"/>
      <c r="AA34" s="915">
        <v>49</v>
      </c>
      <c r="AB34" s="915"/>
      <c r="AC34" s="915"/>
      <c r="AD34" s="915"/>
      <c r="AE34" s="921"/>
      <c r="AF34" s="941">
        <v>247</v>
      </c>
      <c r="AG34" s="919"/>
      <c r="AH34" s="919"/>
      <c r="AI34" s="919"/>
      <c r="AJ34" s="942"/>
      <c r="AK34" s="920">
        <v>115</v>
      </c>
      <c r="AL34" s="915"/>
      <c r="AM34" s="915"/>
      <c r="AN34" s="915"/>
      <c r="AO34" s="915"/>
      <c r="AP34" s="915">
        <v>716</v>
      </c>
      <c r="AQ34" s="915"/>
      <c r="AR34" s="915"/>
      <c r="AS34" s="915"/>
      <c r="AT34" s="915"/>
      <c r="AU34" s="915">
        <v>673</v>
      </c>
      <c r="AV34" s="915"/>
      <c r="AW34" s="915"/>
      <c r="AX34" s="915"/>
      <c r="AY34" s="915"/>
      <c r="AZ34" s="948" t="s">
        <v>197</v>
      </c>
      <c r="BA34" s="948"/>
      <c r="BB34" s="948"/>
      <c r="BC34" s="948"/>
      <c r="BD34" s="948"/>
      <c r="BE34" s="916" t="s">
        <v>469</v>
      </c>
      <c r="BF34" s="916"/>
      <c r="BG34" s="916"/>
      <c r="BH34" s="916"/>
      <c r="BI34" s="917"/>
      <c r="BJ34" s="56"/>
      <c r="BK34" s="56"/>
      <c r="BL34" s="56"/>
      <c r="BM34" s="56"/>
      <c r="BN34" s="56"/>
      <c r="BO34" s="55"/>
      <c r="BP34" s="55"/>
      <c r="BQ34" s="52">
        <v>28</v>
      </c>
      <c r="BR34" s="72"/>
      <c r="BS34" s="911"/>
      <c r="BT34" s="912"/>
      <c r="BU34" s="912"/>
      <c r="BV34" s="912"/>
      <c r="BW34" s="912"/>
      <c r="BX34" s="912"/>
      <c r="BY34" s="912"/>
      <c r="BZ34" s="912"/>
      <c r="CA34" s="912"/>
      <c r="CB34" s="912"/>
      <c r="CC34" s="912"/>
      <c r="CD34" s="912"/>
      <c r="CE34" s="912"/>
      <c r="CF34" s="912"/>
      <c r="CG34" s="913"/>
      <c r="CH34" s="918"/>
      <c r="CI34" s="919"/>
      <c r="CJ34" s="919"/>
      <c r="CK34" s="919"/>
      <c r="CL34" s="929"/>
      <c r="CM34" s="918"/>
      <c r="CN34" s="919"/>
      <c r="CO34" s="919"/>
      <c r="CP34" s="919"/>
      <c r="CQ34" s="929"/>
      <c r="CR34" s="918"/>
      <c r="CS34" s="919"/>
      <c r="CT34" s="919"/>
      <c r="CU34" s="919"/>
      <c r="CV34" s="929"/>
      <c r="CW34" s="918"/>
      <c r="CX34" s="919"/>
      <c r="CY34" s="919"/>
      <c r="CZ34" s="919"/>
      <c r="DA34" s="929"/>
      <c r="DB34" s="918"/>
      <c r="DC34" s="919"/>
      <c r="DD34" s="919"/>
      <c r="DE34" s="919"/>
      <c r="DF34" s="929"/>
      <c r="DG34" s="918"/>
      <c r="DH34" s="919"/>
      <c r="DI34" s="919"/>
      <c r="DJ34" s="919"/>
      <c r="DK34" s="929"/>
      <c r="DL34" s="918"/>
      <c r="DM34" s="919"/>
      <c r="DN34" s="919"/>
      <c r="DO34" s="919"/>
      <c r="DP34" s="929"/>
      <c r="DQ34" s="918"/>
      <c r="DR34" s="919"/>
      <c r="DS34" s="919"/>
      <c r="DT34" s="919"/>
      <c r="DU34" s="929"/>
      <c r="DV34" s="911"/>
      <c r="DW34" s="912"/>
      <c r="DX34" s="912"/>
      <c r="DY34" s="912"/>
      <c r="DZ34" s="930"/>
      <c r="EA34" s="48"/>
    </row>
    <row r="35" spans="1:131" ht="26.25" customHeight="1" x14ac:dyDescent="0.2">
      <c r="A35" s="54">
        <v>8</v>
      </c>
      <c r="B35" s="911" t="s">
        <v>472</v>
      </c>
      <c r="C35" s="912"/>
      <c r="D35" s="912"/>
      <c r="E35" s="912"/>
      <c r="F35" s="912"/>
      <c r="G35" s="912"/>
      <c r="H35" s="912"/>
      <c r="I35" s="912"/>
      <c r="J35" s="912"/>
      <c r="K35" s="912"/>
      <c r="L35" s="912"/>
      <c r="M35" s="912"/>
      <c r="N35" s="912"/>
      <c r="O35" s="912"/>
      <c r="P35" s="913"/>
      <c r="Q35" s="914">
        <v>1248</v>
      </c>
      <c r="R35" s="915"/>
      <c r="S35" s="915"/>
      <c r="T35" s="915"/>
      <c r="U35" s="915"/>
      <c r="V35" s="915">
        <v>880</v>
      </c>
      <c r="W35" s="915"/>
      <c r="X35" s="915"/>
      <c r="Y35" s="915"/>
      <c r="Z35" s="915"/>
      <c r="AA35" s="915">
        <v>368</v>
      </c>
      <c r="AB35" s="915"/>
      <c r="AC35" s="915"/>
      <c r="AD35" s="915"/>
      <c r="AE35" s="921"/>
      <c r="AF35" s="941">
        <v>1660</v>
      </c>
      <c r="AG35" s="919"/>
      <c r="AH35" s="919"/>
      <c r="AI35" s="919"/>
      <c r="AJ35" s="942"/>
      <c r="AK35" s="920">
        <v>19</v>
      </c>
      <c r="AL35" s="915"/>
      <c r="AM35" s="915"/>
      <c r="AN35" s="915"/>
      <c r="AO35" s="915"/>
      <c r="AP35" s="915">
        <v>3015</v>
      </c>
      <c r="AQ35" s="915"/>
      <c r="AR35" s="915"/>
      <c r="AS35" s="915"/>
      <c r="AT35" s="915"/>
      <c r="AU35" s="915">
        <v>57</v>
      </c>
      <c r="AV35" s="915"/>
      <c r="AW35" s="915"/>
      <c r="AX35" s="915"/>
      <c r="AY35" s="915"/>
      <c r="AZ35" s="948" t="s">
        <v>197</v>
      </c>
      <c r="BA35" s="948"/>
      <c r="BB35" s="948"/>
      <c r="BC35" s="948"/>
      <c r="BD35" s="948"/>
      <c r="BE35" s="916" t="s">
        <v>469</v>
      </c>
      <c r="BF35" s="916"/>
      <c r="BG35" s="916"/>
      <c r="BH35" s="916"/>
      <c r="BI35" s="917"/>
      <c r="BJ35" s="56"/>
      <c r="BK35" s="56"/>
      <c r="BL35" s="56"/>
      <c r="BM35" s="56"/>
      <c r="BN35" s="56"/>
      <c r="BO35" s="55"/>
      <c r="BP35" s="55"/>
      <c r="BQ35" s="52">
        <v>29</v>
      </c>
      <c r="BR35" s="72"/>
      <c r="BS35" s="911"/>
      <c r="BT35" s="912"/>
      <c r="BU35" s="912"/>
      <c r="BV35" s="912"/>
      <c r="BW35" s="912"/>
      <c r="BX35" s="912"/>
      <c r="BY35" s="912"/>
      <c r="BZ35" s="912"/>
      <c r="CA35" s="912"/>
      <c r="CB35" s="912"/>
      <c r="CC35" s="912"/>
      <c r="CD35" s="912"/>
      <c r="CE35" s="912"/>
      <c r="CF35" s="912"/>
      <c r="CG35" s="913"/>
      <c r="CH35" s="918"/>
      <c r="CI35" s="919"/>
      <c r="CJ35" s="919"/>
      <c r="CK35" s="919"/>
      <c r="CL35" s="929"/>
      <c r="CM35" s="918"/>
      <c r="CN35" s="919"/>
      <c r="CO35" s="919"/>
      <c r="CP35" s="919"/>
      <c r="CQ35" s="929"/>
      <c r="CR35" s="918"/>
      <c r="CS35" s="919"/>
      <c r="CT35" s="919"/>
      <c r="CU35" s="919"/>
      <c r="CV35" s="929"/>
      <c r="CW35" s="918"/>
      <c r="CX35" s="919"/>
      <c r="CY35" s="919"/>
      <c r="CZ35" s="919"/>
      <c r="DA35" s="929"/>
      <c r="DB35" s="918"/>
      <c r="DC35" s="919"/>
      <c r="DD35" s="919"/>
      <c r="DE35" s="919"/>
      <c r="DF35" s="929"/>
      <c r="DG35" s="918"/>
      <c r="DH35" s="919"/>
      <c r="DI35" s="919"/>
      <c r="DJ35" s="919"/>
      <c r="DK35" s="929"/>
      <c r="DL35" s="918"/>
      <c r="DM35" s="919"/>
      <c r="DN35" s="919"/>
      <c r="DO35" s="919"/>
      <c r="DP35" s="929"/>
      <c r="DQ35" s="918"/>
      <c r="DR35" s="919"/>
      <c r="DS35" s="919"/>
      <c r="DT35" s="919"/>
      <c r="DU35" s="929"/>
      <c r="DV35" s="911"/>
      <c r="DW35" s="912"/>
      <c r="DX35" s="912"/>
      <c r="DY35" s="912"/>
      <c r="DZ35" s="930"/>
      <c r="EA35" s="48"/>
    </row>
    <row r="36" spans="1:131" ht="26.25" customHeight="1" x14ac:dyDescent="0.2">
      <c r="A36" s="54">
        <v>9</v>
      </c>
      <c r="B36" s="911" t="s">
        <v>473</v>
      </c>
      <c r="C36" s="912"/>
      <c r="D36" s="912"/>
      <c r="E36" s="912"/>
      <c r="F36" s="912"/>
      <c r="G36" s="912"/>
      <c r="H36" s="912"/>
      <c r="I36" s="912"/>
      <c r="J36" s="912"/>
      <c r="K36" s="912"/>
      <c r="L36" s="912"/>
      <c r="M36" s="912"/>
      <c r="N36" s="912"/>
      <c r="O36" s="912"/>
      <c r="P36" s="913"/>
      <c r="Q36" s="914">
        <v>103</v>
      </c>
      <c r="R36" s="915"/>
      <c r="S36" s="915"/>
      <c r="T36" s="915"/>
      <c r="U36" s="915"/>
      <c r="V36" s="915">
        <v>125</v>
      </c>
      <c r="W36" s="915"/>
      <c r="X36" s="915"/>
      <c r="Y36" s="915"/>
      <c r="Z36" s="915"/>
      <c r="AA36" s="915">
        <v>-22</v>
      </c>
      <c r="AB36" s="915"/>
      <c r="AC36" s="915"/>
      <c r="AD36" s="915"/>
      <c r="AE36" s="921"/>
      <c r="AF36" s="941">
        <v>202</v>
      </c>
      <c r="AG36" s="919"/>
      <c r="AH36" s="919"/>
      <c r="AI36" s="919"/>
      <c r="AJ36" s="942"/>
      <c r="AK36" s="920">
        <v>53</v>
      </c>
      <c r="AL36" s="915"/>
      <c r="AM36" s="915"/>
      <c r="AN36" s="915"/>
      <c r="AO36" s="915"/>
      <c r="AP36" s="915">
        <v>392</v>
      </c>
      <c r="AQ36" s="915"/>
      <c r="AR36" s="915"/>
      <c r="AS36" s="915"/>
      <c r="AT36" s="915"/>
      <c r="AU36" s="915">
        <v>310</v>
      </c>
      <c r="AV36" s="915"/>
      <c r="AW36" s="915"/>
      <c r="AX36" s="915"/>
      <c r="AY36" s="915"/>
      <c r="AZ36" s="948" t="s">
        <v>197</v>
      </c>
      <c r="BA36" s="948"/>
      <c r="BB36" s="948"/>
      <c r="BC36" s="948"/>
      <c r="BD36" s="948"/>
      <c r="BE36" s="916" t="s">
        <v>469</v>
      </c>
      <c r="BF36" s="916"/>
      <c r="BG36" s="916"/>
      <c r="BH36" s="916"/>
      <c r="BI36" s="917"/>
      <c r="BJ36" s="56"/>
      <c r="BK36" s="56"/>
      <c r="BL36" s="56"/>
      <c r="BM36" s="56"/>
      <c r="BN36" s="56"/>
      <c r="BO36" s="55"/>
      <c r="BP36" s="55"/>
      <c r="BQ36" s="52">
        <v>30</v>
      </c>
      <c r="BR36" s="72"/>
      <c r="BS36" s="911"/>
      <c r="BT36" s="912"/>
      <c r="BU36" s="912"/>
      <c r="BV36" s="912"/>
      <c r="BW36" s="912"/>
      <c r="BX36" s="912"/>
      <c r="BY36" s="912"/>
      <c r="BZ36" s="912"/>
      <c r="CA36" s="912"/>
      <c r="CB36" s="912"/>
      <c r="CC36" s="912"/>
      <c r="CD36" s="912"/>
      <c r="CE36" s="912"/>
      <c r="CF36" s="912"/>
      <c r="CG36" s="913"/>
      <c r="CH36" s="918"/>
      <c r="CI36" s="919"/>
      <c r="CJ36" s="919"/>
      <c r="CK36" s="919"/>
      <c r="CL36" s="929"/>
      <c r="CM36" s="918"/>
      <c r="CN36" s="919"/>
      <c r="CO36" s="919"/>
      <c r="CP36" s="919"/>
      <c r="CQ36" s="929"/>
      <c r="CR36" s="918"/>
      <c r="CS36" s="919"/>
      <c r="CT36" s="919"/>
      <c r="CU36" s="919"/>
      <c r="CV36" s="929"/>
      <c r="CW36" s="918"/>
      <c r="CX36" s="919"/>
      <c r="CY36" s="919"/>
      <c r="CZ36" s="919"/>
      <c r="DA36" s="929"/>
      <c r="DB36" s="918"/>
      <c r="DC36" s="919"/>
      <c r="DD36" s="919"/>
      <c r="DE36" s="919"/>
      <c r="DF36" s="929"/>
      <c r="DG36" s="918"/>
      <c r="DH36" s="919"/>
      <c r="DI36" s="919"/>
      <c r="DJ36" s="919"/>
      <c r="DK36" s="929"/>
      <c r="DL36" s="918"/>
      <c r="DM36" s="919"/>
      <c r="DN36" s="919"/>
      <c r="DO36" s="919"/>
      <c r="DP36" s="929"/>
      <c r="DQ36" s="918"/>
      <c r="DR36" s="919"/>
      <c r="DS36" s="919"/>
      <c r="DT36" s="919"/>
      <c r="DU36" s="929"/>
      <c r="DV36" s="911"/>
      <c r="DW36" s="912"/>
      <c r="DX36" s="912"/>
      <c r="DY36" s="912"/>
      <c r="DZ36" s="930"/>
      <c r="EA36" s="48"/>
    </row>
    <row r="37" spans="1:131" ht="26.25" customHeight="1" x14ac:dyDescent="0.2">
      <c r="A37" s="54">
        <v>10</v>
      </c>
      <c r="B37" s="911"/>
      <c r="C37" s="912"/>
      <c r="D37" s="912"/>
      <c r="E37" s="912"/>
      <c r="F37" s="912"/>
      <c r="G37" s="912"/>
      <c r="H37" s="912"/>
      <c r="I37" s="912"/>
      <c r="J37" s="912"/>
      <c r="K37" s="912"/>
      <c r="L37" s="912"/>
      <c r="M37" s="912"/>
      <c r="N37" s="912"/>
      <c r="O37" s="912"/>
      <c r="P37" s="913"/>
      <c r="Q37" s="914"/>
      <c r="R37" s="915"/>
      <c r="S37" s="915"/>
      <c r="T37" s="915"/>
      <c r="U37" s="915"/>
      <c r="V37" s="915"/>
      <c r="W37" s="915"/>
      <c r="X37" s="915"/>
      <c r="Y37" s="915"/>
      <c r="Z37" s="915"/>
      <c r="AA37" s="915"/>
      <c r="AB37" s="915"/>
      <c r="AC37" s="915"/>
      <c r="AD37" s="915"/>
      <c r="AE37" s="921"/>
      <c r="AF37" s="941"/>
      <c r="AG37" s="919"/>
      <c r="AH37" s="919"/>
      <c r="AI37" s="919"/>
      <c r="AJ37" s="942"/>
      <c r="AK37" s="920"/>
      <c r="AL37" s="915"/>
      <c r="AM37" s="915"/>
      <c r="AN37" s="915"/>
      <c r="AO37" s="915"/>
      <c r="AP37" s="915"/>
      <c r="AQ37" s="915"/>
      <c r="AR37" s="915"/>
      <c r="AS37" s="915"/>
      <c r="AT37" s="915"/>
      <c r="AU37" s="915"/>
      <c r="AV37" s="915"/>
      <c r="AW37" s="915"/>
      <c r="AX37" s="915"/>
      <c r="AY37" s="915"/>
      <c r="AZ37" s="948"/>
      <c r="BA37" s="948"/>
      <c r="BB37" s="948"/>
      <c r="BC37" s="948"/>
      <c r="BD37" s="948"/>
      <c r="BE37" s="916"/>
      <c r="BF37" s="916"/>
      <c r="BG37" s="916"/>
      <c r="BH37" s="916"/>
      <c r="BI37" s="917"/>
      <c r="BJ37" s="56"/>
      <c r="BK37" s="56"/>
      <c r="BL37" s="56"/>
      <c r="BM37" s="56"/>
      <c r="BN37" s="56"/>
      <c r="BO37" s="55"/>
      <c r="BP37" s="55"/>
      <c r="BQ37" s="52">
        <v>31</v>
      </c>
      <c r="BR37" s="72"/>
      <c r="BS37" s="911"/>
      <c r="BT37" s="912"/>
      <c r="BU37" s="912"/>
      <c r="BV37" s="912"/>
      <c r="BW37" s="912"/>
      <c r="BX37" s="912"/>
      <c r="BY37" s="912"/>
      <c r="BZ37" s="912"/>
      <c r="CA37" s="912"/>
      <c r="CB37" s="912"/>
      <c r="CC37" s="912"/>
      <c r="CD37" s="912"/>
      <c r="CE37" s="912"/>
      <c r="CF37" s="912"/>
      <c r="CG37" s="913"/>
      <c r="CH37" s="918"/>
      <c r="CI37" s="919"/>
      <c r="CJ37" s="919"/>
      <c r="CK37" s="919"/>
      <c r="CL37" s="929"/>
      <c r="CM37" s="918"/>
      <c r="CN37" s="919"/>
      <c r="CO37" s="919"/>
      <c r="CP37" s="919"/>
      <c r="CQ37" s="929"/>
      <c r="CR37" s="918"/>
      <c r="CS37" s="919"/>
      <c r="CT37" s="919"/>
      <c r="CU37" s="919"/>
      <c r="CV37" s="929"/>
      <c r="CW37" s="918"/>
      <c r="CX37" s="919"/>
      <c r="CY37" s="919"/>
      <c r="CZ37" s="919"/>
      <c r="DA37" s="929"/>
      <c r="DB37" s="918"/>
      <c r="DC37" s="919"/>
      <c r="DD37" s="919"/>
      <c r="DE37" s="919"/>
      <c r="DF37" s="929"/>
      <c r="DG37" s="918"/>
      <c r="DH37" s="919"/>
      <c r="DI37" s="919"/>
      <c r="DJ37" s="919"/>
      <c r="DK37" s="929"/>
      <c r="DL37" s="918"/>
      <c r="DM37" s="919"/>
      <c r="DN37" s="919"/>
      <c r="DO37" s="919"/>
      <c r="DP37" s="929"/>
      <c r="DQ37" s="918"/>
      <c r="DR37" s="919"/>
      <c r="DS37" s="919"/>
      <c r="DT37" s="919"/>
      <c r="DU37" s="929"/>
      <c r="DV37" s="911"/>
      <c r="DW37" s="912"/>
      <c r="DX37" s="912"/>
      <c r="DY37" s="912"/>
      <c r="DZ37" s="930"/>
      <c r="EA37" s="48"/>
    </row>
    <row r="38" spans="1:131" ht="26.25" customHeight="1" x14ac:dyDescent="0.2">
      <c r="A38" s="54">
        <v>11</v>
      </c>
      <c r="B38" s="911"/>
      <c r="C38" s="912"/>
      <c r="D38" s="912"/>
      <c r="E38" s="912"/>
      <c r="F38" s="912"/>
      <c r="G38" s="912"/>
      <c r="H38" s="912"/>
      <c r="I38" s="912"/>
      <c r="J38" s="912"/>
      <c r="K38" s="912"/>
      <c r="L38" s="912"/>
      <c r="M38" s="912"/>
      <c r="N38" s="912"/>
      <c r="O38" s="912"/>
      <c r="P38" s="913"/>
      <c r="Q38" s="914"/>
      <c r="R38" s="915"/>
      <c r="S38" s="915"/>
      <c r="T38" s="915"/>
      <c r="U38" s="915"/>
      <c r="V38" s="915"/>
      <c r="W38" s="915"/>
      <c r="X38" s="915"/>
      <c r="Y38" s="915"/>
      <c r="Z38" s="915"/>
      <c r="AA38" s="915"/>
      <c r="AB38" s="915"/>
      <c r="AC38" s="915"/>
      <c r="AD38" s="915"/>
      <c r="AE38" s="921"/>
      <c r="AF38" s="941"/>
      <c r="AG38" s="919"/>
      <c r="AH38" s="919"/>
      <c r="AI38" s="919"/>
      <c r="AJ38" s="942"/>
      <c r="AK38" s="920"/>
      <c r="AL38" s="915"/>
      <c r="AM38" s="915"/>
      <c r="AN38" s="915"/>
      <c r="AO38" s="915"/>
      <c r="AP38" s="915"/>
      <c r="AQ38" s="915"/>
      <c r="AR38" s="915"/>
      <c r="AS38" s="915"/>
      <c r="AT38" s="915"/>
      <c r="AU38" s="915"/>
      <c r="AV38" s="915"/>
      <c r="AW38" s="915"/>
      <c r="AX38" s="915"/>
      <c r="AY38" s="915"/>
      <c r="AZ38" s="948"/>
      <c r="BA38" s="948"/>
      <c r="BB38" s="948"/>
      <c r="BC38" s="948"/>
      <c r="BD38" s="948"/>
      <c r="BE38" s="916"/>
      <c r="BF38" s="916"/>
      <c r="BG38" s="916"/>
      <c r="BH38" s="916"/>
      <c r="BI38" s="917"/>
      <c r="BJ38" s="56"/>
      <c r="BK38" s="56"/>
      <c r="BL38" s="56"/>
      <c r="BM38" s="56"/>
      <c r="BN38" s="56"/>
      <c r="BO38" s="55"/>
      <c r="BP38" s="55"/>
      <c r="BQ38" s="52">
        <v>32</v>
      </c>
      <c r="BR38" s="72"/>
      <c r="BS38" s="911"/>
      <c r="BT38" s="912"/>
      <c r="BU38" s="912"/>
      <c r="BV38" s="912"/>
      <c r="BW38" s="912"/>
      <c r="BX38" s="912"/>
      <c r="BY38" s="912"/>
      <c r="BZ38" s="912"/>
      <c r="CA38" s="912"/>
      <c r="CB38" s="912"/>
      <c r="CC38" s="912"/>
      <c r="CD38" s="912"/>
      <c r="CE38" s="912"/>
      <c r="CF38" s="912"/>
      <c r="CG38" s="913"/>
      <c r="CH38" s="918"/>
      <c r="CI38" s="919"/>
      <c r="CJ38" s="919"/>
      <c r="CK38" s="919"/>
      <c r="CL38" s="929"/>
      <c r="CM38" s="918"/>
      <c r="CN38" s="919"/>
      <c r="CO38" s="919"/>
      <c r="CP38" s="919"/>
      <c r="CQ38" s="929"/>
      <c r="CR38" s="918"/>
      <c r="CS38" s="919"/>
      <c r="CT38" s="919"/>
      <c r="CU38" s="919"/>
      <c r="CV38" s="929"/>
      <c r="CW38" s="918"/>
      <c r="CX38" s="919"/>
      <c r="CY38" s="919"/>
      <c r="CZ38" s="919"/>
      <c r="DA38" s="929"/>
      <c r="DB38" s="918"/>
      <c r="DC38" s="919"/>
      <c r="DD38" s="919"/>
      <c r="DE38" s="919"/>
      <c r="DF38" s="929"/>
      <c r="DG38" s="918"/>
      <c r="DH38" s="919"/>
      <c r="DI38" s="919"/>
      <c r="DJ38" s="919"/>
      <c r="DK38" s="929"/>
      <c r="DL38" s="918"/>
      <c r="DM38" s="919"/>
      <c r="DN38" s="919"/>
      <c r="DO38" s="919"/>
      <c r="DP38" s="929"/>
      <c r="DQ38" s="918"/>
      <c r="DR38" s="919"/>
      <c r="DS38" s="919"/>
      <c r="DT38" s="919"/>
      <c r="DU38" s="929"/>
      <c r="DV38" s="911"/>
      <c r="DW38" s="912"/>
      <c r="DX38" s="912"/>
      <c r="DY38" s="912"/>
      <c r="DZ38" s="930"/>
      <c r="EA38" s="48"/>
    </row>
    <row r="39" spans="1:131" ht="26.25" customHeight="1" x14ac:dyDescent="0.2">
      <c r="A39" s="54">
        <v>12</v>
      </c>
      <c r="B39" s="911"/>
      <c r="C39" s="912"/>
      <c r="D39" s="912"/>
      <c r="E39" s="912"/>
      <c r="F39" s="912"/>
      <c r="G39" s="912"/>
      <c r="H39" s="912"/>
      <c r="I39" s="912"/>
      <c r="J39" s="912"/>
      <c r="K39" s="912"/>
      <c r="L39" s="912"/>
      <c r="M39" s="912"/>
      <c r="N39" s="912"/>
      <c r="O39" s="912"/>
      <c r="P39" s="913"/>
      <c r="Q39" s="914"/>
      <c r="R39" s="915"/>
      <c r="S39" s="915"/>
      <c r="T39" s="915"/>
      <c r="U39" s="915"/>
      <c r="V39" s="915"/>
      <c r="W39" s="915"/>
      <c r="X39" s="915"/>
      <c r="Y39" s="915"/>
      <c r="Z39" s="915"/>
      <c r="AA39" s="915"/>
      <c r="AB39" s="915"/>
      <c r="AC39" s="915"/>
      <c r="AD39" s="915"/>
      <c r="AE39" s="921"/>
      <c r="AF39" s="941"/>
      <c r="AG39" s="919"/>
      <c r="AH39" s="919"/>
      <c r="AI39" s="919"/>
      <c r="AJ39" s="942"/>
      <c r="AK39" s="920"/>
      <c r="AL39" s="915"/>
      <c r="AM39" s="915"/>
      <c r="AN39" s="915"/>
      <c r="AO39" s="915"/>
      <c r="AP39" s="915"/>
      <c r="AQ39" s="915"/>
      <c r="AR39" s="915"/>
      <c r="AS39" s="915"/>
      <c r="AT39" s="915"/>
      <c r="AU39" s="915"/>
      <c r="AV39" s="915"/>
      <c r="AW39" s="915"/>
      <c r="AX39" s="915"/>
      <c r="AY39" s="915"/>
      <c r="AZ39" s="948"/>
      <c r="BA39" s="948"/>
      <c r="BB39" s="948"/>
      <c r="BC39" s="948"/>
      <c r="BD39" s="948"/>
      <c r="BE39" s="916"/>
      <c r="BF39" s="916"/>
      <c r="BG39" s="916"/>
      <c r="BH39" s="916"/>
      <c r="BI39" s="917"/>
      <c r="BJ39" s="56"/>
      <c r="BK39" s="56"/>
      <c r="BL39" s="56"/>
      <c r="BM39" s="56"/>
      <c r="BN39" s="56"/>
      <c r="BO39" s="55"/>
      <c r="BP39" s="55"/>
      <c r="BQ39" s="52">
        <v>33</v>
      </c>
      <c r="BR39" s="72"/>
      <c r="BS39" s="911"/>
      <c r="BT39" s="912"/>
      <c r="BU39" s="912"/>
      <c r="BV39" s="912"/>
      <c r="BW39" s="912"/>
      <c r="BX39" s="912"/>
      <c r="BY39" s="912"/>
      <c r="BZ39" s="912"/>
      <c r="CA39" s="912"/>
      <c r="CB39" s="912"/>
      <c r="CC39" s="912"/>
      <c r="CD39" s="912"/>
      <c r="CE39" s="912"/>
      <c r="CF39" s="912"/>
      <c r="CG39" s="913"/>
      <c r="CH39" s="918"/>
      <c r="CI39" s="919"/>
      <c r="CJ39" s="919"/>
      <c r="CK39" s="919"/>
      <c r="CL39" s="929"/>
      <c r="CM39" s="918"/>
      <c r="CN39" s="919"/>
      <c r="CO39" s="919"/>
      <c r="CP39" s="919"/>
      <c r="CQ39" s="929"/>
      <c r="CR39" s="918"/>
      <c r="CS39" s="919"/>
      <c r="CT39" s="919"/>
      <c r="CU39" s="919"/>
      <c r="CV39" s="929"/>
      <c r="CW39" s="918"/>
      <c r="CX39" s="919"/>
      <c r="CY39" s="919"/>
      <c r="CZ39" s="919"/>
      <c r="DA39" s="929"/>
      <c r="DB39" s="918"/>
      <c r="DC39" s="919"/>
      <c r="DD39" s="919"/>
      <c r="DE39" s="919"/>
      <c r="DF39" s="929"/>
      <c r="DG39" s="918"/>
      <c r="DH39" s="919"/>
      <c r="DI39" s="919"/>
      <c r="DJ39" s="919"/>
      <c r="DK39" s="929"/>
      <c r="DL39" s="918"/>
      <c r="DM39" s="919"/>
      <c r="DN39" s="919"/>
      <c r="DO39" s="919"/>
      <c r="DP39" s="929"/>
      <c r="DQ39" s="918"/>
      <c r="DR39" s="919"/>
      <c r="DS39" s="919"/>
      <c r="DT39" s="919"/>
      <c r="DU39" s="929"/>
      <c r="DV39" s="911"/>
      <c r="DW39" s="912"/>
      <c r="DX39" s="912"/>
      <c r="DY39" s="912"/>
      <c r="DZ39" s="930"/>
      <c r="EA39" s="48"/>
    </row>
    <row r="40" spans="1:131" ht="26.25" customHeight="1" x14ac:dyDescent="0.2">
      <c r="A40" s="52">
        <v>13</v>
      </c>
      <c r="B40" s="911"/>
      <c r="C40" s="912"/>
      <c r="D40" s="912"/>
      <c r="E40" s="912"/>
      <c r="F40" s="912"/>
      <c r="G40" s="912"/>
      <c r="H40" s="912"/>
      <c r="I40" s="912"/>
      <c r="J40" s="912"/>
      <c r="K40" s="912"/>
      <c r="L40" s="912"/>
      <c r="M40" s="912"/>
      <c r="N40" s="912"/>
      <c r="O40" s="912"/>
      <c r="P40" s="913"/>
      <c r="Q40" s="914"/>
      <c r="R40" s="915"/>
      <c r="S40" s="915"/>
      <c r="T40" s="915"/>
      <c r="U40" s="915"/>
      <c r="V40" s="915"/>
      <c r="W40" s="915"/>
      <c r="X40" s="915"/>
      <c r="Y40" s="915"/>
      <c r="Z40" s="915"/>
      <c r="AA40" s="915"/>
      <c r="AB40" s="915"/>
      <c r="AC40" s="915"/>
      <c r="AD40" s="915"/>
      <c r="AE40" s="921"/>
      <c r="AF40" s="941"/>
      <c r="AG40" s="919"/>
      <c r="AH40" s="919"/>
      <c r="AI40" s="919"/>
      <c r="AJ40" s="942"/>
      <c r="AK40" s="920"/>
      <c r="AL40" s="915"/>
      <c r="AM40" s="915"/>
      <c r="AN40" s="915"/>
      <c r="AO40" s="915"/>
      <c r="AP40" s="915"/>
      <c r="AQ40" s="915"/>
      <c r="AR40" s="915"/>
      <c r="AS40" s="915"/>
      <c r="AT40" s="915"/>
      <c r="AU40" s="915"/>
      <c r="AV40" s="915"/>
      <c r="AW40" s="915"/>
      <c r="AX40" s="915"/>
      <c r="AY40" s="915"/>
      <c r="AZ40" s="948"/>
      <c r="BA40" s="948"/>
      <c r="BB40" s="948"/>
      <c r="BC40" s="948"/>
      <c r="BD40" s="948"/>
      <c r="BE40" s="916"/>
      <c r="BF40" s="916"/>
      <c r="BG40" s="916"/>
      <c r="BH40" s="916"/>
      <c r="BI40" s="917"/>
      <c r="BJ40" s="56"/>
      <c r="BK40" s="56"/>
      <c r="BL40" s="56"/>
      <c r="BM40" s="56"/>
      <c r="BN40" s="56"/>
      <c r="BO40" s="55"/>
      <c r="BP40" s="55"/>
      <c r="BQ40" s="52">
        <v>34</v>
      </c>
      <c r="BR40" s="72"/>
      <c r="BS40" s="911"/>
      <c r="BT40" s="912"/>
      <c r="BU40" s="912"/>
      <c r="BV40" s="912"/>
      <c r="BW40" s="912"/>
      <c r="BX40" s="912"/>
      <c r="BY40" s="912"/>
      <c r="BZ40" s="912"/>
      <c r="CA40" s="912"/>
      <c r="CB40" s="912"/>
      <c r="CC40" s="912"/>
      <c r="CD40" s="912"/>
      <c r="CE40" s="912"/>
      <c r="CF40" s="912"/>
      <c r="CG40" s="913"/>
      <c r="CH40" s="918"/>
      <c r="CI40" s="919"/>
      <c r="CJ40" s="919"/>
      <c r="CK40" s="919"/>
      <c r="CL40" s="929"/>
      <c r="CM40" s="918"/>
      <c r="CN40" s="919"/>
      <c r="CO40" s="919"/>
      <c r="CP40" s="919"/>
      <c r="CQ40" s="929"/>
      <c r="CR40" s="918"/>
      <c r="CS40" s="919"/>
      <c r="CT40" s="919"/>
      <c r="CU40" s="919"/>
      <c r="CV40" s="929"/>
      <c r="CW40" s="918"/>
      <c r="CX40" s="919"/>
      <c r="CY40" s="919"/>
      <c r="CZ40" s="919"/>
      <c r="DA40" s="929"/>
      <c r="DB40" s="918"/>
      <c r="DC40" s="919"/>
      <c r="DD40" s="919"/>
      <c r="DE40" s="919"/>
      <c r="DF40" s="929"/>
      <c r="DG40" s="918"/>
      <c r="DH40" s="919"/>
      <c r="DI40" s="919"/>
      <c r="DJ40" s="919"/>
      <c r="DK40" s="929"/>
      <c r="DL40" s="918"/>
      <c r="DM40" s="919"/>
      <c r="DN40" s="919"/>
      <c r="DO40" s="919"/>
      <c r="DP40" s="929"/>
      <c r="DQ40" s="918"/>
      <c r="DR40" s="919"/>
      <c r="DS40" s="919"/>
      <c r="DT40" s="919"/>
      <c r="DU40" s="929"/>
      <c r="DV40" s="911"/>
      <c r="DW40" s="912"/>
      <c r="DX40" s="912"/>
      <c r="DY40" s="912"/>
      <c r="DZ40" s="930"/>
      <c r="EA40" s="48"/>
    </row>
    <row r="41" spans="1:131" ht="26.25" customHeight="1" x14ac:dyDescent="0.2">
      <c r="A41" s="52">
        <v>14</v>
      </c>
      <c r="B41" s="911"/>
      <c r="C41" s="912"/>
      <c r="D41" s="912"/>
      <c r="E41" s="912"/>
      <c r="F41" s="912"/>
      <c r="G41" s="912"/>
      <c r="H41" s="912"/>
      <c r="I41" s="912"/>
      <c r="J41" s="912"/>
      <c r="K41" s="912"/>
      <c r="L41" s="912"/>
      <c r="M41" s="912"/>
      <c r="N41" s="912"/>
      <c r="O41" s="912"/>
      <c r="P41" s="913"/>
      <c r="Q41" s="914"/>
      <c r="R41" s="915"/>
      <c r="S41" s="915"/>
      <c r="T41" s="915"/>
      <c r="U41" s="915"/>
      <c r="V41" s="915"/>
      <c r="W41" s="915"/>
      <c r="X41" s="915"/>
      <c r="Y41" s="915"/>
      <c r="Z41" s="915"/>
      <c r="AA41" s="915"/>
      <c r="AB41" s="915"/>
      <c r="AC41" s="915"/>
      <c r="AD41" s="915"/>
      <c r="AE41" s="921"/>
      <c r="AF41" s="941"/>
      <c r="AG41" s="919"/>
      <c r="AH41" s="919"/>
      <c r="AI41" s="919"/>
      <c r="AJ41" s="942"/>
      <c r="AK41" s="920"/>
      <c r="AL41" s="915"/>
      <c r="AM41" s="915"/>
      <c r="AN41" s="915"/>
      <c r="AO41" s="915"/>
      <c r="AP41" s="915"/>
      <c r="AQ41" s="915"/>
      <c r="AR41" s="915"/>
      <c r="AS41" s="915"/>
      <c r="AT41" s="915"/>
      <c r="AU41" s="915"/>
      <c r="AV41" s="915"/>
      <c r="AW41" s="915"/>
      <c r="AX41" s="915"/>
      <c r="AY41" s="915"/>
      <c r="AZ41" s="948"/>
      <c r="BA41" s="948"/>
      <c r="BB41" s="948"/>
      <c r="BC41" s="948"/>
      <c r="BD41" s="948"/>
      <c r="BE41" s="916"/>
      <c r="BF41" s="916"/>
      <c r="BG41" s="916"/>
      <c r="BH41" s="916"/>
      <c r="BI41" s="917"/>
      <c r="BJ41" s="56"/>
      <c r="BK41" s="56"/>
      <c r="BL41" s="56"/>
      <c r="BM41" s="56"/>
      <c r="BN41" s="56"/>
      <c r="BO41" s="55"/>
      <c r="BP41" s="55"/>
      <c r="BQ41" s="52">
        <v>35</v>
      </c>
      <c r="BR41" s="72"/>
      <c r="BS41" s="911"/>
      <c r="BT41" s="912"/>
      <c r="BU41" s="912"/>
      <c r="BV41" s="912"/>
      <c r="BW41" s="912"/>
      <c r="BX41" s="912"/>
      <c r="BY41" s="912"/>
      <c r="BZ41" s="912"/>
      <c r="CA41" s="912"/>
      <c r="CB41" s="912"/>
      <c r="CC41" s="912"/>
      <c r="CD41" s="912"/>
      <c r="CE41" s="912"/>
      <c r="CF41" s="912"/>
      <c r="CG41" s="913"/>
      <c r="CH41" s="918"/>
      <c r="CI41" s="919"/>
      <c r="CJ41" s="919"/>
      <c r="CK41" s="919"/>
      <c r="CL41" s="929"/>
      <c r="CM41" s="918"/>
      <c r="CN41" s="919"/>
      <c r="CO41" s="919"/>
      <c r="CP41" s="919"/>
      <c r="CQ41" s="929"/>
      <c r="CR41" s="918"/>
      <c r="CS41" s="919"/>
      <c r="CT41" s="919"/>
      <c r="CU41" s="919"/>
      <c r="CV41" s="929"/>
      <c r="CW41" s="918"/>
      <c r="CX41" s="919"/>
      <c r="CY41" s="919"/>
      <c r="CZ41" s="919"/>
      <c r="DA41" s="929"/>
      <c r="DB41" s="918"/>
      <c r="DC41" s="919"/>
      <c r="DD41" s="919"/>
      <c r="DE41" s="919"/>
      <c r="DF41" s="929"/>
      <c r="DG41" s="918"/>
      <c r="DH41" s="919"/>
      <c r="DI41" s="919"/>
      <c r="DJ41" s="919"/>
      <c r="DK41" s="929"/>
      <c r="DL41" s="918"/>
      <c r="DM41" s="919"/>
      <c r="DN41" s="919"/>
      <c r="DO41" s="919"/>
      <c r="DP41" s="929"/>
      <c r="DQ41" s="918"/>
      <c r="DR41" s="919"/>
      <c r="DS41" s="919"/>
      <c r="DT41" s="919"/>
      <c r="DU41" s="929"/>
      <c r="DV41" s="911"/>
      <c r="DW41" s="912"/>
      <c r="DX41" s="912"/>
      <c r="DY41" s="912"/>
      <c r="DZ41" s="930"/>
      <c r="EA41" s="48"/>
    </row>
    <row r="42" spans="1:131" ht="26.25" customHeight="1" x14ac:dyDescent="0.2">
      <c r="A42" s="52">
        <v>15</v>
      </c>
      <c r="B42" s="911"/>
      <c r="C42" s="912"/>
      <c r="D42" s="912"/>
      <c r="E42" s="912"/>
      <c r="F42" s="912"/>
      <c r="G42" s="912"/>
      <c r="H42" s="912"/>
      <c r="I42" s="912"/>
      <c r="J42" s="912"/>
      <c r="K42" s="912"/>
      <c r="L42" s="912"/>
      <c r="M42" s="912"/>
      <c r="N42" s="912"/>
      <c r="O42" s="912"/>
      <c r="P42" s="913"/>
      <c r="Q42" s="914"/>
      <c r="R42" s="915"/>
      <c r="S42" s="915"/>
      <c r="T42" s="915"/>
      <c r="U42" s="915"/>
      <c r="V42" s="915"/>
      <c r="W42" s="915"/>
      <c r="X42" s="915"/>
      <c r="Y42" s="915"/>
      <c r="Z42" s="915"/>
      <c r="AA42" s="915"/>
      <c r="AB42" s="915"/>
      <c r="AC42" s="915"/>
      <c r="AD42" s="915"/>
      <c r="AE42" s="921"/>
      <c r="AF42" s="941"/>
      <c r="AG42" s="919"/>
      <c r="AH42" s="919"/>
      <c r="AI42" s="919"/>
      <c r="AJ42" s="942"/>
      <c r="AK42" s="920"/>
      <c r="AL42" s="915"/>
      <c r="AM42" s="915"/>
      <c r="AN42" s="915"/>
      <c r="AO42" s="915"/>
      <c r="AP42" s="915"/>
      <c r="AQ42" s="915"/>
      <c r="AR42" s="915"/>
      <c r="AS42" s="915"/>
      <c r="AT42" s="915"/>
      <c r="AU42" s="915"/>
      <c r="AV42" s="915"/>
      <c r="AW42" s="915"/>
      <c r="AX42" s="915"/>
      <c r="AY42" s="915"/>
      <c r="AZ42" s="948"/>
      <c r="BA42" s="948"/>
      <c r="BB42" s="948"/>
      <c r="BC42" s="948"/>
      <c r="BD42" s="948"/>
      <c r="BE42" s="916"/>
      <c r="BF42" s="916"/>
      <c r="BG42" s="916"/>
      <c r="BH42" s="916"/>
      <c r="BI42" s="917"/>
      <c r="BJ42" s="56"/>
      <c r="BK42" s="56"/>
      <c r="BL42" s="56"/>
      <c r="BM42" s="56"/>
      <c r="BN42" s="56"/>
      <c r="BO42" s="55"/>
      <c r="BP42" s="55"/>
      <c r="BQ42" s="52">
        <v>36</v>
      </c>
      <c r="BR42" s="72"/>
      <c r="BS42" s="911"/>
      <c r="BT42" s="912"/>
      <c r="BU42" s="912"/>
      <c r="BV42" s="912"/>
      <c r="BW42" s="912"/>
      <c r="BX42" s="912"/>
      <c r="BY42" s="912"/>
      <c r="BZ42" s="912"/>
      <c r="CA42" s="912"/>
      <c r="CB42" s="912"/>
      <c r="CC42" s="912"/>
      <c r="CD42" s="912"/>
      <c r="CE42" s="912"/>
      <c r="CF42" s="912"/>
      <c r="CG42" s="913"/>
      <c r="CH42" s="918"/>
      <c r="CI42" s="919"/>
      <c r="CJ42" s="919"/>
      <c r="CK42" s="919"/>
      <c r="CL42" s="929"/>
      <c r="CM42" s="918"/>
      <c r="CN42" s="919"/>
      <c r="CO42" s="919"/>
      <c r="CP42" s="919"/>
      <c r="CQ42" s="929"/>
      <c r="CR42" s="918"/>
      <c r="CS42" s="919"/>
      <c r="CT42" s="919"/>
      <c r="CU42" s="919"/>
      <c r="CV42" s="929"/>
      <c r="CW42" s="918"/>
      <c r="CX42" s="919"/>
      <c r="CY42" s="919"/>
      <c r="CZ42" s="919"/>
      <c r="DA42" s="929"/>
      <c r="DB42" s="918"/>
      <c r="DC42" s="919"/>
      <c r="DD42" s="919"/>
      <c r="DE42" s="919"/>
      <c r="DF42" s="929"/>
      <c r="DG42" s="918"/>
      <c r="DH42" s="919"/>
      <c r="DI42" s="919"/>
      <c r="DJ42" s="919"/>
      <c r="DK42" s="929"/>
      <c r="DL42" s="918"/>
      <c r="DM42" s="919"/>
      <c r="DN42" s="919"/>
      <c r="DO42" s="919"/>
      <c r="DP42" s="929"/>
      <c r="DQ42" s="918"/>
      <c r="DR42" s="919"/>
      <c r="DS42" s="919"/>
      <c r="DT42" s="919"/>
      <c r="DU42" s="929"/>
      <c r="DV42" s="911"/>
      <c r="DW42" s="912"/>
      <c r="DX42" s="912"/>
      <c r="DY42" s="912"/>
      <c r="DZ42" s="930"/>
      <c r="EA42" s="48"/>
    </row>
    <row r="43" spans="1:131" ht="26.25" customHeight="1" x14ac:dyDescent="0.2">
      <c r="A43" s="52">
        <v>16</v>
      </c>
      <c r="B43" s="911"/>
      <c r="C43" s="912"/>
      <c r="D43" s="912"/>
      <c r="E43" s="912"/>
      <c r="F43" s="912"/>
      <c r="G43" s="912"/>
      <c r="H43" s="912"/>
      <c r="I43" s="912"/>
      <c r="J43" s="912"/>
      <c r="K43" s="912"/>
      <c r="L43" s="912"/>
      <c r="M43" s="912"/>
      <c r="N43" s="912"/>
      <c r="O43" s="912"/>
      <c r="P43" s="913"/>
      <c r="Q43" s="914"/>
      <c r="R43" s="915"/>
      <c r="S43" s="915"/>
      <c r="T43" s="915"/>
      <c r="U43" s="915"/>
      <c r="V43" s="915"/>
      <c r="W43" s="915"/>
      <c r="X43" s="915"/>
      <c r="Y43" s="915"/>
      <c r="Z43" s="915"/>
      <c r="AA43" s="915"/>
      <c r="AB43" s="915"/>
      <c r="AC43" s="915"/>
      <c r="AD43" s="915"/>
      <c r="AE43" s="921"/>
      <c r="AF43" s="941"/>
      <c r="AG43" s="919"/>
      <c r="AH43" s="919"/>
      <c r="AI43" s="919"/>
      <c r="AJ43" s="942"/>
      <c r="AK43" s="920"/>
      <c r="AL43" s="915"/>
      <c r="AM43" s="915"/>
      <c r="AN43" s="915"/>
      <c r="AO43" s="915"/>
      <c r="AP43" s="915"/>
      <c r="AQ43" s="915"/>
      <c r="AR43" s="915"/>
      <c r="AS43" s="915"/>
      <c r="AT43" s="915"/>
      <c r="AU43" s="915"/>
      <c r="AV43" s="915"/>
      <c r="AW43" s="915"/>
      <c r="AX43" s="915"/>
      <c r="AY43" s="915"/>
      <c r="AZ43" s="948"/>
      <c r="BA43" s="948"/>
      <c r="BB43" s="948"/>
      <c r="BC43" s="948"/>
      <c r="BD43" s="948"/>
      <c r="BE43" s="916"/>
      <c r="BF43" s="916"/>
      <c r="BG43" s="916"/>
      <c r="BH43" s="916"/>
      <c r="BI43" s="917"/>
      <c r="BJ43" s="56"/>
      <c r="BK43" s="56"/>
      <c r="BL43" s="56"/>
      <c r="BM43" s="56"/>
      <c r="BN43" s="56"/>
      <c r="BO43" s="55"/>
      <c r="BP43" s="55"/>
      <c r="BQ43" s="52">
        <v>37</v>
      </c>
      <c r="BR43" s="72"/>
      <c r="BS43" s="911"/>
      <c r="BT43" s="912"/>
      <c r="BU43" s="912"/>
      <c r="BV43" s="912"/>
      <c r="BW43" s="912"/>
      <c r="BX43" s="912"/>
      <c r="BY43" s="912"/>
      <c r="BZ43" s="912"/>
      <c r="CA43" s="912"/>
      <c r="CB43" s="912"/>
      <c r="CC43" s="912"/>
      <c r="CD43" s="912"/>
      <c r="CE43" s="912"/>
      <c r="CF43" s="912"/>
      <c r="CG43" s="913"/>
      <c r="CH43" s="918"/>
      <c r="CI43" s="919"/>
      <c r="CJ43" s="919"/>
      <c r="CK43" s="919"/>
      <c r="CL43" s="929"/>
      <c r="CM43" s="918"/>
      <c r="CN43" s="919"/>
      <c r="CO43" s="919"/>
      <c r="CP43" s="919"/>
      <c r="CQ43" s="929"/>
      <c r="CR43" s="918"/>
      <c r="CS43" s="919"/>
      <c r="CT43" s="919"/>
      <c r="CU43" s="919"/>
      <c r="CV43" s="929"/>
      <c r="CW43" s="918"/>
      <c r="CX43" s="919"/>
      <c r="CY43" s="919"/>
      <c r="CZ43" s="919"/>
      <c r="DA43" s="929"/>
      <c r="DB43" s="918"/>
      <c r="DC43" s="919"/>
      <c r="DD43" s="919"/>
      <c r="DE43" s="919"/>
      <c r="DF43" s="929"/>
      <c r="DG43" s="918"/>
      <c r="DH43" s="919"/>
      <c r="DI43" s="919"/>
      <c r="DJ43" s="919"/>
      <c r="DK43" s="929"/>
      <c r="DL43" s="918"/>
      <c r="DM43" s="919"/>
      <c r="DN43" s="919"/>
      <c r="DO43" s="919"/>
      <c r="DP43" s="929"/>
      <c r="DQ43" s="918"/>
      <c r="DR43" s="919"/>
      <c r="DS43" s="919"/>
      <c r="DT43" s="919"/>
      <c r="DU43" s="929"/>
      <c r="DV43" s="911"/>
      <c r="DW43" s="912"/>
      <c r="DX43" s="912"/>
      <c r="DY43" s="912"/>
      <c r="DZ43" s="930"/>
      <c r="EA43" s="48"/>
    </row>
    <row r="44" spans="1:131" ht="26.25" customHeight="1" x14ac:dyDescent="0.2">
      <c r="A44" s="52">
        <v>17</v>
      </c>
      <c r="B44" s="911"/>
      <c r="C44" s="912"/>
      <c r="D44" s="912"/>
      <c r="E44" s="912"/>
      <c r="F44" s="912"/>
      <c r="G44" s="912"/>
      <c r="H44" s="912"/>
      <c r="I44" s="912"/>
      <c r="J44" s="912"/>
      <c r="K44" s="912"/>
      <c r="L44" s="912"/>
      <c r="M44" s="912"/>
      <c r="N44" s="912"/>
      <c r="O44" s="912"/>
      <c r="P44" s="913"/>
      <c r="Q44" s="914"/>
      <c r="R44" s="915"/>
      <c r="S44" s="915"/>
      <c r="T44" s="915"/>
      <c r="U44" s="915"/>
      <c r="V44" s="915"/>
      <c r="W44" s="915"/>
      <c r="X44" s="915"/>
      <c r="Y44" s="915"/>
      <c r="Z44" s="915"/>
      <c r="AA44" s="915"/>
      <c r="AB44" s="915"/>
      <c r="AC44" s="915"/>
      <c r="AD44" s="915"/>
      <c r="AE44" s="921"/>
      <c r="AF44" s="941"/>
      <c r="AG44" s="919"/>
      <c r="AH44" s="919"/>
      <c r="AI44" s="919"/>
      <c r="AJ44" s="942"/>
      <c r="AK44" s="920"/>
      <c r="AL44" s="915"/>
      <c r="AM44" s="915"/>
      <c r="AN44" s="915"/>
      <c r="AO44" s="915"/>
      <c r="AP44" s="915"/>
      <c r="AQ44" s="915"/>
      <c r="AR44" s="915"/>
      <c r="AS44" s="915"/>
      <c r="AT44" s="915"/>
      <c r="AU44" s="915"/>
      <c r="AV44" s="915"/>
      <c r="AW44" s="915"/>
      <c r="AX44" s="915"/>
      <c r="AY44" s="915"/>
      <c r="AZ44" s="948"/>
      <c r="BA44" s="948"/>
      <c r="BB44" s="948"/>
      <c r="BC44" s="948"/>
      <c r="BD44" s="948"/>
      <c r="BE44" s="916"/>
      <c r="BF44" s="916"/>
      <c r="BG44" s="916"/>
      <c r="BH44" s="916"/>
      <c r="BI44" s="917"/>
      <c r="BJ44" s="56"/>
      <c r="BK44" s="56"/>
      <c r="BL44" s="56"/>
      <c r="BM44" s="56"/>
      <c r="BN44" s="56"/>
      <c r="BO44" s="55"/>
      <c r="BP44" s="55"/>
      <c r="BQ44" s="52">
        <v>38</v>
      </c>
      <c r="BR44" s="72"/>
      <c r="BS44" s="911"/>
      <c r="BT44" s="912"/>
      <c r="BU44" s="912"/>
      <c r="BV44" s="912"/>
      <c r="BW44" s="912"/>
      <c r="BX44" s="912"/>
      <c r="BY44" s="912"/>
      <c r="BZ44" s="912"/>
      <c r="CA44" s="912"/>
      <c r="CB44" s="912"/>
      <c r="CC44" s="912"/>
      <c r="CD44" s="912"/>
      <c r="CE44" s="912"/>
      <c r="CF44" s="912"/>
      <c r="CG44" s="913"/>
      <c r="CH44" s="918"/>
      <c r="CI44" s="919"/>
      <c r="CJ44" s="919"/>
      <c r="CK44" s="919"/>
      <c r="CL44" s="929"/>
      <c r="CM44" s="918"/>
      <c r="CN44" s="919"/>
      <c r="CO44" s="919"/>
      <c r="CP44" s="919"/>
      <c r="CQ44" s="929"/>
      <c r="CR44" s="918"/>
      <c r="CS44" s="919"/>
      <c r="CT44" s="919"/>
      <c r="CU44" s="919"/>
      <c r="CV44" s="929"/>
      <c r="CW44" s="918"/>
      <c r="CX44" s="919"/>
      <c r="CY44" s="919"/>
      <c r="CZ44" s="919"/>
      <c r="DA44" s="929"/>
      <c r="DB44" s="918"/>
      <c r="DC44" s="919"/>
      <c r="DD44" s="919"/>
      <c r="DE44" s="919"/>
      <c r="DF44" s="929"/>
      <c r="DG44" s="918"/>
      <c r="DH44" s="919"/>
      <c r="DI44" s="919"/>
      <c r="DJ44" s="919"/>
      <c r="DK44" s="929"/>
      <c r="DL44" s="918"/>
      <c r="DM44" s="919"/>
      <c r="DN44" s="919"/>
      <c r="DO44" s="919"/>
      <c r="DP44" s="929"/>
      <c r="DQ44" s="918"/>
      <c r="DR44" s="919"/>
      <c r="DS44" s="919"/>
      <c r="DT44" s="919"/>
      <c r="DU44" s="929"/>
      <c r="DV44" s="911"/>
      <c r="DW44" s="912"/>
      <c r="DX44" s="912"/>
      <c r="DY44" s="912"/>
      <c r="DZ44" s="930"/>
      <c r="EA44" s="48"/>
    </row>
    <row r="45" spans="1:131" ht="26.25" customHeight="1" x14ac:dyDescent="0.2">
      <c r="A45" s="52">
        <v>18</v>
      </c>
      <c r="B45" s="911"/>
      <c r="C45" s="912"/>
      <c r="D45" s="912"/>
      <c r="E45" s="912"/>
      <c r="F45" s="912"/>
      <c r="G45" s="912"/>
      <c r="H45" s="912"/>
      <c r="I45" s="912"/>
      <c r="J45" s="912"/>
      <c r="K45" s="912"/>
      <c r="L45" s="912"/>
      <c r="M45" s="912"/>
      <c r="N45" s="912"/>
      <c r="O45" s="912"/>
      <c r="P45" s="913"/>
      <c r="Q45" s="914"/>
      <c r="R45" s="915"/>
      <c r="S45" s="915"/>
      <c r="T45" s="915"/>
      <c r="U45" s="915"/>
      <c r="V45" s="915"/>
      <c r="W45" s="915"/>
      <c r="X45" s="915"/>
      <c r="Y45" s="915"/>
      <c r="Z45" s="915"/>
      <c r="AA45" s="915"/>
      <c r="AB45" s="915"/>
      <c r="AC45" s="915"/>
      <c r="AD45" s="915"/>
      <c r="AE45" s="921"/>
      <c r="AF45" s="941"/>
      <c r="AG45" s="919"/>
      <c r="AH45" s="919"/>
      <c r="AI45" s="919"/>
      <c r="AJ45" s="942"/>
      <c r="AK45" s="920"/>
      <c r="AL45" s="915"/>
      <c r="AM45" s="915"/>
      <c r="AN45" s="915"/>
      <c r="AO45" s="915"/>
      <c r="AP45" s="915"/>
      <c r="AQ45" s="915"/>
      <c r="AR45" s="915"/>
      <c r="AS45" s="915"/>
      <c r="AT45" s="915"/>
      <c r="AU45" s="915"/>
      <c r="AV45" s="915"/>
      <c r="AW45" s="915"/>
      <c r="AX45" s="915"/>
      <c r="AY45" s="915"/>
      <c r="AZ45" s="948"/>
      <c r="BA45" s="948"/>
      <c r="BB45" s="948"/>
      <c r="BC45" s="948"/>
      <c r="BD45" s="948"/>
      <c r="BE45" s="916"/>
      <c r="BF45" s="916"/>
      <c r="BG45" s="916"/>
      <c r="BH45" s="916"/>
      <c r="BI45" s="917"/>
      <c r="BJ45" s="56"/>
      <c r="BK45" s="56"/>
      <c r="BL45" s="56"/>
      <c r="BM45" s="56"/>
      <c r="BN45" s="56"/>
      <c r="BO45" s="55"/>
      <c r="BP45" s="55"/>
      <c r="BQ45" s="52">
        <v>39</v>
      </c>
      <c r="BR45" s="72"/>
      <c r="BS45" s="911"/>
      <c r="BT45" s="912"/>
      <c r="BU45" s="912"/>
      <c r="BV45" s="912"/>
      <c r="BW45" s="912"/>
      <c r="BX45" s="912"/>
      <c r="BY45" s="912"/>
      <c r="BZ45" s="912"/>
      <c r="CA45" s="912"/>
      <c r="CB45" s="912"/>
      <c r="CC45" s="912"/>
      <c r="CD45" s="912"/>
      <c r="CE45" s="912"/>
      <c r="CF45" s="912"/>
      <c r="CG45" s="913"/>
      <c r="CH45" s="918"/>
      <c r="CI45" s="919"/>
      <c r="CJ45" s="919"/>
      <c r="CK45" s="919"/>
      <c r="CL45" s="929"/>
      <c r="CM45" s="918"/>
      <c r="CN45" s="919"/>
      <c r="CO45" s="919"/>
      <c r="CP45" s="919"/>
      <c r="CQ45" s="929"/>
      <c r="CR45" s="918"/>
      <c r="CS45" s="919"/>
      <c r="CT45" s="919"/>
      <c r="CU45" s="919"/>
      <c r="CV45" s="929"/>
      <c r="CW45" s="918"/>
      <c r="CX45" s="919"/>
      <c r="CY45" s="919"/>
      <c r="CZ45" s="919"/>
      <c r="DA45" s="929"/>
      <c r="DB45" s="918"/>
      <c r="DC45" s="919"/>
      <c r="DD45" s="919"/>
      <c r="DE45" s="919"/>
      <c r="DF45" s="929"/>
      <c r="DG45" s="918"/>
      <c r="DH45" s="919"/>
      <c r="DI45" s="919"/>
      <c r="DJ45" s="919"/>
      <c r="DK45" s="929"/>
      <c r="DL45" s="918"/>
      <c r="DM45" s="919"/>
      <c r="DN45" s="919"/>
      <c r="DO45" s="919"/>
      <c r="DP45" s="929"/>
      <c r="DQ45" s="918"/>
      <c r="DR45" s="919"/>
      <c r="DS45" s="919"/>
      <c r="DT45" s="919"/>
      <c r="DU45" s="929"/>
      <c r="DV45" s="911"/>
      <c r="DW45" s="912"/>
      <c r="DX45" s="912"/>
      <c r="DY45" s="912"/>
      <c r="DZ45" s="930"/>
      <c r="EA45" s="48"/>
    </row>
    <row r="46" spans="1:131" ht="26.25" customHeight="1" x14ac:dyDescent="0.2">
      <c r="A46" s="52">
        <v>19</v>
      </c>
      <c r="B46" s="911"/>
      <c r="C46" s="912"/>
      <c r="D46" s="912"/>
      <c r="E46" s="912"/>
      <c r="F46" s="912"/>
      <c r="G46" s="912"/>
      <c r="H46" s="912"/>
      <c r="I46" s="912"/>
      <c r="J46" s="912"/>
      <c r="K46" s="912"/>
      <c r="L46" s="912"/>
      <c r="M46" s="912"/>
      <c r="N46" s="912"/>
      <c r="O46" s="912"/>
      <c r="P46" s="913"/>
      <c r="Q46" s="914"/>
      <c r="R46" s="915"/>
      <c r="S46" s="915"/>
      <c r="T46" s="915"/>
      <c r="U46" s="915"/>
      <c r="V46" s="915"/>
      <c r="W46" s="915"/>
      <c r="X46" s="915"/>
      <c r="Y46" s="915"/>
      <c r="Z46" s="915"/>
      <c r="AA46" s="915"/>
      <c r="AB46" s="915"/>
      <c r="AC46" s="915"/>
      <c r="AD46" s="915"/>
      <c r="AE46" s="921"/>
      <c r="AF46" s="941"/>
      <c r="AG46" s="919"/>
      <c r="AH46" s="919"/>
      <c r="AI46" s="919"/>
      <c r="AJ46" s="942"/>
      <c r="AK46" s="920"/>
      <c r="AL46" s="915"/>
      <c r="AM46" s="915"/>
      <c r="AN46" s="915"/>
      <c r="AO46" s="915"/>
      <c r="AP46" s="915"/>
      <c r="AQ46" s="915"/>
      <c r="AR46" s="915"/>
      <c r="AS46" s="915"/>
      <c r="AT46" s="915"/>
      <c r="AU46" s="915"/>
      <c r="AV46" s="915"/>
      <c r="AW46" s="915"/>
      <c r="AX46" s="915"/>
      <c r="AY46" s="915"/>
      <c r="AZ46" s="948"/>
      <c r="BA46" s="948"/>
      <c r="BB46" s="948"/>
      <c r="BC46" s="948"/>
      <c r="BD46" s="948"/>
      <c r="BE46" s="916"/>
      <c r="BF46" s="916"/>
      <c r="BG46" s="916"/>
      <c r="BH46" s="916"/>
      <c r="BI46" s="917"/>
      <c r="BJ46" s="56"/>
      <c r="BK46" s="56"/>
      <c r="BL46" s="56"/>
      <c r="BM46" s="56"/>
      <c r="BN46" s="56"/>
      <c r="BO46" s="55"/>
      <c r="BP46" s="55"/>
      <c r="BQ46" s="52">
        <v>40</v>
      </c>
      <c r="BR46" s="72"/>
      <c r="BS46" s="911"/>
      <c r="BT46" s="912"/>
      <c r="BU46" s="912"/>
      <c r="BV46" s="912"/>
      <c r="BW46" s="912"/>
      <c r="BX46" s="912"/>
      <c r="BY46" s="912"/>
      <c r="BZ46" s="912"/>
      <c r="CA46" s="912"/>
      <c r="CB46" s="912"/>
      <c r="CC46" s="912"/>
      <c r="CD46" s="912"/>
      <c r="CE46" s="912"/>
      <c r="CF46" s="912"/>
      <c r="CG46" s="913"/>
      <c r="CH46" s="918"/>
      <c r="CI46" s="919"/>
      <c r="CJ46" s="919"/>
      <c r="CK46" s="919"/>
      <c r="CL46" s="929"/>
      <c r="CM46" s="918"/>
      <c r="CN46" s="919"/>
      <c r="CO46" s="919"/>
      <c r="CP46" s="919"/>
      <c r="CQ46" s="929"/>
      <c r="CR46" s="918"/>
      <c r="CS46" s="919"/>
      <c r="CT46" s="919"/>
      <c r="CU46" s="919"/>
      <c r="CV46" s="929"/>
      <c r="CW46" s="918"/>
      <c r="CX46" s="919"/>
      <c r="CY46" s="919"/>
      <c r="CZ46" s="919"/>
      <c r="DA46" s="929"/>
      <c r="DB46" s="918"/>
      <c r="DC46" s="919"/>
      <c r="DD46" s="919"/>
      <c r="DE46" s="919"/>
      <c r="DF46" s="929"/>
      <c r="DG46" s="918"/>
      <c r="DH46" s="919"/>
      <c r="DI46" s="919"/>
      <c r="DJ46" s="919"/>
      <c r="DK46" s="929"/>
      <c r="DL46" s="918"/>
      <c r="DM46" s="919"/>
      <c r="DN46" s="919"/>
      <c r="DO46" s="919"/>
      <c r="DP46" s="929"/>
      <c r="DQ46" s="918"/>
      <c r="DR46" s="919"/>
      <c r="DS46" s="919"/>
      <c r="DT46" s="919"/>
      <c r="DU46" s="929"/>
      <c r="DV46" s="911"/>
      <c r="DW46" s="912"/>
      <c r="DX46" s="912"/>
      <c r="DY46" s="912"/>
      <c r="DZ46" s="930"/>
      <c r="EA46" s="48"/>
    </row>
    <row r="47" spans="1:131" ht="26.25" customHeight="1" x14ac:dyDescent="0.2">
      <c r="A47" s="52">
        <v>20</v>
      </c>
      <c r="B47" s="911"/>
      <c r="C47" s="912"/>
      <c r="D47" s="912"/>
      <c r="E47" s="912"/>
      <c r="F47" s="912"/>
      <c r="G47" s="912"/>
      <c r="H47" s="912"/>
      <c r="I47" s="912"/>
      <c r="J47" s="912"/>
      <c r="K47" s="912"/>
      <c r="L47" s="912"/>
      <c r="M47" s="912"/>
      <c r="N47" s="912"/>
      <c r="O47" s="912"/>
      <c r="P47" s="913"/>
      <c r="Q47" s="914"/>
      <c r="R47" s="915"/>
      <c r="S47" s="915"/>
      <c r="T47" s="915"/>
      <c r="U47" s="915"/>
      <c r="V47" s="915"/>
      <c r="W47" s="915"/>
      <c r="X47" s="915"/>
      <c r="Y47" s="915"/>
      <c r="Z47" s="915"/>
      <c r="AA47" s="915"/>
      <c r="AB47" s="915"/>
      <c r="AC47" s="915"/>
      <c r="AD47" s="915"/>
      <c r="AE47" s="921"/>
      <c r="AF47" s="941"/>
      <c r="AG47" s="919"/>
      <c r="AH47" s="919"/>
      <c r="AI47" s="919"/>
      <c r="AJ47" s="942"/>
      <c r="AK47" s="920"/>
      <c r="AL47" s="915"/>
      <c r="AM47" s="915"/>
      <c r="AN47" s="915"/>
      <c r="AO47" s="915"/>
      <c r="AP47" s="915"/>
      <c r="AQ47" s="915"/>
      <c r="AR47" s="915"/>
      <c r="AS47" s="915"/>
      <c r="AT47" s="915"/>
      <c r="AU47" s="915"/>
      <c r="AV47" s="915"/>
      <c r="AW47" s="915"/>
      <c r="AX47" s="915"/>
      <c r="AY47" s="915"/>
      <c r="AZ47" s="948"/>
      <c r="BA47" s="948"/>
      <c r="BB47" s="948"/>
      <c r="BC47" s="948"/>
      <c r="BD47" s="948"/>
      <c r="BE47" s="916"/>
      <c r="BF47" s="916"/>
      <c r="BG47" s="916"/>
      <c r="BH47" s="916"/>
      <c r="BI47" s="917"/>
      <c r="BJ47" s="56"/>
      <c r="BK47" s="56"/>
      <c r="BL47" s="56"/>
      <c r="BM47" s="56"/>
      <c r="BN47" s="56"/>
      <c r="BO47" s="55"/>
      <c r="BP47" s="55"/>
      <c r="BQ47" s="52">
        <v>41</v>
      </c>
      <c r="BR47" s="72"/>
      <c r="BS47" s="911"/>
      <c r="BT47" s="912"/>
      <c r="BU47" s="912"/>
      <c r="BV47" s="912"/>
      <c r="BW47" s="912"/>
      <c r="BX47" s="912"/>
      <c r="BY47" s="912"/>
      <c r="BZ47" s="912"/>
      <c r="CA47" s="912"/>
      <c r="CB47" s="912"/>
      <c r="CC47" s="912"/>
      <c r="CD47" s="912"/>
      <c r="CE47" s="912"/>
      <c r="CF47" s="912"/>
      <c r="CG47" s="913"/>
      <c r="CH47" s="918"/>
      <c r="CI47" s="919"/>
      <c r="CJ47" s="919"/>
      <c r="CK47" s="919"/>
      <c r="CL47" s="929"/>
      <c r="CM47" s="918"/>
      <c r="CN47" s="919"/>
      <c r="CO47" s="919"/>
      <c r="CP47" s="919"/>
      <c r="CQ47" s="929"/>
      <c r="CR47" s="918"/>
      <c r="CS47" s="919"/>
      <c r="CT47" s="919"/>
      <c r="CU47" s="919"/>
      <c r="CV47" s="929"/>
      <c r="CW47" s="918"/>
      <c r="CX47" s="919"/>
      <c r="CY47" s="919"/>
      <c r="CZ47" s="919"/>
      <c r="DA47" s="929"/>
      <c r="DB47" s="918"/>
      <c r="DC47" s="919"/>
      <c r="DD47" s="919"/>
      <c r="DE47" s="919"/>
      <c r="DF47" s="929"/>
      <c r="DG47" s="918"/>
      <c r="DH47" s="919"/>
      <c r="DI47" s="919"/>
      <c r="DJ47" s="919"/>
      <c r="DK47" s="929"/>
      <c r="DL47" s="918"/>
      <c r="DM47" s="919"/>
      <c r="DN47" s="919"/>
      <c r="DO47" s="919"/>
      <c r="DP47" s="929"/>
      <c r="DQ47" s="918"/>
      <c r="DR47" s="919"/>
      <c r="DS47" s="919"/>
      <c r="DT47" s="919"/>
      <c r="DU47" s="929"/>
      <c r="DV47" s="911"/>
      <c r="DW47" s="912"/>
      <c r="DX47" s="912"/>
      <c r="DY47" s="912"/>
      <c r="DZ47" s="930"/>
      <c r="EA47" s="48"/>
    </row>
    <row r="48" spans="1:131" ht="26.25" customHeight="1" x14ac:dyDescent="0.2">
      <c r="A48" s="52">
        <v>21</v>
      </c>
      <c r="B48" s="911"/>
      <c r="C48" s="912"/>
      <c r="D48" s="912"/>
      <c r="E48" s="912"/>
      <c r="F48" s="912"/>
      <c r="G48" s="912"/>
      <c r="H48" s="912"/>
      <c r="I48" s="912"/>
      <c r="J48" s="912"/>
      <c r="K48" s="912"/>
      <c r="L48" s="912"/>
      <c r="M48" s="912"/>
      <c r="N48" s="912"/>
      <c r="O48" s="912"/>
      <c r="P48" s="913"/>
      <c r="Q48" s="914"/>
      <c r="R48" s="915"/>
      <c r="S48" s="915"/>
      <c r="T48" s="915"/>
      <c r="U48" s="915"/>
      <c r="V48" s="915"/>
      <c r="W48" s="915"/>
      <c r="X48" s="915"/>
      <c r="Y48" s="915"/>
      <c r="Z48" s="915"/>
      <c r="AA48" s="915"/>
      <c r="AB48" s="915"/>
      <c r="AC48" s="915"/>
      <c r="AD48" s="915"/>
      <c r="AE48" s="921"/>
      <c r="AF48" s="941"/>
      <c r="AG48" s="919"/>
      <c r="AH48" s="919"/>
      <c r="AI48" s="919"/>
      <c r="AJ48" s="942"/>
      <c r="AK48" s="920"/>
      <c r="AL48" s="915"/>
      <c r="AM48" s="915"/>
      <c r="AN48" s="915"/>
      <c r="AO48" s="915"/>
      <c r="AP48" s="915"/>
      <c r="AQ48" s="915"/>
      <c r="AR48" s="915"/>
      <c r="AS48" s="915"/>
      <c r="AT48" s="915"/>
      <c r="AU48" s="915"/>
      <c r="AV48" s="915"/>
      <c r="AW48" s="915"/>
      <c r="AX48" s="915"/>
      <c r="AY48" s="915"/>
      <c r="AZ48" s="948"/>
      <c r="BA48" s="948"/>
      <c r="BB48" s="948"/>
      <c r="BC48" s="948"/>
      <c r="BD48" s="948"/>
      <c r="BE48" s="916"/>
      <c r="BF48" s="916"/>
      <c r="BG48" s="916"/>
      <c r="BH48" s="916"/>
      <c r="BI48" s="917"/>
      <c r="BJ48" s="56"/>
      <c r="BK48" s="56"/>
      <c r="BL48" s="56"/>
      <c r="BM48" s="56"/>
      <c r="BN48" s="56"/>
      <c r="BO48" s="55"/>
      <c r="BP48" s="55"/>
      <c r="BQ48" s="52">
        <v>42</v>
      </c>
      <c r="BR48" s="72"/>
      <c r="BS48" s="911"/>
      <c r="BT48" s="912"/>
      <c r="BU48" s="912"/>
      <c r="BV48" s="912"/>
      <c r="BW48" s="912"/>
      <c r="BX48" s="912"/>
      <c r="BY48" s="912"/>
      <c r="BZ48" s="912"/>
      <c r="CA48" s="912"/>
      <c r="CB48" s="912"/>
      <c r="CC48" s="912"/>
      <c r="CD48" s="912"/>
      <c r="CE48" s="912"/>
      <c r="CF48" s="912"/>
      <c r="CG48" s="913"/>
      <c r="CH48" s="918"/>
      <c r="CI48" s="919"/>
      <c r="CJ48" s="919"/>
      <c r="CK48" s="919"/>
      <c r="CL48" s="929"/>
      <c r="CM48" s="918"/>
      <c r="CN48" s="919"/>
      <c r="CO48" s="919"/>
      <c r="CP48" s="919"/>
      <c r="CQ48" s="929"/>
      <c r="CR48" s="918"/>
      <c r="CS48" s="919"/>
      <c r="CT48" s="919"/>
      <c r="CU48" s="919"/>
      <c r="CV48" s="929"/>
      <c r="CW48" s="918"/>
      <c r="CX48" s="919"/>
      <c r="CY48" s="919"/>
      <c r="CZ48" s="919"/>
      <c r="DA48" s="929"/>
      <c r="DB48" s="918"/>
      <c r="DC48" s="919"/>
      <c r="DD48" s="919"/>
      <c r="DE48" s="919"/>
      <c r="DF48" s="929"/>
      <c r="DG48" s="918"/>
      <c r="DH48" s="919"/>
      <c r="DI48" s="919"/>
      <c r="DJ48" s="919"/>
      <c r="DK48" s="929"/>
      <c r="DL48" s="918"/>
      <c r="DM48" s="919"/>
      <c r="DN48" s="919"/>
      <c r="DO48" s="919"/>
      <c r="DP48" s="929"/>
      <c r="DQ48" s="918"/>
      <c r="DR48" s="919"/>
      <c r="DS48" s="919"/>
      <c r="DT48" s="919"/>
      <c r="DU48" s="929"/>
      <c r="DV48" s="911"/>
      <c r="DW48" s="912"/>
      <c r="DX48" s="912"/>
      <c r="DY48" s="912"/>
      <c r="DZ48" s="930"/>
      <c r="EA48" s="48"/>
    </row>
    <row r="49" spans="1:131" ht="26.25" customHeight="1" x14ac:dyDescent="0.2">
      <c r="A49" s="52">
        <v>22</v>
      </c>
      <c r="B49" s="911"/>
      <c r="C49" s="912"/>
      <c r="D49" s="912"/>
      <c r="E49" s="912"/>
      <c r="F49" s="912"/>
      <c r="G49" s="912"/>
      <c r="H49" s="912"/>
      <c r="I49" s="912"/>
      <c r="J49" s="912"/>
      <c r="K49" s="912"/>
      <c r="L49" s="912"/>
      <c r="M49" s="912"/>
      <c r="N49" s="912"/>
      <c r="O49" s="912"/>
      <c r="P49" s="913"/>
      <c r="Q49" s="914"/>
      <c r="R49" s="915"/>
      <c r="S49" s="915"/>
      <c r="T49" s="915"/>
      <c r="U49" s="915"/>
      <c r="V49" s="915"/>
      <c r="W49" s="915"/>
      <c r="X49" s="915"/>
      <c r="Y49" s="915"/>
      <c r="Z49" s="915"/>
      <c r="AA49" s="915"/>
      <c r="AB49" s="915"/>
      <c r="AC49" s="915"/>
      <c r="AD49" s="915"/>
      <c r="AE49" s="921"/>
      <c r="AF49" s="941"/>
      <c r="AG49" s="919"/>
      <c r="AH49" s="919"/>
      <c r="AI49" s="919"/>
      <c r="AJ49" s="942"/>
      <c r="AK49" s="920"/>
      <c r="AL49" s="915"/>
      <c r="AM49" s="915"/>
      <c r="AN49" s="915"/>
      <c r="AO49" s="915"/>
      <c r="AP49" s="915"/>
      <c r="AQ49" s="915"/>
      <c r="AR49" s="915"/>
      <c r="AS49" s="915"/>
      <c r="AT49" s="915"/>
      <c r="AU49" s="915"/>
      <c r="AV49" s="915"/>
      <c r="AW49" s="915"/>
      <c r="AX49" s="915"/>
      <c r="AY49" s="915"/>
      <c r="AZ49" s="948"/>
      <c r="BA49" s="948"/>
      <c r="BB49" s="948"/>
      <c r="BC49" s="948"/>
      <c r="BD49" s="948"/>
      <c r="BE49" s="916"/>
      <c r="BF49" s="916"/>
      <c r="BG49" s="916"/>
      <c r="BH49" s="916"/>
      <c r="BI49" s="917"/>
      <c r="BJ49" s="56"/>
      <c r="BK49" s="56"/>
      <c r="BL49" s="56"/>
      <c r="BM49" s="56"/>
      <c r="BN49" s="56"/>
      <c r="BO49" s="55"/>
      <c r="BP49" s="55"/>
      <c r="BQ49" s="52">
        <v>43</v>
      </c>
      <c r="BR49" s="72"/>
      <c r="BS49" s="911"/>
      <c r="BT49" s="912"/>
      <c r="BU49" s="912"/>
      <c r="BV49" s="912"/>
      <c r="BW49" s="912"/>
      <c r="BX49" s="912"/>
      <c r="BY49" s="912"/>
      <c r="BZ49" s="912"/>
      <c r="CA49" s="912"/>
      <c r="CB49" s="912"/>
      <c r="CC49" s="912"/>
      <c r="CD49" s="912"/>
      <c r="CE49" s="912"/>
      <c r="CF49" s="912"/>
      <c r="CG49" s="913"/>
      <c r="CH49" s="918"/>
      <c r="CI49" s="919"/>
      <c r="CJ49" s="919"/>
      <c r="CK49" s="919"/>
      <c r="CL49" s="929"/>
      <c r="CM49" s="918"/>
      <c r="CN49" s="919"/>
      <c r="CO49" s="919"/>
      <c r="CP49" s="919"/>
      <c r="CQ49" s="929"/>
      <c r="CR49" s="918"/>
      <c r="CS49" s="919"/>
      <c r="CT49" s="919"/>
      <c r="CU49" s="919"/>
      <c r="CV49" s="929"/>
      <c r="CW49" s="918"/>
      <c r="CX49" s="919"/>
      <c r="CY49" s="919"/>
      <c r="CZ49" s="919"/>
      <c r="DA49" s="929"/>
      <c r="DB49" s="918"/>
      <c r="DC49" s="919"/>
      <c r="DD49" s="919"/>
      <c r="DE49" s="919"/>
      <c r="DF49" s="929"/>
      <c r="DG49" s="918"/>
      <c r="DH49" s="919"/>
      <c r="DI49" s="919"/>
      <c r="DJ49" s="919"/>
      <c r="DK49" s="929"/>
      <c r="DL49" s="918"/>
      <c r="DM49" s="919"/>
      <c r="DN49" s="919"/>
      <c r="DO49" s="919"/>
      <c r="DP49" s="929"/>
      <c r="DQ49" s="918"/>
      <c r="DR49" s="919"/>
      <c r="DS49" s="919"/>
      <c r="DT49" s="919"/>
      <c r="DU49" s="929"/>
      <c r="DV49" s="911"/>
      <c r="DW49" s="912"/>
      <c r="DX49" s="912"/>
      <c r="DY49" s="912"/>
      <c r="DZ49" s="930"/>
      <c r="EA49" s="48"/>
    </row>
    <row r="50" spans="1:131" ht="26.25" customHeight="1" x14ac:dyDescent="0.2">
      <c r="A50" s="52">
        <v>23</v>
      </c>
      <c r="B50" s="911"/>
      <c r="C50" s="912"/>
      <c r="D50" s="912"/>
      <c r="E50" s="912"/>
      <c r="F50" s="912"/>
      <c r="G50" s="912"/>
      <c r="H50" s="912"/>
      <c r="I50" s="912"/>
      <c r="J50" s="912"/>
      <c r="K50" s="912"/>
      <c r="L50" s="912"/>
      <c r="M50" s="912"/>
      <c r="N50" s="912"/>
      <c r="O50" s="912"/>
      <c r="P50" s="913"/>
      <c r="Q50" s="938"/>
      <c r="R50" s="939"/>
      <c r="S50" s="939"/>
      <c r="T50" s="939"/>
      <c r="U50" s="939"/>
      <c r="V50" s="939"/>
      <c r="W50" s="939"/>
      <c r="X50" s="939"/>
      <c r="Y50" s="939"/>
      <c r="Z50" s="939"/>
      <c r="AA50" s="939"/>
      <c r="AB50" s="939"/>
      <c r="AC50" s="939"/>
      <c r="AD50" s="939"/>
      <c r="AE50" s="940"/>
      <c r="AF50" s="941"/>
      <c r="AG50" s="919"/>
      <c r="AH50" s="919"/>
      <c r="AI50" s="919"/>
      <c r="AJ50" s="942"/>
      <c r="AK50" s="943"/>
      <c r="AL50" s="939"/>
      <c r="AM50" s="939"/>
      <c r="AN50" s="939"/>
      <c r="AO50" s="939"/>
      <c r="AP50" s="939"/>
      <c r="AQ50" s="939"/>
      <c r="AR50" s="939"/>
      <c r="AS50" s="939"/>
      <c r="AT50" s="939"/>
      <c r="AU50" s="939"/>
      <c r="AV50" s="939"/>
      <c r="AW50" s="939"/>
      <c r="AX50" s="939"/>
      <c r="AY50" s="939"/>
      <c r="AZ50" s="944"/>
      <c r="BA50" s="944"/>
      <c r="BB50" s="944"/>
      <c r="BC50" s="944"/>
      <c r="BD50" s="944"/>
      <c r="BE50" s="916"/>
      <c r="BF50" s="916"/>
      <c r="BG50" s="916"/>
      <c r="BH50" s="916"/>
      <c r="BI50" s="917"/>
      <c r="BJ50" s="56"/>
      <c r="BK50" s="56"/>
      <c r="BL50" s="56"/>
      <c r="BM50" s="56"/>
      <c r="BN50" s="56"/>
      <c r="BO50" s="55"/>
      <c r="BP50" s="55"/>
      <c r="BQ50" s="52">
        <v>44</v>
      </c>
      <c r="BR50" s="72"/>
      <c r="BS50" s="911"/>
      <c r="BT50" s="912"/>
      <c r="BU50" s="912"/>
      <c r="BV50" s="912"/>
      <c r="BW50" s="912"/>
      <c r="BX50" s="912"/>
      <c r="BY50" s="912"/>
      <c r="BZ50" s="912"/>
      <c r="CA50" s="912"/>
      <c r="CB50" s="912"/>
      <c r="CC50" s="912"/>
      <c r="CD50" s="912"/>
      <c r="CE50" s="912"/>
      <c r="CF50" s="912"/>
      <c r="CG50" s="913"/>
      <c r="CH50" s="918"/>
      <c r="CI50" s="919"/>
      <c r="CJ50" s="919"/>
      <c r="CK50" s="919"/>
      <c r="CL50" s="929"/>
      <c r="CM50" s="918"/>
      <c r="CN50" s="919"/>
      <c r="CO50" s="919"/>
      <c r="CP50" s="919"/>
      <c r="CQ50" s="929"/>
      <c r="CR50" s="918"/>
      <c r="CS50" s="919"/>
      <c r="CT50" s="919"/>
      <c r="CU50" s="919"/>
      <c r="CV50" s="929"/>
      <c r="CW50" s="918"/>
      <c r="CX50" s="919"/>
      <c r="CY50" s="919"/>
      <c r="CZ50" s="919"/>
      <c r="DA50" s="929"/>
      <c r="DB50" s="918"/>
      <c r="DC50" s="919"/>
      <c r="DD50" s="919"/>
      <c r="DE50" s="919"/>
      <c r="DF50" s="929"/>
      <c r="DG50" s="918"/>
      <c r="DH50" s="919"/>
      <c r="DI50" s="919"/>
      <c r="DJ50" s="919"/>
      <c r="DK50" s="929"/>
      <c r="DL50" s="918"/>
      <c r="DM50" s="919"/>
      <c r="DN50" s="919"/>
      <c r="DO50" s="919"/>
      <c r="DP50" s="929"/>
      <c r="DQ50" s="918"/>
      <c r="DR50" s="919"/>
      <c r="DS50" s="919"/>
      <c r="DT50" s="919"/>
      <c r="DU50" s="929"/>
      <c r="DV50" s="911"/>
      <c r="DW50" s="912"/>
      <c r="DX50" s="912"/>
      <c r="DY50" s="912"/>
      <c r="DZ50" s="930"/>
      <c r="EA50" s="48"/>
    </row>
    <row r="51" spans="1:131" ht="26.25" customHeight="1" x14ac:dyDescent="0.2">
      <c r="A51" s="52">
        <v>24</v>
      </c>
      <c r="B51" s="911"/>
      <c r="C51" s="912"/>
      <c r="D51" s="912"/>
      <c r="E51" s="912"/>
      <c r="F51" s="912"/>
      <c r="G51" s="912"/>
      <c r="H51" s="912"/>
      <c r="I51" s="912"/>
      <c r="J51" s="912"/>
      <c r="K51" s="912"/>
      <c r="L51" s="912"/>
      <c r="M51" s="912"/>
      <c r="N51" s="912"/>
      <c r="O51" s="912"/>
      <c r="P51" s="913"/>
      <c r="Q51" s="938"/>
      <c r="R51" s="939"/>
      <c r="S51" s="939"/>
      <c r="T51" s="939"/>
      <c r="U51" s="939"/>
      <c r="V51" s="939"/>
      <c r="W51" s="939"/>
      <c r="X51" s="939"/>
      <c r="Y51" s="939"/>
      <c r="Z51" s="939"/>
      <c r="AA51" s="939"/>
      <c r="AB51" s="939"/>
      <c r="AC51" s="939"/>
      <c r="AD51" s="939"/>
      <c r="AE51" s="940"/>
      <c r="AF51" s="941"/>
      <c r="AG51" s="919"/>
      <c r="AH51" s="919"/>
      <c r="AI51" s="919"/>
      <c r="AJ51" s="942"/>
      <c r="AK51" s="943"/>
      <c r="AL51" s="939"/>
      <c r="AM51" s="939"/>
      <c r="AN51" s="939"/>
      <c r="AO51" s="939"/>
      <c r="AP51" s="939"/>
      <c r="AQ51" s="939"/>
      <c r="AR51" s="939"/>
      <c r="AS51" s="939"/>
      <c r="AT51" s="939"/>
      <c r="AU51" s="939"/>
      <c r="AV51" s="939"/>
      <c r="AW51" s="939"/>
      <c r="AX51" s="939"/>
      <c r="AY51" s="939"/>
      <c r="AZ51" s="944"/>
      <c r="BA51" s="944"/>
      <c r="BB51" s="944"/>
      <c r="BC51" s="944"/>
      <c r="BD51" s="944"/>
      <c r="BE51" s="916"/>
      <c r="BF51" s="916"/>
      <c r="BG51" s="916"/>
      <c r="BH51" s="916"/>
      <c r="BI51" s="917"/>
      <c r="BJ51" s="56"/>
      <c r="BK51" s="56"/>
      <c r="BL51" s="56"/>
      <c r="BM51" s="56"/>
      <c r="BN51" s="56"/>
      <c r="BO51" s="55"/>
      <c r="BP51" s="55"/>
      <c r="BQ51" s="52">
        <v>45</v>
      </c>
      <c r="BR51" s="72"/>
      <c r="BS51" s="911"/>
      <c r="BT51" s="912"/>
      <c r="BU51" s="912"/>
      <c r="BV51" s="912"/>
      <c r="BW51" s="912"/>
      <c r="BX51" s="912"/>
      <c r="BY51" s="912"/>
      <c r="BZ51" s="912"/>
      <c r="CA51" s="912"/>
      <c r="CB51" s="912"/>
      <c r="CC51" s="912"/>
      <c r="CD51" s="912"/>
      <c r="CE51" s="912"/>
      <c r="CF51" s="912"/>
      <c r="CG51" s="913"/>
      <c r="CH51" s="918"/>
      <c r="CI51" s="919"/>
      <c r="CJ51" s="919"/>
      <c r="CK51" s="919"/>
      <c r="CL51" s="929"/>
      <c r="CM51" s="918"/>
      <c r="CN51" s="919"/>
      <c r="CO51" s="919"/>
      <c r="CP51" s="919"/>
      <c r="CQ51" s="929"/>
      <c r="CR51" s="918"/>
      <c r="CS51" s="919"/>
      <c r="CT51" s="919"/>
      <c r="CU51" s="919"/>
      <c r="CV51" s="929"/>
      <c r="CW51" s="918"/>
      <c r="CX51" s="919"/>
      <c r="CY51" s="919"/>
      <c r="CZ51" s="919"/>
      <c r="DA51" s="929"/>
      <c r="DB51" s="918"/>
      <c r="DC51" s="919"/>
      <c r="DD51" s="919"/>
      <c r="DE51" s="919"/>
      <c r="DF51" s="929"/>
      <c r="DG51" s="918"/>
      <c r="DH51" s="919"/>
      <c r="DI51" s="919"/>
      <c r="DJ51" s="919"/>
      <c r="DK51" s="929"/>
      <c r="DL51" s="918"/>
      <c r="DM51" s="919"/>
      <c r="DN51" s="919"/>
      <c r="DO51" s="919"/>
      <c r="DP51" s="929"/>
      <c r="DQ51" s="918"/>
      <c r="DR51" s="919"/>
      <c r="DS51" s="919"/>
      <c r="DT51" s="919"/>
      <c r="DU51" s="929"/>
      <c r="DV51" s="911"/>
      <c r="DW51" s="912"/>
      <c r="DX51" s="912"/>
      <c r="DY51" s="912"/>
      <c r="DZ51" s="930"/>
      <c r="EA51" s="48"/>
    </row>
    <row r="52" spans="1:131" ht="26.25" customHeight="1" x14ac:dyDescent="0.2">
      <c r="A52" s="52">
        <v>25</v>
      </c>
      <c r="B52" s="911"/>
      <c r="C52" s="912"/>
      <c r="D52" s="912"/>
      <c r="E52" s="912"/>
      <c r="F52" s="912"/>
      <c r="G52" s="912"/>
      <c r="H52" s="912"/>
      <c r="I52" s="912"/>
      <c r="J52" s="912"/>
      <c r="K52" s="912"/>
      <c r="L52" s="912"/>
      <c r="M52" s="912"/>
      <c r="N52" s="912"/>
      <c r="O52" s="912"/>
      <c r="P52" s="913"/>
      <c r="Q52" s="938"/>
      <c r="R52" s="939"/>
      <c r="S52" s="939"/>
      <c r="T52" s="939"/>
      <c r="U52" s="939"/>
      <c r="V52" s="939"/>
      <c r="W52" s="939"/>
      <c r="X52" s="939"/>
      <c r="Y52" s="939"/>
      <c r="Z52" s="939"/>
      <c r="AA52" s="939"/>
      <c r="AB52" s="939"/>
      <c r="AC52" s="939"/>
      <c r="AD52" s="939"/>
      <c r="AE52" s="940"/>
      <c r="AF52" s="941"/>
      <c r="AG52" s="919"/>
      <c r="AH52" s="919"/>
      <c r="AI52" s="919"/>
      <c r="AJ52" s="942"/>
      <c r="AK52" s="943"/>
      <c r="AL52" s="939"/>
      <c r="AM52" s="939"/>
      <c r="AN52" s="939"/>
      <c r="AO52" s="939"/>
      <c r="AP52" s="939"/>
      <c r="AQ52" s="939"/>
      <c r="AR52" s="939"/>
      <c r="AS52" s="939"/>
      <c r="AT52" s="939"/>
      <c r="AU52" s="939"/>
      <c r="AV52" s="939"/>
      <c r="AW52" s="939"/>
      <c r="AX52" s="939"/>
      <c r="AY52" s="939"/>
      <c r="AZ52" s="944"/>
      <c r="BA52" s="944"/>
      <c r="BB52" s="944"/>
      <c r="BC52" s="944"/>
      <c r="BD52" s="944"/>
      <c r="BE52" s="916"/>
      <c r="BF52" s="916"/>
      <c r="BG52" s="916"/>
      <c r="BH52" s="916"/>
      <c r="BI52" s="917"/>
      <c r="BJ52" s="56"/>
      <c r="BK52" s="56"/>
      <c r="BL52" s="56"/>
      <c r="BM52" s="56"/>
      <c r="BN52" s="56"/>
      <c r="BO52" s="55"/>
      <c r="BP52" s="55"/>
      <c r="BQ52" s="52">
        <v>46</v>
      </c>
      <c r="BR52" s="72"/>
      <c r="BS52" s="911"/>
      <c r="BT52" s="912"/>
      <c r="BU52" s="912"/>
      <c r="BV52" s="912"/>
      <c r="BW52" s="912"/>
      <c r="BX52" s="912"/>
      <c r="BY52" s="912"/>
      <c r="BZ52" s="912"/>
      <c r="CA52" s="912"/>
      <c r="CB52" s="912"/>
      <c r="CC52" s="912"/>
      <c r="CD52" s="912"/>
      <c r="CE52" s="912"/>
      <c r="CF52" s="912"/>
      <c r="CG52" s="913"/>
      <c r="CH52" s="918"/>
      <c r="CI52" s="919"/>
      <c r="CJ52" s="919"/>
      <c r="CK52" s="919"/>
      <c r="CL52" s="929"/>
      <c r="CM52" s="918"/>
      <c r="CN52" s="919"/>
      <c r="CO52" s="919"/>
      <c r="CP52" s="919"/>
      <c r="CQ52" s="929"/>
      <c r="CR52" s="918"/>
      <c r="CS52" s="919"/>
      <c r="CT52" s="919"/>
      <c r="CU52" s="919"/>
      <c r="CV52" s="929"/>
      <c r="CW52" s="918"/>
      <c r="CX52" s="919"/>
      <c r="CY52" s="919"/>
      <c r="CZ52" s="919"/>
      <c r="DA52" s="929"/>
      <c r="DB52" s="918"/>
      <c r="DC52" s="919"/>
      <c r="DD52" s="919"/>
      <c r="DE52" s="919"/>
      <c r="DF52" s="929"/>
      <c r="DG52" s="918"/>
      <c r="DH52" s="919"/>
      <c r="DI52" s="919"/>
      <c r="DJ52" s="919"/>
      <c r="DK52" s="929"/>
      <c r="DL52" s="918"/>
      <c r="DM52" s="919"/>
      <c r="DN52" s="919"/>
      <c r="DO52" s="919"/>
      <c r="DP52" s="929"/>
      <c r="DQ52" s="918"/>
      <c r="DR52" s="919"/>
      <c r="DS52" s="919"/>
      <c r="DT52" s="919"/>
      <c r="DU52" s="929"/>
      <c r="DV52" s="911"/>
      <c r="DW52" s="912"/>
      <c r="DX52" s="912"/>
      <c r="DY52" s="912"/>
      <c r="DZ52" s="930"/>
      <c r="EA52" s="48"/>
    </row>
    <row r="53" spans="1:131" ht="26.25" customHeight="1" x14ac:dyDescent="0.2">
      <c r="A53" s="52">
        <v>26</v>
      </c>
      <c r="B53" s="911"/>
      <c r="C53" s="912"/>
      <c r="D53" s="912"/>
      <c r="E53" s="912"/>
      <c r="F53" s="912"/>
      <c r="G53" s="912"/>
      <c r="H53" s="912"/>
      <c r="I53" s="912"/>
      <c r="J53" s="912"/>
      <c r="K53" s="912"/>
      <c r="L53" s="912"/>
      <c r="M53" s="912"/>
      <c r="N53" s="912"/>
      <c r="O53" s="912"/>
      <c r="P53" s="913"/>
      <c r="Q53" s="938"/>
      <c r="R53" s="939"/>
      <c r="S53" s="939"/>
      <c r="T53" s="939"/>
      <c r="U53" s="939"/>
      <c r="V53" s="939"/>
      <c r="W53" s="939"/>
      <c r="X53" s="939"/>
      <c r="Y53" s="939"/>
      <c r="Z53" s="939"/>
      <c r="AA53" s="939"/>
      <c r="AB53" s="939"/>
      <c r="AC53" s="939"/>
      <c r="AD53" s="939"/>
      <c r="AE53" s="940"/>
      <c r="AF53" s="941"/>
      <c r="AG53" s="919"/>
      <c r="AH53" s="919"/>
      <c r="AI53" s="919"/>
      <c r="AJ53" s="942"/>
      <c r="AK53" s="943"/>
      <c r="AL53" s="939"/>
      <c r="AM53" s="939"/>
      <c r="AN53" s="939"/>
      <c r="AO53" s="939"/>
      <c r="AP53" s="939"/>
      <c r="AQ53" s="939"/>
      <c r="AR53" s="939"/>
      <c r="AS53" s="939"/>
      <c r="AT53" s="939"/>
      <c r="AU53" s="939"/>
      <c r="AV53" s="939"/>
      <c r="AW53" s="939"/>
      <c r="AX53" s="939"/>
      <c r="AY53" s="939"/>
      <c r="AZ53" s="944"/>
      <c r="BA53" s="944"/>
      <c r="BB53" s="944"/>
      <c r="BC53" s="944"/>
      <c r="BD53" s="944"/>
      <c r="BE53" s="916"/>
      <c r="BF53" s="916"/>
      <c r="BG53" s="916"/>
      <c r="BH53" s="916"/>
      <c r="BI53" s="917"/>
      <c r="BJ53" s="56"/>
      <c r="BK53" s="56"/>
      <c r="BL53" s="56"/>
      <c r="BM53" s="56"/>
      <c r="BN53" s="56"/>
      <c r="BO53" s="55"/>
      <c r="BP53" s="55"/>
      <c r="BQ53" s="52">
        <v>47</v>
      </c>
      <c r="BR53" s="72"/>
      <c r="BS53" s="911"/>
      <c r="BT53" s="912"/>
      <c r="BU53" s="912"/>
      <c r="BV53" s="912"/>
      <c r="BW53" s="912"/>
      <c r="BX53" s="912"/>
      <c r="BY53" s="912"/>
      <c r="BZ53" s="912"/>
      <c r="CA53" s="912"/>
      <c r="CB53" s="912"/>
      <c r="CC53" s="912"/>
      <c r="CD53" s="912"/>
      <c r="CE53" s="912"/>
      <c r="CF53" s="912"/>
      <c r="CG53" s="913"/>
      <c r="CH53" s="918"/>
      <c r="CI53" s="919"/>
      <c r="CJ53" s="919"/>
      <c r="CK53" s="919"/>
      <c r="CL53" s="929"/>
      <c r="CM53" s="918"/>
      <c r="CN53" s="919"/>
      <c r="CO53" s="919"/>
      <c r="CP53" s="919"/>
      <c r="CQ53" s="929"/>
      <c r="CR53" s="918"/>
      <c r="CS53" s="919"/>
      <c r="CT53" s="919"/>
      <c r="CU53" s="919"/>
      <c r="CV53" s="929"/>
      <c r="CW53" s="918"/>
      <c r="CX53" s="919"/>
      <c r="CY53" s="919"/>
      <c r="CZ53" s="919"/>
      <c r="DA53" s="929"/>
      <c r="DB53" s="918"/>
      <c r="DC53" s="919"/>
      <c r="DD53" s="919"/>
      <c r="DE53" s="919"/>
      <c r="DF53" s="929"/>
      <c r="DG53" s="918"/>
      <c r="DH53" s="919"/>
      <c r="DI53" s="919"/>
      <c r="DJ53" s="919"/>
      <c r="DK53" s="929"/>
      <c r="DL53" s="918"/>
      <c r="DM53" s="919"/>
      <c r="DN53" s="919"/>
      <c r="DO53" s="919"/>
      <c r="DP53" s="929"/>
      <c r="DQ53" s="918"/>
      <c r="DR53" s="919"/>
      <c r="DS53" s="919"/>
      <c r="DT53" s="919"/>
      <c r="DU53" s="929"/>
      <c r="DV53" s="911"/>
      <c r="DW53" s="912"/>
      <c r="DX53" s="912"/>
      <c r="DY53" s="912"/>
      <c r="DZ53" s="930"/>
      <c r="EA53" s="48"/>
    </row>
    <row r="54" spans="1:131" ht="26.25" customHeight="1" x14ac:dyDescent="0.2">
      <c r="A54" s="52">
        <v>27</v>
      </c>
      <c r="B54" s="911"/>
      <c r="C54" s="912"/>
      <c r="D54" s="912"/>
      <c r="E54" s="912"/>
      <c r="F54" s="912"/>
      <c r="G54" s="912"/>
      <c r="H54" s="912"/>
      <c r="I54" s="912"/>
      <c r="J54" s="912"/>
      <c r="K54" s="912"/>
      <c r="L54" s="912"/>
      <c r="M54" s="912"/>
      <c r="N54" s="912"/>
      <c r="O54" s="912"/>
      <c r="P54" s="913"/>
      <c r="Q54" s="938"/>
      <c r="R54" s="939"/>
      <c r="S54" s="939"/>
      <c r="T54" s="939"/>
      <c r="U54" s="939"/>
      <c r="V54" s="939"/>
      <c r="W54" s="939"/>
      <c r="X54" s="939"/>
      <c r="Y54" s="939"/>
      <c r="Z54" s="939"/>
      <c r="AA54" s="939"/>
      <c r="AB54" s="939"/>
      <c r="AC54" s="939"/>
      <c r="AD54" s="939"/>
      <c r="AE54" s="940"/>
      <c r="AF54" s="941"/>
      <c r="AG54" s="919"/>
      <c r="AH54" s="919"/>
      <c r="AI54" s="919"/>
      <c r="AJ54" s="942"/>
      <c r="AK54" s="943"/>
      <c r="AL54" s="939"/>
      <c r="AM54" s="939"/>
      <c r="AN54" s="939"/>
      <c r="AO54" s="939"/>
      <c r="AP54" s="939"/>
      <c r="AQ54" s="939"/>
      <c r="AR54" s="939"/>
      <c r="AS54" s="939"/>
      <c r="AT54" s="939"/>
      <c r="AU54" s="939"/>
      <c r="AV54" s="939"/>
      <c r="AW54" s="939"/>
      <c r="AX54" s="939"/>
      <c r="AY54" s="939"/>
      <c r="AZ54" s="944"/>
      <c r="BA54" s="944"/>
      <c r="BB54" s="944"/>
      <c r="BC54" s="944"/>
      <c r="BD54" s="944"/>
      <c r="BE54" s="916"/>
      <c r="BF54" s="916"/>
      <c r="BG54" s="916"/>
      <c r="BH54" s="916"/>
      <c r="BI54" s="917"/>
      <c r="BJ54" s="56"/>
      <c r="BK54" s="56"/>
      <c r="BL54" s="56"/>
      <c r="BM54" s="56"/>
      <c r="BN54" s="56"/>
      <c r="BO54" s="55"/>
      <c r="BP54" s="55"/>
      <c r="BQ54" s="52">
        <v>48</v>
      </c>
      <c r="BR54" s="72"/>
      <c r="BS54" s="911"/>
      <c r="BT54" s="912"/>
      <c r="BU54" s="912"/>
      <c r="BV54" s="912"/>
      <c r="BW54" s="912"/>
      <c r="BX54" s="912"/>
      <c r="BY54" s="912"/>
      <c r="BZ54" s="912"/>
      <c r="CA54" s="912"/>
      <c r="CB54" s="912"/>
      <c r="CC54" s="912"/>
      <c r="CD54" s="912"/>
      <c r="CE54" s="912"/>
      <c r="CF54" s="912"/>
      <c r="CG54" s="913"/>
      <c r="CH54" s="918"/>
      <c r="CI54" s="919"/>
      <c r="CJ54" s="919"/>
      <c r="CK54" s="919"/>
      <c r="CL54" s="929"/>
      <c r="CM54" s="918"/>
      <c r="CN54" s="919"/>
      <c r="CO54" s="919"/>
      <c r="CP54" s="919"/>
      <c r="CQ54" s="929"/>
      <c r="CR54" s="918"/>
      <c r="CS54" s="919"/>
      <c r="CT54" s="919"/>
      <c r="CU54" s="919"/>
      <c r="CV54" s="929"/>
      <c r="CW54" s="918"/>
      <c r="CX54" s="919"/>
      <c r="CY54" s="919"/>
      <c r="CZ54" s="919"/>
      <c r="DA54" s="929"/>
      <c r="DB54" s="918"/>
      <c r="DC54" s="919"/>
      <c r="DD54" s="919"/>
      <c r="DE54" s="919"/>
      <c r="DF54" s="929"/>
      <c r="DG54" s="918"/>
      <c r="DH54" s="919"/>
      <c r="DI54" s="919"/>
      <c r="DJ54" s="919"/>
      <c r="DK54" s="929"/>
      <c r="DL54" s="918"/>
      <c r="DM54" s="919"/>
      <c r="DN54" s="919"/>
      <c r="DO54" s="919"/>
      <c r="DP54" s="929"/>
      <c r="DQ54" s="918"/>
      <c r="DR54" s="919"/>
      <c r="DS54" s="919"/>
      <c r="DT54" s="919"/>
      <c r="DU54" s="929"/>
      <c r="DV54" s="911"/>
      <c r="DW54" s="912"/>
      <c r="DX54" s="912"/>
      <c r="DY54" s="912"/>
      <c r="DZ54" s="930"/>
      <c r="EA54" s="48"/>
    </row>
    <row r="55" spans="1:131" ht="26.25" customHeight="1" x14ac:dyDescent="0.2">
      <c r="A55" s="52">
        <v>28</v>
      </c>
      <c r="B55" s="911"/>
      <c r="C55" s="912"/>
      <c r="D55" s="912"/>
      <c r="E55" s="912"/>
      <c r="F55" s="912"/>
      <c r="G55" s="912"/>
      <c r="H55" s="912"/>
      <c r="I55" s="912"/>
      <c r="J55" s="912"/>
      <c r="K55" s="912"/>
      <c r="L55" s="912"/>
      <c r="M55" s="912"/>
      <c r="N55" s="912"/>
      <c r="O55" s="912"/>
      <c r="P55" s="913"/>
      <c r="Q55" s="938"/>
      <c r="R55" s="939"/>
      <c r="S55" s="939"/>
      <c r="T55" s="939"/>
      <c r="U55" s="939"/>
      <c r="V55" s="939"/>
      <c r="W55" s="939"/>
      <c r="X55" s="939"/>
      <c r="Y55" s="939"/>
      <c r="Z55" s="939"/>
      <c r="AA55" s="939"/>
      <c r="AB55" s="939"/>
      <c r="AC55" s="939"/>
      <c r="AD55" s="939"/>
      <c r="AE55" s="940"/>
      <c r="AF55" s="941"/>
      <c r="AG55" s="919"/>
      <c r="AH55" s="919"/>
      <c r="AI55" s="919"/>
      <c r="AJ55" s="942"/>
      <c r="AK55" s="943"/>
      <c r="AL55" s="939"/>
      <c r="AM55" s="939"/>
      <c r="AN55" s="939"/>
      <c r="AO55" s="939"/>
      <c r="AP55" s="939"/>
      <c r="AQ55" s="939"/>
      <c r="AR55" s="939"/>
      <c r="AS55" s="939"/>
      <c r="AT55" s="939"/>
      <c r="AU55" s="939"/>
      <c r="AV55" s="939"/>
      <c r="AW55" s="939"/>
      <c r="AX55" s="939"/>
      <c r="AY55" s="939"/>
      <c r="AZ55" s="944"/>
      <c r="BA55" s="944"/>
      <c r="BB55" s="944"/>
      <c r="BC55" s="944"/>
      <c r="BD55" s="944"/>
      <c r="BE55" s="916"/>
      <c r="BF55" s="916"/>
      <c r="BG55" s="916"/>
      <c r="BH55" s="916"/>
      <c r="BI55" s="917"/>
      <c r="BJ55" s="56"/>
      <c r="BK55" s="56"/>
      <c r="BL55" s="56"/>
      <c r="BM55" s="56"/>
      <c r="BN55" s="56"/>
      <c r="BO55" s="55"/>
      <c r="BP55" s="55"/>
      <c r="BQ55" s="52">
        <v>49</v>
      </c>
      <c r="BR55" s="72"/>
      <c r="BS55" s="911"/>
      <c r="BT55" s="912"/>
      <c r="BU55" s="912"/>
      <c r="BV55" s="912"/>
      <c r="BW55" s="912"/>
      <c r="BX55" s="912"/>
      <c r="BY55" s="912"/>
      <c r="BZ55" s="912"/>
      <c r="CA55" s="912"/>
      <c r="CB55" s="912"/>
      <c r="CC55" s="912"/>
      <c r="CD55" s="912"/>
      <c r="CE55" s="912"/>
      <c r="CF55" s="912"/>
      <c r="CG55" s="913"/>
      <c r="CH55" s="918"/>
      <c r="CI55" s="919"/>
      <c r="CJ55" s="919"/>
      <c r="CK55" s="919"/>
      <c r="CL55" s="929"/>
      <c r="CM55" s="918"/>
      <c r="CN55" s="919"/>
      <c r="CO55" s="919"/>
      <c r="CP55" s="919"/>
      <c r="CQ55" s="929"/>
      <c r="CR55" s="918"/>
      <c r="CS55" s="919"/>
      <c r="CT55" s="919"/>
      <c r="CU55" s="919"/>
      <c r="CV55" s="929"/>
      <c r="CW55" s="918"/>
      <c r="CX55" s="919"/>
      <c r="CY55" s="919"/>
      <c r="CZ55" s="919"/>
      <c r="DA55" s="929"/>
      <c r="DB55" s="918"/>
      <c r="DC55" s="919"/>
      <c r="DD55" s="919"/>
      <c r="DE55" s="919"/>
      <c r="DF55" s="929"/>
      <c r="DG55" s="918"/>
      <c r="DH55" s="919"/>
      <c r="DI55" s="919"/>
      <c r="DJ55" s="919"/>
      <c r="DK55" s="929"/>
      <c r="DL55" s="918"/>
      <c r="DM55" s="919"/>
      <c r="DN55" s="919"/>
      <c r="DO55" s="919"/>
      <c r="DP55" s="929"/>
      <c r="DQ55" s="918"/>
      <c r="DR55" s="919"/>
      <c r="DS55" s="919"/>
      <c r="DT55" s="919"/>
      <c r="DU55" s="929"/>
      <c r="DV55" s="911"/>
      <c r="DW55" s="912"/>
      <c r="DX55" s="912"/>
      <c r="DY55" s="912"/>
      <c r="DZ55" s="930"/>
      <c r="EA55" s="48"/>
    </row>
    <row r="56" spans="1:131" ht="26.25" customHeight="1" x14ac:dyDescent="0.2">
      <c r="A56" s="52">
        <v>29</v>
      </c>
      <c r="B56" s="911"/>
      <c r="C56" s="912"/>
      <c r="D56" s="912"/>
      <c r="E56" s="912"/>
      <c r="F56" s="912"/>
      <c r="G56" s="912"/>
      <c r="H56" s="912"/>
      <c r="I56" s="912"/>
      <c r="J56" s="912"/>
      <c r="K56" s="912"/>
      <c r="L56" s="912"/>
      <c r="M56" s="912"/>
      <c r="N56" s="912"/>
      <c r="O56" s="912"/>
      <c r="P56" s="913"/>
      <c r="Q56" s="938"/>
      <c r="R56" s="939"/>
      <c r="S56" s="939"/>
      <c r="T56" s="939"/>
      <c r="U56" s="939"/>
      <c r="V56" s="939"/>
      <c r="W56" s="939"/>
      <c r="X56" s="939"/>
      <c r="Y56" s="939"/>
      <c r="Z56" s="939"/>
      <c r="AA56" s="939"/>
      <c r="AB56" s="939"/>
      <c r="AC56" s="939"/>
      <c r="AD56" s="939"/>
      <c r="AE56" s="940"/>
      <c r="AF56" s="941"/>
      <c r="AG56" s="919"/>
      <c r="AH56" s="919"/>
      <c r="AI56" s="919"/>
      <c r="AJ56" s="942"/>
      <c r="AK56" s="943"/>
      <c r="AL56" s="939"/>
      <c r="AM56" s="939"/>
      <c r="AN56" s="939"/>
      <c r="AO56" s="939"/>
      <c r="AP56" s="939"/>
      <c r="AQ56" s="939"/>
      <c r="AR56" s="939"/>
      <c r="AS56" s="939"/>
      <c r="AT56" s="939"/>
      <c r="AU56" s="939"/>
      <c r="AV56" s="939"/>
      <c r="AW56" s="939"/>
      <c r="AX56" s="939"/>
      <c r="AY56" s="939"/>
      <c r="AZ56" s="944"/>
      <c r="BA56" s="944"/>
      <c r="BB56" s="944"/>
      <c r="BC56" s="944"/>
      <c r="BD56" s="944"/>
      <c r="BE56" s="916"/>
      <c r="BF56" s="916"/>
      <c r="BG56" s="916"/>
      <c r="BH56" s="916"/>
      <c r="BI56" s="917"/>
      <c r="BJ56" s="56"/>
      <c r="BK56" s="56"/>
      <c r="BL56" s="56"/>
      <c r="BM56" s="56"/>
      <c r="BN56" s="56"/>
      <c r="BO56" s="55"/>
      <c r="BP56" s="55"/>
      <c r="BQ56" s="52">
        <v>50</v>
      </c>
      <c r="BR56" s="72"/>
      <c r="BS56" s="911"/>
      <c r="BT56" s="912"/>
      <c r="BU56" s="912"/>
      <c r="BV56" s="912"/>
      <c r="BW56" s="912"/>
      <c r="BX56" s="912"/>
      <c r="BY56" s="912"/>
      <c r="BZ56" s="912"/>
      <c r="CA56" s="912"/>
      <c r="CB56" s="912"/>
      <c r="CC56" s="912"/>
      <c r="CD56" s="912"/>
      <c r="CE56" s="912"/>
      <c r="CF56" s="912"/>
      <c r="CG56" s="913"/>
      <c r="CH56" s="918"/>
      <c r="CI56" s="919"/>
      <c r="CJ56" s="919"/>
      <c r="CK56" s="919"/>
      <c r="CL56" s="929"/>
      <c r="CM56" s="918"/>
      <c r="CN56" s="919"/>
      <c r="CO56" s="919"/>
      <c r="CP56" s="919"/>
      <c r="CQ56" s="929"/>
      <c r="CR56" s="918"/>
      <c r="CS56" s="919"/>
      <c r="CT56" s="919"/>
      <c r="CU56" s="919"/>
      <c r="CV56" s="929"/>
      <c r="CW56" s="918"/>
      <c r="CX56" s="919"/>
      <c r="CY56" s="919"/>
      <c r="CZ56" s="919"/>
      <c r="DA56" s="929"/>
      <c r="DB56" s="918"/>
      <c r="DC56" s="919"/>
      <c r="DD56" s="919"/>
      <c r="DE56" s="919"/>
      <c r="DF56" s="929"/>
      <c r="DG56" s="918"/>
      <c r="DH56" s="919"/>
      <c r="DI56" s="919"/>
      <c r="DJ56" s="919"/>
      <c r="DK56" s="929"/>
      <c r="DL56" s="918"/>
      <c r="DM56" s="919"/>
      <c r="DN56" s="919"/>
      <c r="DO56" s="919"/>
      <c r="DP56" s="929"/>
      <c r="DQ56" s="918"/>
      <c r="DR56" s="919"/>
      <c r="DS56" s="919"/>
      <c r="DT56" s="919"/>
      <c r="DU56" s="929"/>
      <c r="DV56" s="911"/>
      <c r="DW56" s="912"/>
      <c r="DX56" s="912"/>
      <c r="DY56" s="912"/>
      <c r="DZ56" s="930"/>
      <c r="EA56" s="48"/>
    </row>
    <row r="57" spans="1:131" ht="26.25" customHeight="1" x14ac:dyDescent="0.2">
      <c r="A57" s="52">
        <v>30</v>
      </c>
      <c r="B57" s="911"/>
      <c r="C57" s="912"/>
      <c r="D57" s="912"/>
      <c r="E57" s="912"/>
      <c r="F57" s="912"/>
      <c r="G57" s="912"/>
      <c r="H57" s="912"/>
      <c r="I57" s="912"/>
      <c r="J57" s="912"/>
      <c r="K57" s="912"/>
      <c r="L57" s="912"/>
      <c r="M57" s="912"/>
      <c r="N57" s="912"/>
      <c r="O57" s="912"/>
      <c r="P57" s="913"/>
      <c r="Q57" s="938"/>
      <c r="R57" s="939"/>
      <c r="S57" s="939"/>
      <c r="T57" s="939"/>
      <c r="U57" s="939"/>
      <c r="V57" s="939"/>
      <c r="W57" s="939"/>
      <c r="X57" s="939"/>
      <c r="Y57" s="939"/>
      <c r="Z57" s="939"/>
      <c r="AA57" s="939"/>
      <c r="AB57" s="939"/>
      <c r="AC57" s="939"/>
      <c r="AD57" s="939"/>
      <c r="AE57" s="940"/>
      <c r="AF57" s="941"/>
      <c r="AG57" s="919"/>
      <c r="AH57" s="919"/>
      <c r="AI57" s="919"/>
      <c r="AJ57" s="942"/>
      <c r="AK57" s="943"/>
      <c r="AL57" s="939"/>
      <c r="AM57" s="939"/>
      <c r="AN57" s="939"/>
      <c r="AO57" s="939"/>
      <c r="AP57" s="939"/>
      <c r="AQ57" s="939"/>
      <c r="AR57" s="939"/>
      <c r="AS57" s="939"/>
      <c r="AT57" s="939"/>
      <c r="AU57" s="939"/>
      <c r="AV57" s="939"/>
      <c r="AW57" s="939"/>
      <c r="AX57" s="939"/>
      <c r="AY57" s="939"/>
      <c r="AZ57" s="944"/>
      <c r="BA57" s="944"/>
      <c r="BB57" s="944"/>
      <c r="BC57" s="944"/>
      <c r="BD57" s="944"/>
      <c r="BE57" s="916"/>
      <c r="BF57" s="916"/>
      <c r="BG57" s="916"/>
      <c r="BH57" s="916"/>
      <c r="BI57" s="917"/>
      <c r="BJ57" s="56"/>
      <c r="BK57" s="56"/>
      <c r="BL57" s="56"/>
      <c r="BM57" s="56"/>
      <c r="BN57" s="56"/>
      <c r="BO57" s="55"/>
      <c r="BP57" s="55"/>
      <c r="BQ57" s="52">
        <v>51</v>
      </c>
      <c r="BR57" s="72"/>
      <c r="BS57" s="911"/>
      <c r="BT57" s="912"/>
      <c r="BU57" s="912"/>
      <c r="BV57" s="912"/>
      <c r="BW57" s="912"/>
      <c r="BX57" s="912"/>
      <c r="BY57" s="912"/>
      <c r="BZ57" s="912"/>
      <c r="CA57" s="912"/>
      <c r="CB57" s="912"/>
      <c r="CC57" s="912"/>
      <c r="CD57" s="912"/>
      <c r="CE57" s="912"/>
      <c r="CF57" s="912"/>
      <c r="CG57" s="913"/>
      <c r="CH57" s="918"/>
      <c r="CI57" s="919"/>
      <c r="CJ57" s="919"/>
      <c r="CK57" s="919"/>
      <c r="CL57" s="929"/>
      <c r="CM57" s="918"/>
      <c r="CN57" s="919"/>
      <c r="CO57" s="919"/>
      <c r="CP57" s="919"/>
      <c r="CQ57" s="929"/>
      <c r="CR57" s="918"/>
      <c r="CS57" s="919"/>
      <c r="CT57" s="919"/>
      <c r="CU57" s="919"/>
      <c r="CV57" s="929"/>
      <c r="CW57" s="918"/>
      <c r="CX57" s="919"/>
      <c r="CY57" s="919"/>
      <c r="CZ57" s="919"/>
      <c r="DA57" s="929"/>
      <c r="DB57" s="918"/>
      <c r="DC57" s="919"/>
      <c r="DD57" s="919"/>
      <c r="DE57" s="919"/>
      <c r="DF57" s="929"/>
      <c r="DG57" s="918"/>
      <c r="DH57" s="919"/>
      <c r="DI57" s="919"/>
      <c r="DJ57" s="919"/>
      <c r="DK57" s="929"/>
      <c r="DL57" s="918"/>
      <c r="DM57" s="919"/>
      <c r="DN57" s="919"/>
      <c r="DO57" s="919"/>
      <c r="DP57" s="929"/>
      <c r="DQ57" s="918"/>
      <c r="DR57" s="919"/>
      <c r="DS57" s="919"/>
      <c r="DT57" s="919"/>
      <c r="DU57" s="929"/>
      <c r="DV57" s="911"/>
      <c r="DW57" s="912"/>
      <c r="DX57" s="912"/>
      <c r="DY57" s="912"/>
      <c r="DZ57" s="930"/>
      <c r="EA57" s="48"/>
    </row>
    <row r="58" spans="1:131" ht="26.25" customHeight="1" x14ac:dyDescent="0.2">
      <c r="A58" s="52">
        <v>31</v>
      </c>
      <c r="B58" s="911"/>
      <c r="C58" s="912"/>
      <c r="D58" s="912"/>
      <c r="E58" s="912"/>
      <c r="F58" s="912"/>
      <c r="G58" s="912"/>
      <c r="H58" s="912"/>
      <c r="I58" s="912"/>
      <c r="J58" s="912"/>
      <c r="K58" s="912"/>
      <c r="L58" s="912"/>
      <c r="M58" s="912"/>
      <c r="N58" s="912"/>
      <c r="O58" s="912"/>
      <c r="P58" s="913"/>
      <c r="Q58" s="938"/>
      <c r="R58" s="939"/>
      <c r="S58" s="939"/>
      <c r="T58" s="939"/>
      <c r="U58" s="939"/>
      <c r="V58" s="939"/>
      <c r="W58" s="939"/>
      <c r="X58" s="939"/>
      <c r="Y58" s="939"/>
      <c r="Z58" s="939"/>
      <c r="AA58" s="939"/>
      <c r="AB58" s="939"/>
      <c r="AC58" s="939"/>
      <c r="AD58" s="939"/>
      <c r="AE58" s="940"/>
      <c r="AF58" s="941"/>
      <c r="AG58" s="919"/>
      <c r="AH58" s="919"/>
      <c r="AI58" s="919"/>
      <c r="AJ58" s="942"/>
      <c r="AK58" s="943"/>
      <c r="AL58" s="939"/>
      <c r="AM58" s="939"/>
      <c r="AN58" s="939"/>
      <c r="AO58" s="939"/>
      <c r="AP58" s="939"/>
      <c r="AQ58" s="939"/>
      <c r="AR58" s="939"/>
      <c r="AS58" s="939"/>
      <c r="AT58" s="939"/>
      <c r="AU58" s="939"/>
      <c r="AV58" s="939"/>
      <c r="AW58" s="939"/>
      <c r="AX58" s="939"/>
      <c r="AY58" s="939"/>
      <c r="AZ58" s="944"/>
      <c r="BA58" s="944"/>
      <c r="BB58" s="944"/>
      <c r="BC58" s="944"/>
      <c r="BD58" s="944"/>
      <c r="BE58" s="916"/>
      <c r="BF58" s="916"/>
      <c r="BG58" s="916"/>
      <c r="BH58" s="916"/>
      <c r="BI58" s="917"/>
      <c r="BJ58" s="56"/>
      <c r="BK58" s="56"/>
      <c r="BL58" s="56"/>
      <c r="BM58" s="56"/>
      <c r="BN58" s="56"/>
      <c r="BO58" s="55"/>
      <c r="BP58" s="55"/>
      <c r="BQ58" s="52">
        <v>52</v>
      </c>
      <c r="BR58" s="72"/>
      <c r="BS58" s="911"/>
      <c r="BT58" s="912"/>
      <c r="BU58" s="912"/>
      <c r="BV58" s="912"/>
      <c r="BW58" s="912"/>
      <c r="BX58" s="912"/>
      <c r="BY58" s="912"/>
      <c r="BZ58" s="912"/>
      <c r="CA58" s="912"/>
      <c r="CB58" s="912"/>
      <c r="CC58" s="912"/>
      <c r="CD58" s="912"/>
      <c r="CE58" s="912"/>
      <c r="CF58" s="912"/>
      <c r="CG58" s="913"/>
      <c r="CH58" s="918"/>
      <c r="CI58" s="919"/>
      <c r="CJ58" s="919"/>
      <c r="CK58" s="919"/>
      <c r="CL58" s="929"/>
      <c r="CM58" s="918"/>
      <c r="CN58" s="919"/>
      <c r="CO58" s="919"/>
      <c r="CP58" s="919"/>
      <c r="CQ58" s="929"/>
      <c r="CR58" s="918"/>
      <c r="CS58" s="919"/>
      <c r="CT58" s="919"/>
      <c r="CU58" s="919"/>
      <c r="CV58" s="929"/>
      <c r="CW58" s="918"/>
      <c r="CX58" s="919"/>
      <c r="CY58" s="919"/>
      <c r="CZ58" s="919"/>
      <c r="DA58" s="929"/>
      <c r="DB58" s="918"/>
      <c r="DC58" s="919"/>
      <c r="DD58" s="919"/>
      <c r="DE58" s="919"/>
      <c r="DF58" s="929"/>
      <c r="DG58" s="918"/>
      <c r="DH58" s="919"/>
      <c r="DI58" s="919"/>
      <c r="DJ58" s="919"/>
      <c r="DK58" s="929"/>
      <c r="DL58" s="918"/>
      <c r="DM58" s="919"/>
      <c r="DN58" s="919"/>
      <c r="DO58" s="919"/>
      <c r="DP58" s="929"/>
      <c r="DQ58" s="918"/>
      <c r="DR58" s="919"/>
      <c r="DS58" s="919"/>
      <c r="DT58" s="919"/>
      <c r="DU58" s="929"/>
      <c r="DV58" s="911"/>
      <c r="DW58" s="912"/>
      <c r="DX58" s="912"/>
      <c r="DY58" s="912"/>
      <c r="DZ58" s="930"/>
      <c r="EA58" s="48"/>
    </row>
    <row r="59" spans="1:131" ht="26.25" customHeight="1" x14ac:dyDescent="0.2">
      <c r="A59" s="52">
        <v>32</v>
      </c>
      <c r="B59" s="911"/>
      <c r="C59" s="912"/>
      <c r="D59" s="912"/>
      <c r="E59" s="912"/>
      <c r="F59" s="912"/>
      <c r="G59" s="912"/>
      <c r="H59" s="912"/>
      <c r="I59" s="912"/>
      <c r="J59" s="912"/>
      <c r="K59" s="912"/>
      <c r="L59" s="912"/>
      <c r="M59" s="912"/>
      <c r="N59" s="912"/>
      <c r="O59" s="912"/>
      <c r="P59" s="913"/>
      <c r="Q59" s="938"/>
      <c r="R59" s="939"/>
      <c r="S59" s="939"/>
      <c r="T59" s="939"/>
      <c r="U59" s="939"/>
      <c r="V59" s="939"/>
      <c r="W59" s="939"/>
      <c r="X59" s="939"/>
      <c r="Y59" s="939"/>
      <c r="Z59" s="939"/>
      <c r="AA59" s="939"/>
      <c r="AB59" s="939"/>
      <c r="AC59" s="939"/>
      <c r="AD59" s="939"/>
      <c r="AE59" s="940"/>
      <c r="AF59" s="941"/>
      <c r="AG59" s="919"/>
      <c r="AH59" s="919"/>
      <c r="AI59" s="919"/>
      <c r="AJ59" s="942"/>
      <c r="AK59" s="943"/>
      <c r="AL59" s="939"/>
      <c r="AM59" s="939"/>
      <c r="AN59" s="939"/>
      <c r="AO59" s="939"/>
      <c r="AP59" s="939"/>
      <c r="AQ59" s="939"/>
      <c r="AR59" s="939"/>
      <c r="AS59" s="939"/>
      <c r="AT59" s="939"/>
      <c r="AU59" s="939"/>
      <c r="AV59" s="939"/>
      <c r="AW59" s="939"/>
      <c r="AX59" s="939"/>
      <c r="AY59" s="939"/>
      <c r="AZ59" s="944"/>
      <c r="BA59" s="944"/>
      <c r="BB59" s="944"/>
      <c r="BC59" s="944"/>
      <c r="BD59" s="944"/>
      <c r="BE59" s="916"/>
      <c r="BF59" s="916"/>
      <c r="BG59" s="916"/>
      <c r="BH59" s="916"/>
      <c r="BI59" s="917"/>
      <c r="BJ59" s="56"/>
      <c r="BK59" s="56"/>
      <c r="BL59" s="56"/>
      <c r="BM59" s="56"/>
      <c r="BN59" s="56"/>
      <c r="BO59" s="55"/>
      <c r="BP59" s="55"/>
      <c r="BQ59" s="52">
        <v>53</v>
      </c>
      <c r="BR59" s="72"/>
      <c r="BS59" s="911"/>
      <c r="BT59" s="912"/>
      <c r="BU59" s="912"/>
      <c r="BV59" s="912"/>
      <c r="BW59" s="912"/>
      <c r="BX59" s="912"/>
      <c r="BY59" s="912"/>
      <c r="BZ59" s="912"/>
      <c r="CA59" s="912"/>
      <c r="CB59" s="912"/>
      <c r="CC59" s="912"/>
      <c r="CD59" s="912"/>
      <c r="CE59" s="912"/>
      <c r="CF59" s="912"/>
      <c r="CG59" s="913"/>
      <c r="CH59" s="918"/>
      <c r="CI59" s="919"/>
      <c r="CJ59" s="919"/>
      <c r="CK59" s="919"/>
      <c r="CL59" s="929"/>
      <c r="CM59" s="918"/>
      <c r="CN59" s="919"/>
      <c r="CO59" s="919"/>
      <c r="CP59" s="919"/>
      <c r="CQ59" s="929"/>
      <c r="CR59" s="918"/>
      <c r="CS59" s="919"/>
      <c r="CT59" s="919"/>
      <c r="CU59" s="919"/>
      <c r="CV59" s="929"/>
      <c r="CW59" s="918"/>
      <c r="CX59" s="919"/>
      <c r="CY59" s="919"/>
      <c r="CZ59" s="919"/>
      <c r="DA59" s="929"/>
      <c r="DB59" s="918"/>
      <c r="DC59" s="919"/>
      <c r="DD59" s="919"/>
      <c r="DE59" s="919"/>
      <c r="DF59" s="929"/>
      <c r="DG59" s="918"/>
      <c r="DH59" s="919"/>
      <c r="DI59" s="919"/>
      <c r="DJ59" s="919"/>
      <c r="DK59" s="929"/>
      <c r="DL59" s="918"/>
      <c r="DM59" s="919"/>
      <c r="DN59" s="919"/>
      <c r="DO59" s="919"/>
      <c r="DP59" s="929"/>
      <c r="DQ59" s="918"/>
      <c r="DR59" s="919"/>
      <c r="DS59" s="919"/>
      <c r="DT59" s="919"/>
      <c r="DU59" s="929"/>
      <c r="DV59" s="911"/>
      <c r="DW59" s="912"/>
      <c r="DX59" s="912"/>
      <c r="DY59" s="912"/>
      <c r="DZ59" s="930"/>
      <c r="EA59" s="48"/>
    </row>
    <row r="60" spans="1:131" ht="26.25" customHeight="1" x14ac:dyDescent="0.2">
      <c r="A60" s="52">
        <v>33</v>
      </c>
      <c r="B60" s="911"/>
      <c r="C60" s="912"/>
      <c r="D60" s="912"/>
      <c r="E60" s="912"/>
      <c r="F60" s="912"/>
      <c r="G60" s="912"/>
      <c r="H60" s="912"/>
      <c r="I60" s="912"/>
      <c r="J60" s="912"/>
      <c r="K60" s="912"/>
      <c r="L60" s="912"/>
      <c r="M60" s="912"/>
      <c r="N60" s="912"/>
      <c r="O60" s="912"/>
      <c r="P60" s="913"/>
      <c r="Q60" s="938"/>
      <c r="R60" s="939"/>
      <c r="S60" s="939"/>
      <c r="T60" s="939"/>
      <c r="U60" s="939"/>
      <c r="V60" s="939"/>
      <c r="W60" s="939"/>
      <c r="X60" s="939"/>
      <c r="Y60" s="939"/>
      <c r="Z60" s="939"/>
      <c r="AA60" s="939"/>
      <c r="AB60" s="939"/>
      <c r="AC60" s="939"/>
      <c r="AD60" s="939"/>
      <c r="AE60" s="940"/>
      <c r="AF60" s="941"/>
      <c r="AG60" s="919"/>
      <c r="AH60" s="919"/>
      <c r="AI60" s="919"/>
      <c r="AJ60" s="942"/>
      <c r="AK60" s="943"/>
      <c r="AL60" s="939"/>
      <c r="AM60" s="939"/>
      <c r="AN60" s="939"/>
      <c r="AO60" s="939"/>
      <c r="AP60" s="939"/>
      <c r="AQ60" s="939"/>
      <c r="AR60" s="939"/>
      <c r="AS60" s="939"/>
      <c r="AT60" s="939"/>
      <c r="AU60" s="939"/>
      <c r="AV60" s="939"/>
      <c r="AW60" s="939"/>
      <c r="AX60" s="939"/>
      <c r="AY60" s="939"/>
      <c r="AZ60" s="944"/>
      <c r="BA60" s="944"/>
      <c r="BB60" s="944"/>
      <c r="BC60" s="944"/>
      <c r="BD60" s="944"/>
      <c r="BE60" s="916"/>
      <c r="BF60" s="916"/>
      <c r="BG60" s="916"/>
      <c r="BH60" s="916"/>
      <c r="BI60" s="917"/>
      <c r="BJ60" s="56"/>
      <c r="BK60" s="56"/>
      <c r="BL60" s="56"/>
      <c r="BM60" s="56"/>
      <c r="BN60" s="56"/>
      <c r="BO60" s="55"/>
      <c r="BP60" s="55"/>
      <c r="BQ60" s="52">
        <v>54</v>
      </c>
      <c r="BR60" s="72"/>
      <c r="BS60" s="911"/>
      <c r="BT60" s="912"/>
      <c r="BU60" s="912"/>
      <c r="BV60" s="912"/>
      <c r="BW60" s="912"/>
      <c r="BX60" s="912"/>
      <c r="BY60" s="912"/>
      <c r="BZ60" s="912"/>
      <c r="CA60" s="912"/>
      <c r="CB60" s="912"/>
      <c r="CC60" s="912"/>
      <c r="CD60" s="912"/>
      <c r="CE60" s="912"/>
      <c r="CF60" s="912"/>
      <c r="CG60" s="913"/>
      <c r="CH60" s="918"/>
      <c r="CI60" s="919"/>
      <c r="CJ60" s="919"/>
      <c r="CK60" s="919"/>
      <c r="CL60" s="929"/>
      <c r="CM60" s="918"/>
      <c r="CN60" s="919"/>
      <c r="CO60" s="919"/>
      <c r="CP60" s="919"/>
      <c r="CQ60" s="929"/>
      <c r="CR60" s="918"/>
      <c r="CS60" s="919"/>
      <c r="CT60" s="919"/>
      <c r="CU60" s="919"/>
      <c r="CV60" s="929"/>
      <c r="CW60" s="918"/>
      <c r="CX60" s="919"/>
      <c r="CY60" s="919"/>
      <c r="CZ60" s="919"/>
      <c r="DA60" s="929"/>
      <c r="DB60" s="918"/>
      <c r="DC60" s="919"/>
      <c r="DD60" s="919"/>
      <c r="DE60" s="919"/>
      <c r="DF60" s="929"/>
      <c r="DG60" s="918"/>
      <c r="DH60" s="919"/>
      <c r="DI60" s="919"/>
      <c r="DJ60" s="919"/>
      <c r="DK60" s="929"/>
      <c r="DL60" s="918"/>
      <c r="DM60" s="919"/>
      <c r="DN60" s="919"/>
      <c r="DO60" s="919"/>
      <c r="DP60" s="929"/>
      <c r="DQ60" s="918"/>
      <c r="DR60" s="919"/>
      <c r="DS60" s="919"/>
      <c r="DT60" s="919"/>
      <c r="DU60" s="929"/>
      <c r="DV60" s="911"/>
      <c r="DW60" s="912"/>
      <c r="DX60" s="912"/>
      <c r="DY60" s="912"/>
      <c r="DZ60" s="930"/>
      <c r="EA60" s="48"/>
    </row>
    <row r="61" spans="1:131" ht="26.25" customHeight="1" x14ac:dyDescent="0.2">
      <c r="A61" s="52">
        <v>34</v>
      </c>
      <c r="B61" s="911"/>
      <c r="C61" s="912"/>
      <c r="D61" s="912"/>
      <c r="E61" s="912"/>
      <c r="F61" s="912"/>
      <c r="G61" s="912"/>
      <c r="H61" s="912"/>
      <c r="I61" s="912"/>
      <c r="J61" s="912"/>
      <c r="K61" s="912"/>
      <c r="L61" s="912"/>
      <c r="M61" s="912"/>
      <c r="N61" s="912"/>
      <c r="O61" s="912"/>
      <c r="P61" s="913"/>
      <c r="Q61" s="938"/>
      <c r="R61" s="939"/>
      <c r="S61" s="939"/>
      <c r="T61" s="939"/>
      <c r="U61" s="939"/>
      <c r="V61" s="939"/>
      <c r="W61" s="939"/>
      <c r="X61" s="939"/>
      <c r="Y61" s="939"/>
      <c r="Z61" s="939"/>
      <c r="AA61" s="939"/>
      <c r="AB61" s="939"/>
      <c r="AC61" s="939"/>
      <c r="AD61" s="939"/>
      <c r="AE61" s="940"/>
      <c r="AF61" s="941"/>
      <c r="AG61" s="919"/>
      <c r="AH61" s="919"/>
      <c r="AI61" s="919"/>
      <c r="AJ61" s="942"/>
      <c r="AK61" s="943"/>
      <c r="AL61" s="939"/>
      <c r="AM61" s="939"/>
      <c r="AN61" s="939"/>
      <c r="AO61" s="939"/>
      <c r="AP61" s="939"/>
      <c r="AQ61" s="939"/>
      <c r="AR61" s="939"/>
      <c r="AS61" s="939"/>
      <c r="AT61" s="939"/>
      <c r="AU61" s="939"/>
      <c r="AV61" s="939"/>
      <c r="AW61" s="939"/>
      <c r="AX61" s="939"/>
      <c r="AY61" s="939"/>
      <c r="AZ61" s="944"/>
      <c r="BA61" s="944"/>
      <c r="BB61" s="944"/>
      <c r="BC61" s="944"/>
      <c r="BD61" s="944"/>
      <c r="BE61" s="916"/>
      <c r="BF61" s="916"/>
      <c r="BG61" s="916"/>
      <c r="BH61" s="916"/>
      <c r="BI61" s="917"/>
      <c r="BJ61" s="56"/>
      <c r="BK61" s="56"/>
      <c r="BL61" s="56"/>
      <c r="BM61" s="56"/>
      <c r="BN61" s="56"/>
      <c r="BO61" s="55"/>
      <c r="BP61" s="55"/>
      <c r="BQ61" s="52">
        <v>55</v>
      </c>
      <c r="BR61" s="72"/>
      <c r="BS61" s="911"/>
      <c r="BT61" s="912"/>
      <c r="BU61" s="912"/>
      <c r="BV61" s="912"/>
      <c r="BW61" s="912"/>
      <c r="BX61" s="912"/>
      <c r="BY61" s="912"/>
      <c r="BZ61" s="912"/>
      <c r="CA61" s="912"/>
      <c r="CB61" s="912"/>
      <c r="CC61" s="912"/>
      <c r="CD61" s="912"/>
      <c r="CE61" s="912"/>
      <c r="CF61" s="912"/>
      <c r="CG61" s="913"/>
      <c r="CH61" s="918"/>
      <c r="CI61" s="919"/>
      <c r="CJ61" s="919"/>
      <c r="CK61" s="919"/>
      <c r="CL61" s="929"/>
      <c r="CM61" s="918"/>
      <c r="CN61" s="919"/>
      <c r="CO61" s="919"/>
      <c r="CP61" s="919"/>
      <c r="CQ61" s="929"/>
      <c r="CR61" s="918"/>
      <c r="CS61" s="919"/>
      <c r="CT61" s="919"/>
      <c r="CU61" s="919"/>
      <c r="CV61" s="929"/>
      <c r="CW61" s="918"/>
      <c r="CX61" s="919"/>
      <c r="CY61" s="919"/>
      <c r="CZ61" s="919"/>
      <c r="DA61" s="929"/>
      <c r="DB61" s="918"/>
      <c r="DC61" s="919"/>
      <c r="DD61" s="919"/>
      <c r="DE61" s="919"/>
      <c r="DF61" s="929"/>
      <c r="DG61" s="918"/>
      <c r="DH61" s="919"/>
      <c r="DI61" s="919"/>
      <c r="DJ61" s="919"/>
      <c r="DK61" s="929"/>
      <c r="DL61" s="918"/>
      <c r="DM61" s="919"/>
      <c r="DN61" s="919"/>
      <c r="DO61" s="919"/>
      <c r="DP61" s="929"/>
      <c r="DQ61" s="918"/>
      <c r="DR61" s="919"/>
      <c r="DS61" s="919"/>
      <c r="DT61" s="919"/>
      <c r="DU61" s="929"/>
      <c r="DV61" s="911"/>
      <c r="DW61" s="912"/>
      <c r="DX61" s="912"/>
      <c r="DY61" s="912"/>
      <c r="DZ61" s="930"/>
      <c r="EA61" s="48"/>
    </row>
    <row r="62" spans="1:131" ht="26.25" customHeight="1" x14ac:dyDescent="0.2">
      <c r="A62" s="52">
        <v>35</v>
      </c>
      <c r="B62" s="911"/>
      <c r="C62" s="912"/>
      <c r="D62" s="912"/>
      <c r="E62" s="912"/>
      <c r="F62" s="912"/>
      <c r="G62" s="912"/>
      <c r="H62" s="912"/>
      <c r="I62" s="912"/>
      <c r="J62" s="912"/>
      <c r="K62" s="912"/>
      <c r="L62" s="912"/>
      <c r="M62" s="912"/>
      <c r="N62" s="912"/>
      <c r="O62" s="912"/>
      <c r="P62" s="913"/>
      <c r="Q62" s="938"/>
      <c r="R62" s="939"/>
      <c r="S62" s="939"/>
      <c r="T62" s="939"/>
      <c r="U62" s="939"/>
      <c r="V62" s="939"/>
      <c r="W62" s="939"/>
      <c r="X62" s="939"/>
      <c r="Y62" s="939"/>
      <c r="Z62" s="939"/>
      <c r="AA62" s="939"/>
      <c r="AB62" s="939"/>
      <c r="AC62" s="939"/>
      <c r="AD62" s="939"/>
      <c r="AE62" s="940"/>
      <c r="AF62" s="941"/>
      <c r="AG62" s="919"/>
      <c r="AH62" s="919"/>
      <c r="AI62" s="919"/>
      <c r="AJ62" s="942"/>
      <c r="AK62" s="943"/>
      <c r="AL62" s="939"/>
      <c r="AM62" s="939"/>
      <c r="AN62" s="939"/>
      <c r="AO62" s="939"/>
      <c r="AP62" s="939"/>
      <c r="AQ62" s="939"/>
      <c r="AR62" s="939"/>
      <c r="AS62" s="939"/>
      <c r="AT62" s="939"/>
      <c r="AU62" s="939"/>
      <c r="AV62" s="939"/>
      <c r="AW62" s="939"/>
      <c r="AX62" s="939"/>
      <c r="AY62" s="939"/>
      <c r="AZ62" s="944"/>
      <c r="BA62" s="944"/>
      <c r="BB62" s="944"/>
      <c r="BC62" s="944"/>
      <c r="BD62" s="944"/>
      <c r="BE62" s="916"/>
      <c r="BF62" s="916"/>
      <c r="BG62" s="916"/>
      <c r="BH62" s="916"/>
      <c r="BI62" s="917"/>
      <c r="BJ62" s="945" t="s">
        <v>474</v>
      </c>
      <c r="BK62" s="946"/>
      <c r="BL62" s="946"/>
      <c r="BM62" s="946"/>
      <c r="BN62" s="947"/>
      <c r="BO62" s="55"/>
      <c r="BP62" s="55"/>
      <c r="BQ62" s="52">
        <v>56</v>
      </c>
      <c r="BR62" s="72"/>
      <c r="BS62" s="911"/>
      <c r="BT62" s="912"/>
      <c r="BU62" s="912"/>
      <c r="BV62" s="912"/>
      <c r="BW62" s="912"/>
      <c r="BX62" s="912"/>
      <c r="BY62" s="912"/>
      <c r="BZ62" s="912"/>
      <c r="CA62" s="912"/>
      <c r="CB62" s="912"/>
      <c r="CC62" s="912"/>
      <c r="CD62" s="912"/>
      <c r="CE62" s="912"/>
      <c r="CF62" s="912"/>
      <c r="CG62" s="913"/>
      <c r="CH62" s="918"/>
      <c r="CI62" s="919"/>
      <c r="CJ62" s="919"/>
      <c r="CK62" s="919"/>
      <c r="CL62" s="929"/>
      <c r="CM62" s="918"/>
      <c r="CN62" s="919"/>
      <c r="CO62" s="919"/>
      <c r="CP62" s="919"/>
      <c r="CQ62" s="929"/>
      <c r="CR62" s="918"/>
      <c r="CS62" s="919"/>
      <c r="CT62" s="919"/>
      <c r="CU62" s="919"/>
      <c r="CV62" s="929"/>
      <c r="CW62" s="918"/>
      <c r="CX62" s="919"/>
      <c r="CY62" s="919"/>
      <c r="CZ62" s="919"/>
      <c r="DA62" s="929"/>
      <c r="DB62" s="918"/>
      <c r="DC62" s="919"/>
      <c r="DD62" s="919"/>
      <c r="DE62" s="919"/>
      <c r="DF62" s="929"/>
      <c r="DG62" s="918"/>
      <c r="DH62" s="919"/>
      <c r="DI62" s="919"/>
      <c r="DJ62" s="919"/>
      <c r="DK62" s="929"/>
      <c r="DL62" s="918"/>
      <c r="DM62" s="919"/>
      <c r="DN62" s="919"/>
      <c r="DO62" s="919"/>
      <c r="DP62" s="929"/>
      <c r="DQ62" s="918"/>
      <c r="DR62" s="919"/>
      <c r="DS62" s="919"/>
      <c r="DT62" s="919"/>
      <c r="DU62" s="929"/>
      <c r="DV62" s="911"/>
      <c r="DW62" s="912"/>
      <c r="DX62" s="912"/>
      <c r="DY62" s="912"/>
      <c r="DZ62" s="930"/>
      <c r="EA62" s="48"/>
    </row>
    <row r="63" spans="1:131" ht="26.25" customHeight="1" x14ac:dyDescent="0.2">
      <c r="A63" s="53" t="s">
        <v>248</v>
      </c>
      <c r="B63" s="889" t="s">
        <v>377</v>
      </c>
      <c r="C63" s="890"/>
      <c r="D63" s="890"/>
      <c r="E63" s="890"/>
      <c r="F63" s="890"/>
      <c r="G63" s="890"/>
      <c r="H63" s="890"/>
      <c r="I63" s="890"/>
      <c r="J63" s="890"/>
      <c r="K63" s="890"/>
      <c r="L63" s="890"/>
      <c r="M63" s="890"/>
      <c r="N63" s="890"/>
      <c r="O63" s="890"/>
      <c r="P63" s="891"/>
      <c r="Q63" s="899"/>
      <c r="R63" s="900"/>
      <c r="S63" s="900"/>
      <c r="T63" s="900"/>
      <c r="U63" s="900"/>
      <c r="V63" s="900"/>
      <c r="W63" s="900"/>
      <c r="X63" s="900"/>
      <c r="Y63" s="900"/>
      <c r="Z63" s="900"/>
      <c r="AA63" s="900"/>
      <c r="AB63" s="900"/>
      <c r="AC63" s="900"/>
      <c r="AD63" s="900"/>
      <c r="AE63" s="931"/>
      <c r="AF63" s="932">
        <v>2762</v>
      </c>
      <c r="AG63" s="901"/>
      <c r="AH63" s="901"/>
      <c r="AI63" s="901"/>
      <c r="AJ63" s="933"/>
      <c r="AK63" s="934"/>
      <c r="AL63" s="900"/>
      <c r="AM63" s="900"/>
      <c r="AN63" s="900"/>
      <c r="AO63" s="900"/>
      <c r="AP63" s="901">
        <v>11539</v>
      </c>
      <c r="AQ63" s="901"/>
      <c r="AR63" s="901"/>
      <c r="AS63" s="901"/>
      <c r="AT63" s="901"/>
      <c r="AU63" s="901">
        <v>6111</v>
      </c>
      <c r="AV63" s="901"/>
      <c r="AW63" s="901"/>
      <c r="AX63" s="901"/>
      <c r="AY63" s="901"/>
      <c r="AZ63" s="935"/>
      <c r="BA63" s="935"/>
      <c r="BB63" s="935"/>
      <c r="BC63" s="935"/>
      <c r="BD63" s="935"/>
      <c r="BE63" s="902" t="s">
        <v>197</v>
      </c>
      <c r="BF63" s="902"/>
      <c r="BG63" s="902"/>
      <c r="BH63" s="902"/>
      <c r="BI63" s="903"/>
      <c r="BJ63" s="936" t="s">
        <v>197</v>
      </c>
      <c r="BK63" s="896"/>
      <c r="BL63" s="896"/>
      <c r="BM63" s="896"/>
      <c r="BN63" s="937"/>
      <c r="BO63" s="55"/>
      <c r="BP63" s="55"/>
      <c r="BQ63" s="52">
        <v>57</v>
      </c>
      <c r="BR63" s="72"/>
      <c r="BS63" s="911"/>
      <c r="BT63" s="912"/>
      <c r="BU63" s="912"/>
      <c r="BV63" s="912"/>
      <c r="BW63" s="912"/>
      <c r="BX63" s="912"/>
      <c r="BY63" s="912"/>
      <c r="BZ63" s="912"/>
      <c r="CA63" s="912"/>
      <c r="CB63" s="912"/>
      <c r="CC63" s="912"/>
      <c r="CD63" s="912"/>
      <c r="CE63" s="912"/>
      <c r="CF63" s="912"/>
      <c r="CG63" s="913"/>
      <c r="CH63" s="918"/>
      <c r="CI63" s="919"/>
      <c r="CJ63" s="919"/>
      <c r="CK63" s="919"/>
      <c r="CL63" s="929"/>
      <c r="CM63" s="918"/>
      <c r="CN63" s="919"/>
      <c r="CO63" s="919"/>
      <c r="CP63" s="919"/>
      <c r="CQ63" s="929"/>
      <c r="CR63" s="918"/>
      <c r="CS63" s="919"/>
      <c r="CT63" s="919"/>
      <c r="CU63" s="919"/>
      <c r="CV63" s="929"/>
      <c r="CW63" s="918"/>
      <c r="CX63" s="919"/>
      <c r="CY63" s="919"/>
      <c r="CZ63" s="919"/>
      <c r="DA63" s="929"/>
      <c r="DB63" s="918"/>
      <c r="DC63" s="919"/>
      <c r="DD63" s="919"/>
      <c r="DE63" s="919"/>
      <c r="DF63" s="929"/>
      <c r="DG63" s="918"/>
      <c r="DH63" s="919"/>
      <c r="DI63" s="919"/>
      <c r="DJ63" s="919"/>
      <c r="DK63" s="929"/>
      <c r="DL63" s="918"/>
      <c r="DM63" s="919"/>
      <c r="DN63" s="919"/>
      <c r="DO63" s="919"/>
      <c r="DP63" s="929"/>
      <c r="DQ63" s="918"/>
      <c r="DR63" s="919"/>
      <c r="DS63" s="919"/>
      <c r="DT63" s="919"/>
      <c r="DU63" s="929"/>
      <c r="DV63" s="911"/>
      <c r="DW63" s="912"/>
      <c r="DX63" s="912"/>
      <c r="DY63" s="912"/>
      <c r="DZ63" s="930"/>
      <c r="EA63" s="48"/>
    </row>
    <row r="64" spans="1:131" ht="26.25" customHeight="1" x14ac:dyDescent="0.2">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2">
        <v>58</v>
      </c>
      <c r="BR64" s="72"/>
      <c r="BS64" s="911"/>
      <c r="BT64" s="912"/>
      <c r="BU64" s="912"/>
      <c r="BV64" s="912"/>
      <c r="BW64" s="912"/>
      <c r="BX64" s="912"/>
      <c r="BY64" s="912"/>
      <c r="BZ64" s="912"/>
      <c r="CA64" s="912"/>
      <c r="CB64" s="912"/>
      <c r="CC64" s="912"/>
      <c r="CD64" s="912"/>
      <c r="CE64" s="912"/>
      <c r="CF64" s="912"/>
      <c r="CG64" s="913"/>
      <c r="CH64" s="918"/>
      <c r="CI64" s="919"/>
      <c r="CJ64" s="919"/>
      <c r="CK64" s="919"/>
      <c r="CL64" s="929"/>
      <c r="CM64" s="918"/>
      <c r="CN64" s="919"/>
      <c r="CO64" s="919"/>
      <c r="CP64" s="919"/>
      <c r="CQ64" s="929"/>
      <c r="CR64" s="918"/>
      <c r="CS64" s="919"/>
      <c r="CT64" s="919"/>
      <c r="CU64" s="919"/>
      <c r="CV64" s="929"/>
      <c r="CW64" s="918"/>
      <c r="CX64" s="919"/>
      <c r="CY64" s="919"/>
      <c r="CZ64" s="919"/>
      <c r="DA64" s="929"/>
      <c r="DB64" s="918"/>
      <c r="DC64" s="919"/>
      <c r="DD64" s="919"/>
      <c r="DE64" s="919"/>
      <c r="DF64" s="929"/>
      <c r="DG64" s="918"/>
      <c r="DH64" s="919"/>
      <c r="DI64" s="919"/>
      <c r="DJ64" s="919"/>
      <c r="DK64" s="929"/>
      <c r="DL64" s="918"/>
      <c r="DM64" s="919"/>
      <c r="DN64" s="919"/>
      <c r="DO64" s="919"/>
      <c r="DP64" s="929"/>
      <c r="DQ64" s="918"/>
      <c r="DR64" s="919"/>
      <c r="DS64" s="919"/>
      <c r="DT64" s="919"/>
      <c r="DU64" s="929"/>
      <c r="DV64" s="911"/>
      <c r="DW64" s="912"/>
      <c r="DX64" s="912"/>
      <c r="DY64" s="912"/>
      <c r="DZ64" s="930"/>
      <c r="EA64" s="48"/>
    </row>
    <row r="65" spans="1:131" ht="26.25" customHeight="1" x14ac:dyDescent="0.2">
      <c r="A65" s="56" t="s">
        <v>451</v>
      </c>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5"/>
      <c r="BF65" s="55"/>
      <c r="BG65" s="55"/>
      <c r="BH65" s="55"/>
      <c r="BI65" s="55"/>
      <c r="BJ65" s="55"/>
      <c r="BK65" s="55"/>
      <c r="BL65" s="55"/>
      <c r="BM65" s="55"/>
      <c r="BN65" s="55"/>
      <c r="BO65" s="55"/>
      <c r="BP65" s="55"/>
      <c r="BQ65" s="52">
        <v>59</v>
      </c>
      <c r="BR65" s="72"/>
      <c r="BS65" s="911"/>
      <c r="BT65" s="912"/>
      <c r="BU65" s="912"/>
      <c r="BV65" s="912"/>
      <c r="BW65" s="912"/>
      <c r="BX65" s="912"/>
      <c r="BY65" s="912"/>
      <c r="BZ65" s="912"/>
      <c r="CA65" s="912"/>
      <c r="CB65" s="912"/>
      <c r="CC65" s="912"/>
      <c r="CD65" s="912"/>
      <c r="CE65" s="912"/>
      <c r="CF65" s="912"/>
      <c r="CG65" s="913"/>
      <c r="CH65" s="918"/>
      <c r="CI65" s="919"/>
      <c r="CJ65" s="919"/>
      <c r="CK65" s="919"/>
      <c r="CL65" s="929"/>
      <c r="CM65" s="918"/>
      <c r="CN65" s="919"/>
      <c r="CO65" s="919"/>
      <c r="CP65" s="919"/>
      <c r="CQ65" s="929"/>
      <c r="CR65" s="918"/>
      <c r="CS65" s="919"/>
      <c r="CT65" s="919"/>
      <c r="CU65" s="919"/>
      <c r="CV65" s="929"/>
      <c r="CW65" s="918"/>
      <c r="CX65" s="919"/>
      <c r="CY65" s="919"/>
      <c r="CZ65" s="919"/>
      <c r="DA65" s="929"/>
      <c r="DB65" s="918"/>
      <c r="DC65" s="919"/>
      <c r="DD65" s="919"/>
      <c r="DE65" s="919"/>
      <c r="DF65" s="929"/>
      <c r="DG65" s="918"/>
      <c r="DH65" s="919"/>
      <c r="DI65" s="919"/>
      <c r="DJ65" s="919"/>
      <c r="DK65" s="929"/>
      <c r="DL65" s="918"/>
      <c r="DM65" s="919"/>
      <c r="DN65" s="919"/>
      <c r="DO65" s="919"/>
      <c r="DP65" s="929"/>
      <c r="DQ65" s="918"/>
      <c r="DR65" s="919"/>
      <c r="DS65" s="919"/>
      <c r="DT65" s="919"/>
      <c r="DU65" s="929"/>
      <c r="DV65" s="911"/>
      <c r="DW65" s="912"/>
      <c r="DX65" s="912"/>
      <c r="DY65" s="912"/>
      <c r="DZ65" s="930"/>
      <c r="EA65" s="48"/>
    </row>
    <row r="66" spans="1:131" ht="26.25" customHeight="1" x14ac:dyDescent="0.2">
      <c r="A66" s="657" t="s">
        <v>446</v>
      </c>
      <c r="B66" s="658"/>
      <c r="C66" s="658"/>
      <c r="D66" s="658"/>
      <c r="E66" s="658"/>
      <c r="F66" s="658"/>
      <c r="G66" s="658"/>
      <c r="H66" s="658"/>
      <c r="I66" s="658"/>
      <c r="J66" s="658"/>
      <c r="K66" s="658"/>
      <c r="L66" s="658"/>
      <c r="M66" s="658"/>
      <c r="N66" s="658"/>
      <c r="O66" s="658"/>
      <c r="P66" s="659"/>
      <c r="Q66" s="649" t="s">
        <v>461</v>
      </c>
      <c r="R66" s="650"/>
      <c r="S66" s="650"/>
      <c r="T66" s="650"/>
      <c r="U66" s="651"/>
      <c r="V66" s="649" t="s">
        <v>462</v>
      </c>
      <c r="W66" s="650"/>
      <c r="X66" s="650"/>
      <c r="Y66" s="650"/>
      <c r="Z66" s="651"/>
      <c r="AA66" s="649" t="s">
        <v>463</v>
      </c>
      <c r="AB66" s="650"/>
      <c r="AC66" s="650"/>
      <c r="AD66" s="650"/>
      <c r="AE66" s="651"/>
      <c r="AF66" s="669" t="s">
        <v>244</v>
      </c>
      <c r="AG66" s="664"/>
      <c r="AH66" s="664"/>
      <c r="AI66" s="664"/>
      <c r="AJ66" s="670"/>
      <c r="AK66" s="649" t="s">
        <v>390</v>
      </c>
      <c r="AL66" s="658"/>
      <c r="AM66" s="658"/>
      <c r="AN66" s="658"/>
      <c r="AO66" s="659"/>
      <c r="AP66" s="649" t="s">
        <v>359</v>
      </c>
      <c r="AQ66" s="650"/>
      <c r="AR66" s="650"/>
      <c r="AS66" s="650"/>
      <c r="AT66" s="651"/>
      <c r="AU66" s="649" t="s">
        <v>475</v>
      </c>
      <c r="AV66" s="650"/>
      <c r="AW66" s="650"/>
      <c r="AX66" s="650"/>
      <c r="AY66" s="651"/>
      <c r="AZ66" s="649" t="s">
        <v>441</v>
      </c>
      <c r="BA66" s="650"/>
      <c r="BB66" s="650"/>
      <c r="BC66" s="650"/>
      <c r="BD66" s="655"/>
      <c r="BE66" s="55"/>
      <c r="BF66" s="55"/>
      <c r="BG66" s="55"/>
      <c r="BH66" s="55"/>
      <c r="BI66" s="55"/>
      <c r="BJ66" s="55"/>
      <c r="BK66" s="55"/>
      <c r="BL66" s="55"/>
      <c r="BM66" s="55"/>
      <c r="BN66" s="55"/>
      <c r="BO66" s="55"/>
      <c r="BP66" s="55"/>
      <c r="BQ66" s="52">
        <v>60</v>
      </c>
      <c r="BR66" s="73"/>
      <c r="BS66" s="882"/>
      <c r="BT66" s="883"/>
      <c r="BU66" s="883"/>
      <c r="BV66" s="883"/>
      <c r="BW66" s="883"/>
      <c r="BX66" s="883"/>
      <c r="BY66" s="883"/>
      <c r="BZ66" s="883"/>
      <c r="CA66" s="883"/>
      <c r="CB66" s="883"/>
      <c r="CC66" s="883"/>
      <c r="CD66" s="883"/>
      <c r="CE66" s="883"/>
      <c r="CF66" s="883"/>
      <c r="CG66" s="884"/>
      <c r="CH66" s="885"/>
      <c r="CI66" s="886"/>
      <c r="CJ66" s="886"/>
      <c r="CK66" s="886"/>
      <c r="CL66" s="887"/>
      <c r="CM66" s="885"/>
      <c r="CN66" s="886"/>
      <c r="CO66" s="886"/>
      <c r="CP66" s="886"/>
      <c r="CQ66" s="887"/>
      <c r="CR66" s="885"/>
      <c r="CS66" s="886"/>
      <c r="CT66" s="886"/>
      <c r="CU66" s="886"/>
      <c r="CV66" s="887"/>
      <c r="CW66" s="885"/>
      <c r="CX66" s="886"/>
      <c r="CY66" s="886"/>
      <c r="CZ66" s="886"/>
      <c r="DA66" s="887"/>
      <c r="DB66" s="885"/>
      <c r="DC66" s="886"/>
      <c r="DD66" s="886"/>
      <c r="DE66" s="886"/>
      <c r="DF66" s="887"/>
      <c r="DG66" s="885"/>
      <c r="DH66" s="886"/>
      <c r="DI66" s="886"/>
      <c r="DJ66" s="886"/>
      <c r="DK66" s="887"/>
      <c r="DL66" s="885"/>
      <c r="DM66" s="886"/>
      <c r="DN66" s="886"/>
      <c r="DO66" s="886"/>
      <c r="DP66" s="887"/>
      <c r="DQ66" s="885"/>
      <c r="DR66" s="886"/>
      <c r="DS66" s="886"/>
      <c r="DT66" s="886"/>
      <c r="DU66" s="887"/>
      <c r="DV66" s="882"/>
      <c r="DW66" s="883"/>
      <c r="DX66" s="883"/>
      <c r="DY66" s="883"/>
      <c r="DZ66" s="888"/>
      <c r="EA66" s="48"/>
    </row>
    <row r="67" spans="1:131" ht="26.25" customHeight="1" x14ac:dyDescent="0.2">
      <c r="A67" s="660"/>
      <c r="B67" s="661"/>
      <c r="C67" s="661"/>
      <c r="D67" s="661"/>
      <c r="E67" s="661"/>
      <c r="F67" s="661"/>
      <c r="G67" s="661"/>
      <c r="H67" s="661"/>
      <c r="I67" s="661"/>
      <c r="J67" s="661"/>
      <c r="K67" s="661"/>
      <c r="L67" s="661"/>
      <c r="M67" s="661"/>
      <c r="N67" s="661"/>
      <c r="O67" s="661"/>
      <c r="P67" s="662"/>
      <c r="Q67" s="652"/>
      <c r="R67" s="653"/>
      <c r="S67" s="653"/>
      <c r="T67" s="653"/>
      <c r="U67" s="654"/>
      <c r="V67" s="652"/>
      <c r="W67" s="653"/>
      <c r="X67" s="653"/>
      <c r="Y67" s="653"/>
      <c r="Z67" s="654"/>
      <c r="AA67" s="652"/>
      <c r="AB67" s="653"/>
      <c r="AC67" s="653"/>
      <c r="AD67" s="653"/>
      <c r="AE67" s="654"/>
      <c r="AF67" s="671"/>
      <c r="AG67" s="667"/>
      <c r="AH67" s="667"/>
      <c r="AI67" s="667"/>
      <c r="AJ67" s="672"/>
      <c r="AK67" s="673"/>
      <c r="AL67" s="661"/>
      <c r="AM67" s="661"/>
      <c r="AN67" s="661"/>
      <c r="AO67" s="662"/>
      <c r="AP67" s="652"/>
      <c r="AQ67" s="653"/>
      <c r="AR67" s="653"/>
      <c r="AS67" s="653"/>
      <c r="AT67" s="654"/>
      <c r="AU67" s="652"/>
      <c r="AV67" s="653"/>
      <c r="AW67" s="653"/>
      <c r="AX67" s="653"/>
      <c r="AY67" s="654"/>
      <c r="AZ67" s="652"/>
      <c r="BA67" s="653"/>
      <c r="BB67" s="653"/>
      <c r="BC67" s="653"/>
      <c r="BD67" s="656"/>
      <c r="BE67" s="55"/>
      <c r="BF67" s="55"/>
      <c r="BG67" s="55"/>
      <c r="BH67" s="55"/>
      <c r="BI67" s="55"/>
      <c r="BJ67" s="55"/>
      <c r="BK67" s="55"/>
      <c r="BL67" s="55"/>
      <c r="BM67" s="55"/>
      <c r="BN67" s="55"/>
      <c r="BO67" s="55"/>
      <c r="BP67" s="55"/>
      <c r="BQ67" s="52">
        <v>61</v>
      </c>
      <c r="BR67" s="73"/>
      <c r="BS67" s="882"/>
      <c r="BT67" s="883"/>
      <c r="BU67" s="883"/>
      <c r="BV67" s="883"/>
      <c r="BW67" s="883"/>
      <c r="BX67" s="883"/>
      <c r="BY67" s="883"/>
      <c r="BZ67" s="883"/>
      <c r="CA67" s="883"/>
      <c r="CB67" s="883"/>
      <c r="CC67" s="883"/>
      <c r="CD67" s="883"/>
      <c r="CE67" s="883"/>
      <c r="CF67" s="883"/>
      <c r="CG67" s="884"/>
      <c r="CH67" s="885"/>
      <c r="CI67" s="886"/>
      <c r="CJ67" s="886"/>
      <c r="CK67" s="886"/>
      <c r="CL67" s="887"/>
      <c r="CM67" s="885"/>
      <c r="CN67" s="886"/>
      <c r="CO67" s="886"/>
      <c r="CP67" s="886"/>
      <c r="CQ67" s="887"/>
      <c r="CR67" s="885"/>
      <c r="CS67" s="886"/>
      <c r="CT67" s="886"/>
      <c r="CU67" s="886"/>
      <c r="CV67" s="887"/>
      <c r="CW67" s="885"/>
      <c r="CX67" s="886"/>
      <c r="CY67" s="886"/>
      <c r="CZ67" s="886"/>
      <c r="DA67" s="887"/>
      <c r="DB67" s="885"/>
      <c r="DC67" s="886"/>
      <c r="DD67" s="886"/>
      <c r="DE67" s="886"/>
      <c r="DF67" s="887"/>
      <c r="DG67" s="885"/>
      <c r="DH67" s="886"/>
      <c r="DI67" s="886"/>
      <c r="DJ67" s="886"/>
      <c r="DK67" s="887"/>
      <c r="DL67" s="885"/>
      <c r="DM67" s="886"/>
      <c r="DN67" s="886"/>
      <c r="DO67" s="886"/>
      <c r="DP67" s="887"/>
      <c r="DQ67" s="885"/>
      <c r="DR67" s="886"/>
      <c r="DS67" s="886"/>
      <c r="DT67" s="886"/>
      <c r="DU67" s="887"/>
      <c r="DV67" s="882"/>
      <c r="DW67" s="883"/>
      <c r="DX67" s="883"/>
      <c r="DY67" s="883"/>
      <c r="DZ67" s="888"/>
      <c r="EA67" s="48"/>
    </row>
    <row r="68" spans="1:131" ht="26.25" customHeight="1" x14ac:dyDescent="0.2">
      <c r="A68" s="51">
        <v>1</v>
      </c>
      <c r="B68" s="922" t="s">
        <v>254</v>
      </c>
      <c r="C68" s="923"/>
      <c r="D68" s="923"/>
      <c r="E68" s="923"/>
      <c r="F68" s="923"/>
      <c r="G68" s="923"/>
      <c r="H68" s="923"/>
      <c r="I68" s="923"/>
      <c r="J68" s="923"/>
      <c r="K68" s="923"/>
      <c r="L68" s="923"/>
      <c r="M68" s="923"/>
      <c r="N68" s="923"/>
      <c r="O68" s="923"/>
      <c r="P68" s="924"/>
      <c r="Q68" s="925">
        <v>22</v>
      </c>
      <c r="R68" s="926"/>
      <c r="S68" s="926"/>
      <c r="T68" s="926"/>
      <c r="U68" s="926"/>
      <c r="V68" s="926">
        <v>20</v>
      </c>
      <c r="W68" s="926"/>
      <c r="X68" s="926"/>
      <c r="Y68" s="926"/>
      <c r="Z68" s="926"/>
      <c r="AA68" s="926">
        <v>2</v>
      </c>
      <c r="AB68" s="926"/>
      <c r="AC68" s="926"/>
      <c r="AD68" s="926"/>
      <c r="AE68" s="926"/>
      <c r="AF68" s="926">
        <v>2</v>
      </c>
      <c r="AG68" s="926"/>
      <c r="AH68" s="926"/>
      <c r="AI68" s="926"/>
      <c r="AJ68" s="926"/>
      <c r="AK68" s="926">
        <v>0</v>
      </c>
      <c r="AL68" s="926"/>
      <c r="AM68" s="926"/>
      <c r="AN68" s="926"/>
      <c r="AO68" s="926"/>
      <c r="AP68" s="926">
        <v>0</v>
      </c>
      <c r="AQ68" s="926"/>
      <c r="AR68" s="926"/>
      <c r="AS68" s="926"/>
      <c r="AT68" s="926"/>
      <c r="AU68" s="926" t="s">
        <v>197</v>
      </c>
      <c r="AV68" s="926"/>
      <c r="AW68" s="926"/>
      <c r="AX68" s="926"/>
      <c r="AY68" s="926"/>
      <c r="AZ68" s="927"/>
      <c r="BA68" s="927"/>
      <c r="BB68" s="927"/>
      <c r="BC68" s="927"/>
      <c r="BD68" s="928"/>
      <c r="BE68" s="55"/>
      <c r="BF68" s="55"/>
      <c r="BG68" s="55"/>
      <c r="BH68" s="55"/>
      <c r="BI68" s="55"/>
      <c r="BJ68" s="55"/>
      <c r="BK68" s="55"/>
      <c r="BL68" s="55"/>
      <c r="BM68" s="55"/>
      <c r="BN68" s="55"/>
      <c r="BO68" s="55"/>
      <c r="BP68" s="55"/>
      <c r="BQ68" s="52">
        <v>62</v>
      </c>
      <c r="BR68" s="73"/>
      <c r="BS68" s="882"/>
      <c r="BT68" s="883"/>
      <c r="BU68" s="883"/>
      <c r="BV68" s="883"/>
      <c r="BW68" s="883"/>
      <c r="BX68" s="883"/>
      <c r="BY68" s="883"/>
      <c r="BZ68" s="883"/>
      <c r="CA68" s="883"/>
      <c r="CB68" s="883"/>
      <c r="CC68" s="883"/>
      <c r="CD68" s="883"/>
      <c r="CE68" s="883"/>
      <c r="CF68" s="883"/>
      <c r="CG68" s="884"/>
      <c r="CH68" s="885"/>
      <c r="CI68" s="886"/>
      <c r="CJ68" s="886"/>
      <c r="CK68" s="886"/>
      <c r="CL68" s="887"/>
      <c r="CM68" s="885"/>
      <c r="CN68" s="886"/>
      <c r="CO68" s="886"/>
      <c r="CP68" s="886"/>
      <c r="CQ68" s="887"/>
      <c r="CR68" s="885"/>
      <c r="CS68" s="886"/>
      <c r="CT68" s="886"/>
      <c r="CU68" s="886"/>
      <c r="CV68" s="887"/>
      <c r="CW68" s="885"/>
      <c r="CX68" s="886"/>
      <c r="CY68" s="886"/>
      <c r="CZ68" s="886"/>
      <c r="DA68" s="887"/>
      <c r="DB68" s="885"/>
      <c r="DC68" s="886"/>
      <c r="DD68" s="886"/>
      <c r="DE68" s="886"/>
      <c r="DF68" s="887"/>
      <c r="DG68" s="885"/>
      <c r="DH68" s="886"/>
      <c r="DI68" s="886"/>
      <c r="DJ68" s="886"/>
      <c r="DK68" s="887"/>
      <c r="DL68" s="885"/>
      <c r="DM68" s="886"/>
      <c r="DN68" s="886"/>
      <c r="DO68" s="886"/>
      <c r="DP68" s="887"/>
      <c r="DQ68" s="885"/>
      <c r="DR68" s="886"/>
      <c r="DS68" s="886"/>
      <c r="DT68" s="886"/>
      <c r="DU68" s="887"/>
      <c r="DV68" s="882"/>
      <c r="DW68" s="883"/>
      <c r="DX68" s="883"/>
      <c r="DY68" s="883"/>
      <c r="DZ68" s="888"/>
      <c r="EA68" s="48"/>
    </row>
    <row r="69" spans="1:131" ht="26.25" customHeight="1" x14ac:dyDescent="0.2">
      <c r="A69" s="52">
        <v>2</v>
      </c>
      <c r="B69" s="911" t="s">
        <v>542</v>
      </c>
      <c r="C69" s="912"/>
      <c r="D69" s="912"/>
      <c r="E69" s="912"/>
      <c r="F69" s="912"/>
      <c r="G69" s="912"/>
      <c r="H69" s="912"/>
      <c r="I69" s="912"/>
      <c r="J69" s="912"/>
      <c r="K69" s="912"/>
      <c r="L69" s="912"/>
      <c r="M69" s="912"/>
      <c r="N69" s="912"/>
      <c r="O69" s="912"/>
      <c r="P69" s="913"/>
      <c r="Q69" s="914">
        <v>222</v>
      </c>
      <c r="R69" s="915"/>
      <c r="S69" s="915"/>
      <c r="T69" s="915"/>
      <c r="U69" s="915"/>
      <c r="V69" s="915">
        <v>215</v>
      </c>
      <c r="W69" s="915"/>
      <c r="X69" s="915"/>
      <c r="Y69" s="915"/>
      <c r="Z69" s="915"/>
      <c r="AA69" s="915">
        <v>7</v>
      </c>
      <c r="AB69" s="915"/>
      <c r="AC69" s="915"/>
      <c r="AD69" s="915"/>
      <c r="AE69" s="915"/>
      <c r="AF69" s="915">
        <v>7</v>
      </c>
      <c r="AG69" s="915"/>
      <c r="AH69" s="915"/>
      <c r="AI69" s="915"/>
      <c r="AJ69" s="915"/>
      <c r="AK69" s="915">
        <v>6</v>
      </c>
      <c r="AL69" s="915"/>
      <c r="AM69" s="915"/>
      <c r="AN69" s="915"/>
      <c r="AO69" s="915"/>
      <c r="AP69" s="915">
        <v>0</v>
      </c>
      <c r="AQ69" s="915"/>
      <c r="AR69" s="915"/>
      <c r="AS69" s="915"/>
      <c r="AT69" s="915"/>
      <c r="AU69" s="915" t="s">
        <v>197</v>
      </c>
      <c r="AV69" s="915"/>
      <c r="AW69" s="915"/>
      <c r="AX69" s="915"/>
      <c r="AY69" s="915"/>
      <c r="AZ69" s="916"/>
      <c r="BA69" s="916"/>
      <c r="BB69" s="916"/>
      <c r="BC69" s="916"/>
      <c r="BD69" s="917"/>
      <c r="BE69" s="55"/>
      <c r="BF69" s="55"/>
      <c r="BG69" s="55"/>
      <c r="BH69" s="55"/>
      <c r="BI69" s="55"/>
      <c r="BJ69" s="55"/>
      <c r="BK69" s="55"/>
      <c r="BL69" s="55"/>
      <c r="BM69" s="55"/>
      <c r="BN69" s="55"/>
      <c r="BO69" s="55"/>
      <c r="BP69" s="55"/>
      <c r="BQ69" s="52">
        <v>63</v>
      </c>
      <c r="BR69" s="73"/>
      <c r="BS69" s="882"/>
      <c r="BT69" s="883"/>
      <c r="BU69" s="883"/>
      <c r="BV69" s="883"/>
      <c r="BW69" s="883"/>
      <c r="BX69" s="883"/>
      <c r="BY69" s="883"/>
      <c r="BZ69" s="883"/>
      <c r="CA69" s="883"/>
      <c r="CB69" s="883"/>
      <c r="CC69" s="883"/>
      <c r="CD69" s="883"/>
      <c r="CE69" s="883"/>
      <c r="CF69" s="883"/>
      <c r="CG69" s="884"/>
      <c r="CH69" s="885"/>
      <c r="CI69" s="886"/>
      <c r="CJ69" s="886"/>
      <c r="CK69" s="886"/>
      <c r="CL69" s="887"/>
      <c r="CM69" s="885"/>
      <c r="CN69" s="886"/>
      <c r="CO69" s="886"/>
      <c r="CP69" s="886"/>
      <c r="CQ69" s="887"/>
      <c r="CR69" s="885"/>
      <c r="CS69" s="886"/>
      <c r="CT69" s="886"/>
      <c r="CU69" s="886"/>
      <c r="CV69" s="887"/>
      <c r="CW69" s="885"/>
      <c r="CX69" s="886"/>
      <c r="CY69" s="886"/>
      <c r="CZ69" s="886"/>
      <c r="DA69" s="887"/>
      <c r="DB69" s="885"/>
      <c r="DC69" s="886"/>
      <c r="DD69" s="886"/>
      <c r="DE69" s="886"/>
      <c r="DF69" s="887"/>
      <c r="DG69" s="885"/>
      <c r="DH69" s="886"/>
      <c r="DI69" s="886"/>
      <c r="DJ69" s="886"/>
      <c r="DK69" s="887"/>
      <c r="DL69" s="885"/>
      <c r="DM69" s="886"/>
      <c r="DN69" s="886"/>
      <c r="DO69" s="886"/>
      <c r="DP69" s="887"/>
      <c r="DQ69" s="885"/>
      <c r="DR69" s="886"/>
      <c r="DS69" s="886"/>
      <c r="DT69" s="886"/>
      <c r="DU69" s="887"/>
      <c r="DV69" s="882"/>
      <c r="DW69" s="883"/>
      <c r="DX69" s="883"/>
      <c r="DY69" s="883"/>
      <c r="DZ69" s="888"/>
      <c r="EA69" s="48"/>
    </row>
    <row r="70" spans="1:131" ht="26.25" customHeight="1" x14ac:dyDescent="0.2">
      <c r="A70" s="52">
        <v>3</v>
      </c>
      <c r="B70" s="911" t="s">
        <v>487</v>
      </c>
      <c r="C70" s="912"/>
      <c r="D70" s="912"/>
      <c r="E70" s="912"/>
      <c r="F70" s="912"/>
      <c r="G70" s="912"/>
      <c r="H70" s="912"/>
      <c r="I70" s="912"/>
      <c r="J70" s="912"/>
      <c r="K70" s="912"/>
      <c r="L70" s="912"/>
      <c r="M70" s="912"/>
      <c r="N70" s="912"/>
      <c r="O70" s="912"/>
      <c r="P70" s="913"/>
      <c r="Q70" s="914">
        <v>176722</v>
      </c>
      <c r="R70" s="915"/>
      <c r="S70" s="915"/>
      <c r="T70" s="915"/>
      <c r="U70" s="915"/>
      <c r="V70" s="915">
        <v>170611</v>
      </c>
      <c r="W70" s="915"/>
      <c r="X70" s="915"/>
      <c r="Y70" s="915"/>
      <c r="Z70" s="915"/>
      <c r="AA70" s="915">
        <v>6110</v>
      </c>
      <c r="AB70" s="915"/>
      <c r="AC70" s="915"/>
      <c r="AD70" s="915"/>
      <c r="AE70" s="915"/>
      <c r="AF70" s="915">
        <v>6110</v>
      </c>
      <c r="AG70" s="915"/>
      <c r="AH70" s="915"/>
      <c r="AI70" s="915"/>
      <c r="AJ70" s="915"/>
      <c r="AK70" s="915">
        <v>2165</v>
      </c>
      <c r="AL70" s="915"/>
      <c r="AM70" s="915"/>
      <c r="AN70" s="915"/>
      <c r="AO70" s="915"/>
      <c r="AP70" s="915" t="s">
        <v>197</v>
      </c>
      <c r="AQ70" s="915"/>
      <c r="AR70" s="915"/>
      <c r="AS70" s="915"/>
      <c r="AT70" s="915"/>
      <c r="AU70" s="915" t="s">
        <v>197</v>
      </c>
      <c r="AV70" s="915"/>
      <c r="AW70" s="915"/>
      <c r="AX70" s="915"/>
      <c r="AY70" s="915"/>
      <c r="AZ70" s="916"/>
      <c r="BA70" s="916"/>
      <c r="BB70" s="916"/>
      <c r="BC70" s="916"/>
      <c r="BD70" s="917"/>
      <c r="BE70" s="55"/>
      <c r="BF70" s="55"/>
      <c r="BG70" s="55"/>
      <c r="BH70" s="55"/>
      <c r="BI70" s="55"/>
      <c r="BJ70" s="55"/>
      <c r="BK70" s="55"/>
      <c r="BL70" s="55"/>
      <c r="BM70" s="55"/>
      <c r="BN70" s="55"/>
      <c r="BO70" s="55"/>
      <c r="BP70" s="55"/>
      <c r="BQ70" s="52">
        <v>64</v>
      </c>
      <c r="BR70" s="73"/>
      <c r="BS70" s="882"/>
      <c r="BT70" s="883"/>
      <c r="BU70" s="883"/>
      <c r="BV70" s="883"/>
      <c r="BW70" s="883"/>
      <c r="BX70" s="883"/>
      <c r="BY70" s="883"/>
      <c r="BZ70" s="883"/>
      <c r="CA70" s="883"/>
      <c r="CB70" s="883"/>
      <c r="CC70" s="883"/>
      <c r="CD70" s="883"/>
      <c r="CE70" s="883"/>
      <c r="CF70" s="883"/>
      <c r="CG70" s="884"/>
      <c r="CH70" s="885"/>
      <c r="CI70" s="886"/>
      <c r="CJ70" s="886"/>
      <c r="CK70" s="886"/>
      <c r="CL70" s="887"/>
      <c r="CM70" s="885"/>
      <c r="CN70" s="886"/>
      <c r="CO70" s="886"/>
      <c r="CP70" s="886"/>
      <c r="CQ70" s="887"/>
      <c r="CR70" s="885"/>
      <c r="CS70" s="886"/>
      <c r="CT70" s="886"/>
      <c r="CU70" s="886"/>
      <c r="CV70" s="887"/>
      <c r="CW70" s="885"/>
      <c r="CX70" s="886"/>
      <c r="CY70" s="886"/>
      <c r="CZ70" s="886"/>
      <c r="DA70" s="887"/>
      <c r="DB70" s="885"/>
      <c r="DC70" s="886"/>
      <c r="DD70" s="886"/>
      <c r="DE70" s="886"/>
      <c r="DF70" s="887"/>
      <c r="DG70" s="885"/>
      <c r="DH70" s="886"/>
      <c r="DI70" s="886"/>
      <c r="DJ70" s="886"/>
      <c r="DK70" s="887"/>
      <c r="DL70" s="885"/>
      <c r="DM70" s="886"/>
      <c r="DN70" s="886"/>
      <c r="DO70" s="886"/>
      <c r="DP70" s="887"/>
      <c r="DQ70" s="885"/>
      <c r="DR70" s="886"/>
      <c r="DS70" s="886"/>
      <c r="DT70" s="886"/>
      <c r="DU70" s="887"/>
      <c r="DV70" s="882"/>
      <c r="DW70" s="883"/>
      <c r="DX70" s="883"/>
      <c r="DY70" s="883"/>
      <c r="DZ70" s="888"/>
      <c r="EA70" s="48"/>
    </row>
    <row r="71" spans="1:131" ht="26.25" customHeight="1" x14ac:dyDescent="0.2">
      <c r="A71" s="52">
        <v>4</v>
      </c>
      <c r="B71" s="911" t="s">
        <v>543</v>
      </c>
      <c r="C71" s="912"/>
      <c r="D71" s="912"/>
      <c r="E71" s="912"/>
      <c r="F71" s="912"/>
      <c r="G71" s="912"/>
      <c r="H71" s="912"/>
      <c r="I71" s="912"/>
      <c r="J71" s="912"/>
      <c r="K71" s="912"/>
      <c r="L71" s="912"/>
      <c r="M71" s="912"/>
      <c r="N71" s="912"/>
      <c r="O71" s="912"/>
      <c r="P71" s="913"/>
      <c r="Q71" s="914">
        <v>3</v>
      </c>
      <c r="R71" s="915"/>
      <c r="S71" s="915"/>
      <c r="T71" s="915"/>
      <c r="U71" s="915"/>
      <c r="V71" s="915">
        <v>3</v>
      </c>
      <c r="W71" s="915"/>
      <c r="X71" s="915"/>
      <c r="Y71" s="915"/>
      <c r="Z71" s="915"/>
      <c r="AA71" s="915">
        <v>0</v>
      </c>
      <c r="AB71" s="915"/>
      <c r="AC71" s="915"/>
      <c r="AD71" s="915"/>
      <c r="AE71" s="915"/>
      <c r="AF71" s="915">
        <v>0</v>
      </c>
      <c r="AG71" s="915"/>
      <c r="AH71" s="915"/>
      <c r="AI71" s="915"/>
      <c r="AJ71" s="915"/>
      <c r="AK71" s="915">
        <v>0</v>
      </c>
      <c r="AL71" s="915"/>
      <c r="AM71" s="915"/>
      <c r="AN71" s="915"/>
      <c r="AO71" s="915"/>
      <c r="AP71" s="915">
        <v>0</v>
      </c>
      <c r="AQ71" s="915"/>
      <c r="AR71" s="915"/>
      <c r="AS71" s="915"/>
      <c r="AT71" s="915"/>
      <c r="AU71" s="915" t="s">
        <v>197</v>
      </c>
      <c r="AV71" s="915"/>
      <c r="AW71" s="915"/>
      <c r="AX71" s="915"/>
      <c r="AY71" s="915"/>
      <c r="AZ71" s="916"/>
      <c r="BA71" s="916"/>
      <c r="BB71" s="916"/>
      <c r="BC71" s="916"/>
      <c r="BD71" s="917"/>
      <c r="BE71" s="55"/>
      <c r="BF71" s="55"/>
      <c r="BG71" s="55"/>
      <c r="BH71" s="55"/>
      <c r="BI71" s="55"/>
      <c r="BJ71" s="55"/>
      <c r="BK71" s="55"/>
      <c r="BL71" s="55"/>
      <c r="BM71" s="55"/>
      <c r="BN71" s="55"/>
      <c r="BO71" s="55"/>
      <c r="BP71" s="55"/>
      <c r="BQ71" s="52">
        <v>65</v>
      </c>
      <c r="BR71" s="73"/>
      <c r="BS71" s="882"/>
      <c r="BT71" s="883"/>
      <c r="BU71" s="883"/>
      <c r="BV71" s="883"/>
      <c r="BW71" s="883"/>
      <c r="BX71" s="883"/>
      <c r="BY71" s="883"/>
      <c r="BZ71" s="883"/>
      <c r="CA71" s="883"/>
      <c r="CB71" s="883"/>
      <c r="CC71" s="883"/>
      <c r="CD71" s="883"/>
      <c r="CE71" s="883"/>
      <c r="CF71" s="883"/>
      <c r="CG71" s="884"/>
      <c r="CH71" s="885"/>
      <c r="CI71" s="886"/>
      <c r="CJ71" s="886"/>
      <c r="CK71" s="886"/>
      <c r="CL71" s="887"/>
      <c r="CM71" s="885"/>
      <c r="CN71" s="886"/>
      <c r="CO71" s="886"/>
      <c r="CP71" s="886"/>
      <c r="CQ71" s="887"/>
      <c r="CR71" s="885"/>
      <c r="CS71" s="886"/>
      <c r="CT71" s="886"/>
      <c r="CU71" s="886"/>
      <c r="CV71" s="887"/>
      <c r="CW71" s="885"/>
      <c r="CX71" s="886"/>
      <c r="CY71" s="886"/>
      <c r="CZ71" s="886"/>
      <c r="DA71" s="887"/>
      <c r="DB71" s="885"/>
      <c r="DC71" s="886"/>
      <c r="DD71" s="886"/>
      <c r="DE71" s="886"/>
      <c r="DF71" s="887"/>
      <c r="DG71" s="885"/>
      <c r="DH71" s="886"/>
      <c r="DI71" s="886"/>
      <c r="DJ71" s="886"/>
      <c r="DK71" s="887"/>
      <c r="DL71" s="885"/>
      <c r="DM71" s="886"/>
      <c r="DN71" s="886"/>
      <c r="DO71" s="886"/>
      <c r="DP71" s="887"/>
      <c r="DQ71" s="885"/>
      <c r="DR71" s="886"/>
      <c r="DS71" s="886"/>
      <c r="DT71" s="886"/>
      <c r="DU71" s="887"/>
      <c r="DV71" s="882"/>
      <c r="DW71" s="883"/>
      <c r="DX71" s="883"/>
      <c r="DY71" s="883"/>
      <c r="DZ71" s="888"/>
      <c r="EA71" s="48"/>
    </row>
    <row r="72" spans="1:131" ht="26.25" customHeight="1" x14ac:dyDescent="0.2">
      <c r="A72" s="52">
        <v>5</v>
      </c>
      <c r="B72" s="911" t="s">
        <v>496</v>
      </c>
      <c r="C72" s="912"/>
      <c r="D72" s="912"/>
      <c r="E72" s="912"/>
      <c r="F72" s="912"/>
      <c r="G72" s="912"/>
      <c r="H72" s="912"/>
      <c r="I72" s="912"/>
      <c r="J72" s="912"/>
      <c r="K72" s="912"/>
      <c r="L72" s="912"/>
      <c r="M72" s="912"/>
      <c r="N72" s="912"/>
      <c r="O72" s="912"/>
      <c r="P72" s="913"/>
      <c r="Q72" s="914">
        <v>38</v>
      </c>
      <c r="R72" s="915"/>
      <c r="S72" s="915"/>
      <c r="T72" s="915"/>
      <c r="U72" s="915"/>
      <c r="V72" s="915">
        <v>34</v>
      </c>
      <c r="W72" s="915"/>
      <c r="X72" s="915"/>
      <c r="Y72" s="915"/>
      <c r="Z72" s="915"/>
      <c r="AA72" s="915">
        <v>5</v>
      </c>
      <c r="AB72" s="915"/>
      <c r="AC72" s="915"/>
      <c r="AD72" s="915"/>
      <c r="AE72" s="915"/>
      <c r="AF72" s="915">
        <v>5</v>
      </c>
      <c r="AG72" s="915"/>
      <c r="AH72" s="915"/>
      <c r="AI72" s="915"/>
      <c r="AJ72" s="915"/>
      <c r="AK72" s="915">
        <v>32</v>
      </c>
      <c r="AL72" s="915"/>
      <c r="AM72" s="915"/>
      <c r="AN72" s="915"/>
      <c r="AO72" s="915"/>
      <c r="AP72" s="915" t="s">
        <v>197</v>
      </c>
      <c r="AQ72" s="915"/>
      <c r="AR72" s="915"/>
      <c r="AS72" s="915"/>
      <c r="AT72" s="915"/>
      <c r="AU72" s="915" t="s">
        <v>197</v>
      </c>
      <c r="AV72" s="915"/>
      <c r="AW72" s="915"/>
      <c r="AX72" s="915"/>
      <c r="AY72" s="915"/>
      <c r="AZ72" s="916"/>
      <c r="BA72" s="916"/>
      <c r="BB72" s="916"/>
      <c r="BC72" s="916"/>
      <c r="BD72" s="917"/>
      <c r="BE72" s="55"/>
      <c r="BF72" s="55"/>
      <c r="BG72" s="55"/>
      <c r="BH72" s="55"/>
      <c r="BI72" s="55"/>
      <c r="BJ72" s="55"/>
      <c r="BK72" s="55"/>
      <c r="BL72" s="55"/>
      <c r="BM72" s="55"/>
      <c r="BN72" s="55"/>
      <c r="BO72" s="55"/>
      <c r="BP72" s="55"/>
      <c r="BQ72" s="52">
        <v>66</v>
      </c>
      <c r="BR72" s="73"/>
      <c r="BS72" s="882"/>
      <c r="BT72" s="883"/>
      <c r="BU72" s="883"/>
      <c r="BV72" s="883"/>
      <c r="BW72" s="883"/>
      <c r="BX72" s="883"/>
      <c r="BY72" s="883"/>
      <c r="BZ72" s="883"/>
      <c r="CA72" s="883"/>
      <c r="CB72" s="883"/>
      <c r="CC72" s="883"/>
      <c r="CD72" s="883"/>
      <c r="CE72" s="883"/>
      <c r="CF72" s="883"/>
      <c r="CG72" s="884"/>
      <c r="CH72" s="885"/>
      <c r="CI72" s="886"/>
      <c r="CJ72" s="886"/>
      <c r="CK72" s="886"/>
      <c r="CL72" s="887"/>
      <c r="CM72" s="885"/>
      <c r="CN72" s="886"/>
      <c r="CO72" s="886"/>
      <c r="CP72" s="886"/>
      <c r="CQ72" s="887"/>
      <c r="CR72" s="885"/>
      <c r="CS72" s="886"/>
      <c r="CT72" s="886"/>
      <c r="CU72" s="886"/>
      <c r="CV72" s="887"/>
      <c r="CW72" s="885"/>
      <c r="CX72" s="886"/>
      <c r="CY72" s="886"/>
      <c r="CZ72" s="886"/>
      <c r="DA72" s="887"/>
      <c r="DB72" s="885"/>
      <c r="DC72" s="886"/>
      <c r="DD72" s="886"/>
      <c r="DE72" s="886"/>
      <c r="DF72" s="887"/>
      <c r="DG72" s="885"/>
      <c r="DH72" s="886"/>
      <c r="DI72" s="886"/>
      <c r="DJ72" s="886"/>
      <c r="DK72" s="887"/>
      <c r="DL72" s="885"/>
      <c r="DM72" s="886"/>
      <c r="DN72" s="886"/>
      <c r="DO72" s="886"/>
      <c r="DP72" s="887"/>
      <c r="DQ72" s="885"/>
      <c r="DR72" s="886"/>
      <c r="DS72" s="886"/>
      <c r="DT72" s="886"/>
      <c r="DU72" s="887"/>
      <c r="DV72" s="882"/>
      <c r="DW72" s="883"/>
      <c r="DX72" s="883"/>
      <c r="DY72" s="883"/>
      <c r="DZ72" s="888"/>
      <c r="EA72" s="48"/>
    </row>
    <row r="73" spans="1:131" ht="26.25" customHeight="1" x14ac:dyDescent="0.2">
      <c r="A73" s="52">
        <v>6</v>
      </c>
      <c r="B73" s="911" t="s">
        <v>539</v>
      </c>
      <c r="C73" s="912"/>
      <c r="D73" s="912"/>
      <c r="E73" s="912"/>
      <c r="F73" s="912"/>
      <c r="G73" s="912"/>
      <c r="H73" s="912"/>
      <c r="I73" s="912"/>
      <c r="J73" s="912"/>
      <c r="K73" s="912"/>
      <c r="L73" s="912"/>
      <c r="M73" s="912"/>
      <c r="N73" s="912"/>
      <c r="O73" s="912"/>
      <c r="P73" s="913"/>
      <c r="Q73" s="914">
        <v>1091</v>
      </c>
      <c r="R73" s="915"/>
      <c r="S73" s="915"/>
      <c r="T73" s="915"/>
      <c r="U73" s="915"/>
      <c r="V73" s="915">
        <v>1066</v>
      </c>
      <c r="W73" s="915"/>
      <c r="X73" s="915"/>
      <c r="Y73" s="915"/>
      <c r="Z73" s="915"/>
      <c r="AA73" s="915">
        <v>25</v>
      </c>
      <c r="AB73" s="915"/>
      <c r="AC73" s="915"/>
      <c r="AD73" s="915"/>
      <c r="AE73" s="915"/>
      <c r="AF73" s="915">
        <v>25</v>
      </c>
      <c r="AG73" s="915"/>
      <c r="AH73" s="915"/>
      <c r="AI73" s="915"/>
      <c r="AJ73" s="915"/>
      <c r="AK73" s="915">
        <v>49</v>
      </c>
      <c r="AL73" s="915"/>
      <c r="AM73" s="915"/>
      <c r="AN73" s="915"/>
      <c r="AO73" s="915"/>
      <c r="AP73" s="915">
        <v>424</v>
      </c>
      <c r="AQ73" s="915"/>
      <c r="AR73" s="915"/>
      <c r="AS73" s="915"/>
      <c r="AT73" s="915"/>
      <c r="AU73" s="915">
        <v>260</v>
      </c>
      <c r="AV73" s="915"/>
      <c r="AW73" s="915"/>
      <c r="AX73" s="915"/>
      <c r="AY73" s="915"/>
      <c r="AZ73" s="916"/>
      <c r="BA73" s="916"/>
      <c r="BB73" s="916"/>
      <c r="BC73" s="916"/>
      <c r="BD73" s="917"/>
      <c r="BE73" s="55"/>
      <c r="BF73" s="55"/>
      <c r="BG73" s="55"/>
      <c r="BH73" s="55"/>
      <c r="BI73" s="55"/>
      <c r="BJ73" s="55"/>
      <c r="BK73" s="55"/>
      <c r="BL73" s="55"/>
      <c r="BM73" s="55"/>
      <c r="BN73" s="55"/>
      <c r="BO73" s="55"/>
      <c r="BP73" s="55"/>
      <c r="BQ73" s="52">
        <v>67</v>
      </c>
      <c r="BR73" s="73"/>
      <c r="BS73" s="882"/>
      <c r="BT73" s="883"/>
      <c r="BU73" s="883"/>
      <c r="BV73" s="883"/>
      <c r="BW73" s="883"/>
      <c r="BX73" s="883"/>
      <c r="BY73" s="883"/>
      <c r="BZ73" s="883"/>
      <c r="CA73" s="883"/>
      <c r="CB73" s="883"/>
      <c r="CC73" s="883"/>
      <c r="CD73" s="883"/>
      <c r="CE73" s="883"/>
      <c r="CF73" s="883"/>
      <c r="CG73" s="884"/>
      <c r="CH73" s="885"/>
      <c r="CI73" s="886"/>
      <c r="CJ73" s="886"/>
      <c r="CK73" s="886"/>
      <c r="CL73" s="887"/>
      <c r="CM73" s="885"/>
      <c r="CN73" s="886"/>
      <c r="CO73" s="886"/>
      <c r="CP73" s="886"/>
      <c r="CQ73" s="887"/>
      <c r="CR73" s="885"/>
      <c r="CS73" s="886"/>
      <c r="CT73" s="886"/>
      <c r="CU73" s="886"/>
      <c r="CV73" s="887"/>
      <c r="CW73" s="885"/>
      <c r="CX73" s="886"/>
      <c r="CY73" s="886"/>
      <c r="CZ73" s="886"/>
      <c r="DA73" s="887"/>
      <c r="DB73" s="885"/>
      <c r="DC73" s="886"/>
      <c r="DD73" s="886"/>
      <c r="DE73" s="886"/>
      <c r="DF73" s="887"/>
      <c r="DG73" s="885"/>
      <c r="DH73" s="886"/>
      <c r="DI73" s="886"/>
      <c r="DJ73" s="886"/>
      <c r="DK73" s="887"/>
      <c r="DL73" s="885"/>
      <c r="DM73" s="886"/>
      <c r="DN73" s="886"/>
      <c r="DO73" s="886"/>
      <c r="DP73" s="887"/>
      <c r="DQ73" s="885"/>
      <c r="DR73" s="886"/>
      <c r="DS73" s="886"/>
      <c r="DT73" s="886"/>
      <c r="DU73" s="887"/>
      <c r="DV73" s="882"/>
      <c r="DW73" s="883"/>
      <c r="DX73" s="883"/>
      <c r="DY73" s="883"/>
      <c r="DZ73" s="888"/>
      <c r="EA73" s="48"/>
    </row>
    <row r="74" spans="1:131" ht="26.25" customHeight="1" x14ac:dyDescent="0.2">
      <c r="A74" s="52">
        <v>7</v>
      </c>
      <c r="B74" s="911"/>
      <c r="C74" s="912"/>
      <c r="D74" s="912"/>
      <c r="E74" s="912"/>
      <c r="F74" s="912"/>
      <c r="G74" s="912"/>
      <c r="H74" s="912"/>
      <c r="I74" s="912"/>
      <c r="J74" s="912"/>
      <c r="K74" s="912"/>
      <c r="L74" s="912"/>
      <c r="M74" s="912"/>
      <c r="N74" s="912"/>
      <c r="O74" s="912"/>
      <c r="P74" s="913"/>
      <c r="Q74" s="914"/>
      <c r="R74" s="915"/>
      <c r="S74" s="915"/>
      <c r="T74" s="915"/>
      <c r="U74" s="915"/>
      <c r="V74" s="915"/>
      <c r="W74" s="915"/>
      <c r="X74" s="915"/>
      <c r="Y74" s="915"/>
      <c r="Z74" s="915"/>
      <c r="AA74" s="915"/>
      <c r="AB74" s="915"/>
      <c r="AC74" s="915"/>
      <c r="AD74" s="915"/>
      <c r="AE74" s="915"/>
      <c r="AF74" s="915"/>
      <c r="AG74" s="915"/>
      <c r="AH74" s="915"/>
      <c r="AI74" s="915"/>
      <c r="AJ74" s="915"/>
      <c r="AK74" s="915"/>
      <c r="AL74" s="915"/>
      <c r="AM74" s="915"/>
      <c r="AN74" s="915"/>
      <c r="AO74" s="915"/>
      <c r="AP74" s="915"/>
      <c r="AQ74" s="915"/>
      <c r="AR74" s="915"/>
      <c r="AS74" s="915"/>
      <c r="AT74" s="915"/>
      <c r="AU74" s="915"/>
      <c r="AV74" s="915"/>
      <c r="AW74" s="915"/>
      <c r="AX74" s="915"/>
      <c r="AY74" s="915"/>
      <c r="AZ74" s="916"/>
      <c r="BA74" s="916"/>
      <c r="BB74" s="916"/>
      <c r="BC74" s="916"/>
      <c r="BD74" s="917"/>
      <c r="BE74" s="55"/>
      <c r="BF74" s="55"/>
      <c r="BG74" s="55"/>
      <c r="BH74" s="55"/>
      <c r="BI74" s="55"/>
      <c r="BJ74" s="55"/>
      <c r="BK74" s="55"/>
      <c r="BL74" s="55"/>
      <c r="BM74" s="55"/>
      <c r="BN74" s="55"/>
      <c r="BO74" s="55"/>
      <c r="BP74" s="55"/>
      <c r="BQ74" s="52">
        <v>68</v>
      </c>
      <c r="BR74" s="73"/>
      <c r="BS74" s="882"/>
      <c r="BT74" s="883"/>
      <c r="BU74" s="883"/>
      <c r="BV74" s="883"/>
      <c r="BW74" s="883"/>
      <c r="BX74" s="883"/>
      <c r="BY74" s="883"/>
      <c r="BZ74" s="883"/>
      <c r="CA74" s="883"/>
      <c r="CB74" s="883"/>
      <c r="CC74" s="883"/>
      <c r="CD74" s="883"/>
      <c r="CE74" s="883"/>
      <c r="CF74" s="883"/>
      <c r="CG74" s="884"/>
      <c r="CH74" s="885"/>
      <c r="CI74" s="886"/>
      <c r="CJ74" s="886"/>
      <c r="CK74" s="886"/>
      <c r="CL74" s="887"/>
      <c r="CM74" s="885"/>
      <c r="CN74" s="886"/>
      <c r="CO74" s="886"/>
      <c r="CP74" s="886"/>
      <c r="CQ74" s="887"/>
      <c r="CR74" s="885"/>
      <c r="CS74" s="886"/>
      <c r="CT74" s="886"/>
      <c r="CU74" s="886"/>
      <c r="CV74" s="887"/>
      <c r="CW74" s="885"/>
      <c r="CX74" s="886"/>
      <c r="CY74" s="886"/>
      <c r="CZ74" s="886"/>
      <c r="DA74" s="887"/>
      <c r="DB74" s="885"/>
      <c r="DC74" s="886"/>
      <c r="DD74" s="886"/>
      <c r="DE74" s="886"/>
      <c r="DF74" s="887"/>
      <c r="DG74" s="885"/>
      <c r="DH74" s="886"/>
      <c r="DI74" s="886"/>
      <c r="DJ74" s="886"/>
      <c r="DK74" s="887"/>
      <c r="DL74" s="885"/>
      <c r="DM74" s="886"/>
      <c r="DN74" s="886"/>
      <c r="DO74" s="886"/>
      <c r="DP74" s="887"/>
      <c r="DQ74" s="885"/>
      <c r="DR74" s="886"/>
      <c r="DS74" s="886"/>
      <c r="DT74" s="886"/>
      <c r="DU74" s="887"/>
      <c r="DV74" s="882"/>
      <c r="DW74" s="883"/>
      <c r="DX74" s="883"/>
      <c r="DY74" s="883"/>
      <c r="DZ74" s="888"/>
      <c r="EA74" s="48"/>
    </row>
    <row r="75" spans="1:131" ht="26.25" customHeight="1" x14ac:dyDescent="0.2">
      <c r="A75" s="52">
        <v>8</v>
      </c>
      <c r="B75" s="911"/>
      <c r="C75" s="912"/>
      <c r="D75" s="912"/>
      <c r="E75" s="912"/>
      <c r="F75" s="912"/>
      <c r="G75" s="912"/>
      <c r="H75" s="912"/>
      <c r="I75" s="912"/>
      <c r="J75" s="912"/>
      <c r="K75" s="912"/>
      <c r="L75" s="912"/>
      <c r="M75" s="912"/>
      <c r="N75" s="912"/>
      <c r="O75" s="912"/>
      <c r="P75" s="913"/>
      <c r="Q75" s="918"/>
      <c r="R75" s="919"/>
      <c r="S75" s="919"/>
      <c r="T75" s="919"/>
      <c r="U75" s="920"/>
      <c r="V75" s="921"/>
      <c r="W75" s="919"/>
      <c r="X75" s="919"/>
      <c r="Y75" s="919"/>
      <c r="Z75" s="920"/>
      <c r="AA75" s="921"/>
      <c r="AB75" s="919"/>
      <c r="AC75" s="919"/>
      <c r="AD75" s="919"/>
      <c r="AE75" s="920"/>
      <c r="AF75" s="921"/>
      <c r="AG75" s="919"/>
      <c r="AH75" s="919"/>
      <c r="AI75" s="919"/>
      <c r="AJ75" s="920"/>
      <c r="AK75" s="921"/>
      <c r="AL75" s="919"/>
      <c r="AM75" s="919"/>
      <c r="AN75" s="919"/>
      <c r="AO75" s="920"/>
      <c r="AP75" s="921"/>
      <c r="AQ75" s="919"/>
      <c r="AR75" s="919"/>
      <c r="AS75" s="919"/>
      <c r="AT75" s="920"/>
      <c r="AU75" s="921"/>
      <c r="AV75" s="919"/>
      <c r="AW75" s="919"/>
      <c r="AX75" s="919"/>
      <c r="AY75" s="920"/>
      <c r="AZ75" s="916"/>
      <c r="BA75" s="916"/>
      <c r="BB75" s="916"/>
      <c r="BC75" s="916"/>
      <c r="BD75" s="917"/>
      <c r="BE75" s="55"/>
      <c r="BF75" s="55"/>
      <c r="BG75" s="55"/>
      <c r="BH75" s="55"/>
      <c r="BI75" s="55"/>
      <c r="BJ75" s="55"/>
      <c r="BK75" s="55"/>
      <c r="BL75" s="55"/>
      <c r="BM75" s="55"/>
      <c r="BN75" s="55"/>
      <c r="BO75" s="55"/>
      <c r="BP75" s="55"/>
      <c r="BQ75" s="52">
        <v>69</v>
      </c>
      <c r="BR75" s="73"/>
      <c r="BS75" s="882"/>
      <c r="BT75" s="883"/>
      <c r="BU75" s="883"/>
      <c r="BV75" s="883"/>
      <c r="BW75" s="883"/>
      <c r="BX75" s="883"/>
      <c r="BY75" s="883"/>
      <c r="BZ75" s="883"/>
      <c r="CA75" s="883"/>
      <c r="CB75" s="883"/>
      <c r="CC75" s="883"/>
      <c r="CD75" s="883"/>
      <c r="CE75" s="883"/>
      <c r="CF75" s="883"/>
      <c r="CG75" s="884"/>
      <c r="CH75" s="885"/>
      <c r="CI75" s="886"/>
      <c r="CJ75" s="886"/>
      <c r="CK75" s="886"/>
      <c r="CL75" s="887"/>
      <c r="CM75" s="885"/>
      <c r="CN75" s="886"/>
      <c r="CO75" s="886"/>
      <c r="CP75" s="886"/>
      <c r="CQ75" s="887"/>
      <c r="CR75" s="885"/>
      <c r="CS75" s="886"/>
      <c r="CT75" s="886"/>
      <c r="CU75" s="886"/>
      <c r="CV75" s="887"/>
      <c r="CW75" s="885"/>
      <c r="CX75" s="886"/>
      <c r="CY75" s="886"/>
      <c r="CZ75" s="886"/>
      <c r="DA75" s="887"/>
      <c r="DB75" s="885"/>
      <c r="DC75" s="886"/>
      <c r="DD75" s="886"/>
      <c r="DE75" s="886"/>
      <c r="DF75" s="887"/>
      <c r="DG75" s="885"/>
      <c r="DH75" s="886"/>
      <c r="DI75" s="886"/>
      <c r="DJ75" s="886"/>
      <c r="DK75" s="887"/>
      <c r="DL75" s="885"/>
      <c r="DM75" s="886"/>
      <c r="DN75" s="886"/>
      <c r="DO75" s="886"/>
      <c r="DP75" s="887"/>
      <c r="DQ75" s="885"/>
      <c r="DR75" s="886"/>
      <c r="DS75" s="886"/>
      <c r="DT75" s="886"/>
      <c r="DU75" s="887"/>
      <c r="DV75" s="882"/>
      <c r="DW75" s="883"/>
      <c r="DX75" s="883"/>
      <c r="DY75" s="883"/>
      <c r="DZ75" s="888"/>
      <c r="EA75" s="48"/>
    </row>
    <row r="76" spans="1:131" ht="26.25" customHeight="1" x14ac:dyDescent="0.2">
      <c r="A76" s="52">
        <v>9</v>
      </c>
      <c r="B76" s="911"/>
      <c r="C76" s="912"/>
      <c r="D76" s="912"/>
      <c r="E76" s="912"/>
      <c r="F76" s="912"/>
      <c r="G76" s="912"/>
      <c r="H76" s="912"/>
      <c r="I76" s="912"/>
      <c r="J76" s="912"/>
      <c r="K76" s="912"/>
      <c r="L76" s="912"/>
      <c r="M76" s="912"/>
      <c r="N76" s="912"/>
      <c r="O76" s="912"/>
      <c r="P76" s="913"/>
      <c r="Q76" s="918"/>
      <c r="R76" s="919"/>
      <c r="S76" s="919"/>
      <c r="T76" s="919"/>
      <c r="U76" s="920"/>
      <c r="V76" s="921"/>
      <c r="W76" s="919"/>
      <c r="X76" s="919"/>
      <c r="Y76" s="919"/>
      <c r="Z76" s="920"/>
      <c r="AA76" s="921"/>
      <c r="AB76" s="919"/>
      <c r="AC76" s="919"/>
      <c r="AD76" s="919"/>
      <c r="AE76" s="920"/>
      <c r="AF76" s="921"/>
      <c r="AG76" s="919"/>
      <c r="AH76" s="919"/>
      <c r="AI76" s="919"/>
      <c r="AJ76" s="920"/>
      <c r="AK76" s="921"/>
      <c r="AL76" s="919"/>
      <c r="AM76" s="919"/>
      <c r="AN76" s="919"/>
      <c r="AO76" s="920"/>
      <c r="AP76" s="921"/>
      <c r="AQ76" s="919"/>
      <c r="AR76" s="919"/>
      <c r="AS76" s="919"/>
      <c r="AT76" s="920"/>
      <c r="AU76" s="921"/>
      <c r="AV76" s="919"/>
      <c r="AW76" s="919"/>
      <c r="AX76" s="919"/>
      <c r="AY76" s="920"/>
      <c r="AZ76" s="916"/>
      <c r="BA76" s="916"/>
      <c r="BB76" s="916"/>
      <c r="BC76" s="916"/>
      <c r="BD76" s="917"/>
      <c r="BE76" s="55"/>
      <c r="BF76" s="55"/>
      <c r="BG76" s="55"/>
      <c r="BH76" s="55"/>
      <c r="BI76" s="55"/>
      <c r="BJ76" s="55"/>
      <c r="BK76" s="55"/>
      <c r="BL76" s="55"/>
      <c r="BM76" s="55"/>
      <c r="BN76" s="55"/>
      <c r="BO76" s="55"/>
      <c r="BP76" s="55"/>
      <c r="BQ76" s="52">
        <v>70</v>
      </c>
      <c r="BR76" s="73"/>
      <c r="BS76" s="882"/>
      <c r="BT76" s="883"/>
      <c r="BU76" s="883"/>
      <c r="BV76" s="883"/>
      <c r="BW76" s="883"/>
      <c r="BX76" s="883"/>
      <c r="BY76" s="883"/>
      <c r="BZ76" s="883"/>
      <c r="CA76" s="883"/>
      <c r="CB76" s="883"/>
      <c r="CC76" s="883"/>
      <c r="CD76" s="883"/>
      <c r="CE76" s="883"/>
      <c r="CF76" s="883"/>
      <c r="CG76" s="884"/>
      <c r="CH76" s="885"/>
      <c r="CI76" s="886"/>
      <c r="CJ76" s="886"/>
      <c r="CK76" s="886"/>
      <c r="CL76" s="887"/>
      <c r="CM76" s="885"/>
      <c r="CN76" s="886"/>
      <c r="CO76" s="886"/>
      <c r="CP76" s="886"/>
      <c r="CQ76" s="887"/>
      <c r="CR76" s="885"/>
      <c r="CS76" s="886"/>
      <c r="CT76" s="886"/>
      <c r="CU76" s="886"/>
      <c r="CV76" s="887"/>
      <c r="CW76" s="885"/>
      <c r="CX76" s="886"/>
      <c r="CY76" s="886"/>
      <c r="CZ76" s="886"/>
      <c r="DA76" s="887"/>
      <c r="DB76" s="885"/>
      <c r="DC76" s="886"/>
      <c r="DD76" s="886"/>
      <c r="DE76" s="886"/>
      <c r="DF76" s="887"/>
      <c r="DG76" s="885"/>
      <c r="DH76" s="886"/>
      <c r="DI76" s="886"/>
      <c r="DJ76" s="886"/>
      <c r="DK76" s="887"/>
      <c r="DL76" s="885"/>
      <c r="DM76" s="886"/>
      <c r="DN76" s="886"/>
      <c r="DO76" s="886"/>
      <c r="DP76" s="887"/>
      <c r="DQ76" s="885"/>
      <c r="DR76" s="886"/>
      <c r="DS76" s="886"/>
      <c r="DT76" s="886"/>
      <c r="DU76" s="887"/>
      <c r="DV76" s="882"/>
      <c r="DW76" s="883"/>
      <c r="DX76" s="883"/>
      <c r="DY76" s="883"/>
      <c r="DZ76" s="888"/>
      <c r="EA76" s="48"/>
    </row>
    <row r="77" spans="1:131" ht="26.25" customHeight="1" x14ac:dyDescent="0.2">
      <c r="A77" s="52">
        <v>10</v>
      </c>
      <c r="B77" s="911"/>
      <c r="C77" s="912"/>
      <c r="D77" s="912"/>
      <c r="E77" s="912"/>
      <c r="F77" s="912"/>
      <c r="G77" s="912"/>
      <c r="H77" s="912"/>
      <c r="I77" s="912"/>
      <c r="J77" s="912"/>
      <c r="K77" s="912"/>
      <c r="L77" s="912"/>
      <c r="M77" s="912"/>
      <c r="N77" s="912"/>
      <c r="O77" s="912"/>
      <c r="P77" s="913"/>
      <c r="Q77" s="918"/>
      <c r="R77" s="919"/>
      <c r="S77" s="919"/>
      <c r="T77" s="919"/>
      <c r="U77" s="920"/>
      <c r="V77" s="921"/>
      <c r="W77" s="919"/>
      <c r="X77" s="919"/>
      <c r="Y77" s="919"/>
      <c r="Z77" s="920"/>
      <c r="AA77" s="921"/>
      <c r="AB77" s="919"/>
      <c r="AC77" s="919"/>
      <c r="AD77" s="919"/>
      <c r="AE77" s="920"/>
      <c r="AF77" s="921"/>
      <c r="AG77" s="919"/>
      <c r="AH77" s="919"/>
      <c r="AI77" s="919"/>
      <c r="AJ77" s="920"/>
      <c r="AK77" s="921"/>
      <c r="AL77" s="919"/>
      <c r="AM77" s="919"/>
      <c r="AN77" s="919"/>
      <c r="AO77" s="920"/>
      <c r="AP77" s="921"/>
      <c r="AQ77" s="919"/>
      <c r="AR77" s="919"/>
      <c r="AS77" s="919"/>
      <c r="AT77" s="920"/>
      <c r="AU77" s="921"/>
      <c r="AV77" s="919"/>
      <c r="AW77" s="919"/>
      <c r="AX77" s="919"/>
      <c r="AY77" s="920"/>
      <c r="AZ77" s="916"/>
      <c r="BA77" s="916"/>
      <c r="BB77" s="916"/>
      <c r="BC77" s="916"/>
      <c r="BD77" s="917"/>
      <c r="BE77" s="55"/>
      <c r="BF77" s="55"/>
      <c r="BG77" s="55"/>
      <c r="BH77" s="55"/>
      <c r="BI77" s="55"/>
      <c r="BJ77" s="55"/>
      <c r="BK77" s="55"/>
      <c r="BL77" s="55"/>
      <c r="BM77" s="55"/>
      <c r="BN77" s="55"/>
      <c r="BO77" s="55"/>
      <c r="BP77" s="55"/>
      <c r="BQ77" s="52">
        <v>71</v>
      </c>
      <c r="BR77" s="73"/>
      <c r="BS77" s="882"/>
      <c r="BT77" s="883"/>
      <c r="BU77" s="883"/>
      <c r="BV77" s="883"/>
      <c r="BW77" s="883"/>
      <c r="BX77" s="883"/>
      <c r="BY77" s="883"/>
      <c r="BZ77" s="883"/>
      <c r="CA77" s="883"/>
      <c r="CB77" s="883"/>
      <c r="CC77" s="883"/>
      <c r="CD77" s="883"/>
      <c r="CE77" s="883"/>
      <c r="CF77" s="883"/>
      <c r="CG77" s="884"/>
      <c r="CH77" s="885"/>
      <c r="CI77" s="886"/>
      <c r="CJ77" s="886"/>
      <c r="CK77" s="886"/>
      <c r="CL77" s="887"/>
      <c r="CM77" s="885"/>
      <c r="CN77" s="886"/>
      <c r="CO77" s="886"/>
      <c r="CP77" s="886"/>
      <c r="CQ77" s="887"/>
      <c r="CR77" s="885"/>
      <c r="CS77" s="886"/>
      <c r="CT77" s="886"/>
      <c r="CU77" s="886"/>
      <c r="CV77" s="887"/>
      <c r="CW77" s="885"/>
      <c r="CX77" s="886"/>
      <c r="CY77" s="886"/>
      <c r="CZ77" s="886"/>
      <c r="DA77" s="887"/>
      <c r="DB77" s="885"/>
      <c r="DC77" s="886"/>
      <c r="DD77" s="886"/>
      <c r="DE77" s="886"/>
      <c r="DF77" s="887"/>
      <c r="DG77" s="885"/>
      <c r="DH77" s="886"/>
      <c r="DI77" s="886"/>
      <c r="DJ77" s="886"/>
      <c r="DK77" s="887"/>
      <c r="DL77" s="885"/>
      <c r="DM77" s="886"/>
      <c r="DN77" s="886"/>
      <c r="DO77" s="886"/>
      <c r="DP77" s="887"/>
      <c r="DQ77" s="885"/>
      <c r="DR77" s="886"/>
      <c r="DS77" s="886"/>
      <c r="DT77" s="886"/>
      <c r="DU77" s="887"/>
      <c r="DV77" s="882"/>
      <c r="DW77" s="883"/>
      <c r="DX77" s="883"/>
      <c r="DY77" s="883"/>
      <c r="DZ77" s="888"/>
      <c r="EA77" s="48"/>
    </row>
    <row r="78" spans="1:131" ht="26.25" customHeight="1" x14ac:dyDescent="0.2">
      <c r="A78" s="52">
        <v>11</v>
      </c>
      <c r="B78" s="911"/>
      <c r="C78" s="912"/>
      <c r="D78" s="912"/>
      <c r="E78" s="912"/>
      <c r="F78" s="912"/>
      <c r="G78" s="912"/>
      <c r="H78" s="912"/>
      <c r="I78" s="912"/>
      <c r="J78" s="912"/>
      <c r="K78" s="912"/>
      <c r="L78" s="912"/>
      <c r="M78" s="912"/>
      <c r="N78" s="912"/>
      <c r="O78" s="912"/>
      <c r="P78" s="913"/>
      <c r="Q78" s="914"/>
      <c r="R78" s="915"/>
      <c r="S78" s="915"/>
      <c r="T78" s="915"/>
      <c r="U78" s="915"/>
      <c r="V78" s="915"/>
      <c r="W78" s="915"/>
      <c r="X78" s="915"/>
      <c r="Y78" s="915"/>
      <c r="Z78" s="915"/>
      <c r="AA78" s="915"/>
      <c r="AB78" s="915"/>
      <c r="AC78" s="915"/>
      <c r="AD78" s="915"/>
      <c r="AE78" s="915"/>
      <c r="AF78" s="915"/>
      <c r="AG78" s="915"/>
      <c r="AH78" s="915"/>
      <c r="AI78" s="915"/>
      <c r="AJ78" s="915"/>
      <c r="AK78" s="915"/>
      <c r="AL78" s="915"/>
      <c r="AM78" s="915"/>
      <c r="AN78" s="915"/>
      <c r="AO78" s="915"/>
      <c r="AP78" s="915"/>
      <c r="AQ78" s="915"/>
      <c r="AR78" s="915"/>
      <c r="AS78" s="915"/>
      <c r="AT78" s="915"/>
      <c r="AU78" s="915"/>
      <c r="AV78" s="915"/>
      <c r="AW78" s="915"/>
      <c r="AX78" s="915"/>
      <c r="AY78" s="915"/>
      <c r="AZ78" s="916"/>
      <c r="BA78" s="916"/>
      <c r="BB78" s="916"/>
      <c r="BC78" s="916"/>
      <c r="BD78" s="917"/>
      <c r="BE78" s="55"/>
      <c r="BF78" s="55"/>
      <c r="BG78" s="55"/>
      <c r="BH78" s="55"/>
      <c r="BI78" s="55"/>
      <c r="BJ78" s="48"/>
      <c r="BK78" s="48"/>
      <c r="BL78" s="48"/>
      <c r="BM78" s="48"/>
      <c r="BN78" s="48"/>
      <c r="BO78" s="55"/>
      <c r="BP78" s="55"/>
      <c r="BQ78" s="52">
        <v>72</v>
      </c>
      <c r="BR78" s="73"/>
      <c r="BS78" s="882"/>
      <c r="BT78" s="883"/>
      <c r="BU78" s="883"/>
      <c r="BV78" s="883"/>
      <c r="BW78" s="883"/>
      <c r="BX78" s="883"/>
      <c r="BY78" s="883"/>
      <c r="BZ78" s="883"/>
      <c r="CA78" s="883"/>
      <c r="CB78" s="883"/>
      <c r="CC78" s="883"/>
      <c r="CD78" s="883"/>
      <c r="CE78" s="883"/>
      <c r="CF78" s="883"/>
      <c r="CG78" s="884"/>
      <c r="CH78" s="885"/>
      <c r="CI78" s="886"/>
      <c r="CJ78" s="886"/>
      <c r="CK78" s="886"/>
      <c r="CL78" s="887"/>
      <c r="CM78" s="885"/>
      <c r="CN78" s="886"/>
      <c r="CO78" s="886"/>
      <c r="CP78" s="886"/>
      <c r="CQ78" s="887"/>
      <c r="CR78" s="885"/>
      <c r="CS78" s="886"/>
      <c r="CT78" s="886"/>
      <c r="CU78" s="886"/>
      <c r="CV78" s="887"/>
      <c r="CW78" s="885"/>
      <c r="CX78" s="886"/>
      <c r="CY78" s="886"/>
      <c r="CZ78" s="886"/>
      <c r="DA78" s="887"/>
      <c r="DB78" s="885"/>
      <c r="DC78" s="886"/>
      <c r="DD78" s="886"/>
      <c r="DE78" s="886"/>
      <c r="DF78" s="887"/>
      <c r="DG78" s="885"/>
      <c r="DH78" s="886"/>
      <c r="DI78" s="886"/>
      <c r="DJ78" s="886"/>
      <c r="DK78" s="887"/>
      <c r="DL78" s="885"/>
      <c r="DM78" s="886"/>
      <c r="DN78" s="886"/>
      <c r="DO78" s="886"/>
      <c r="DP78" s="887"/>
      <c r="DQ78" s="885"/>
      <c r="DR78" s="886"/>
      <c r="DS78" s="886"/>
      <c r="DT78" s="886"/>
      <c r="DU78" s="887"/>
      <c r="DV78" s="882"/>
      <c r="DW78" s="883"/>
      <c r="DX78" s="883"/>
      <c r="DY78" s="883"/>
      <c r="DZ78" s="888"/>
      <c r="EA78" s="48"/>
    </row>
    <row r="79" spans="1:131" ht="26.25" customHeight="1" x14ac:dyDescent="0.2">
      <c r="A79" s="52">
        <v>12</v>
      </c>
      <c r="B79" s="911"/>
      <c r="C79" s="912"/>
      <c r="D79" s="912"/>
      <c r="E79" s="912"/>
      <c r="F79" s="912"/>
      <c r="G79" s="912"/>
      <c r="H79" s="912"/>
      <c r="I79" s="912"/>
      <c r="J79" s="912"/>
      <c r="K79" s="912"/>
      <c r="L79" s="912"/>
      <c r="M79" s="912"/>
      <c r="N79" s="912"/>
      <c r="O79" s="912"/>
      <c r="P79" s="913"/>
      <c r="Q79" s="914"/>
      <c r="R79" s="915"/>
      <c r="S79" s="915"/>
      <c r="T79" s="915"/>
      <c r="U79" s="915"/>
      <c r="V79" s="915"/>
      <c r="W79" s="915"/>
      <c r="X79" s="915"/>
      <c r="Y79" s="915"/>
      <c r="Z79" s="915"/>
      <c r="AA79" s="915"/>
      <c r="AB79" s="915"/>
      <c r="AC79" s="915"/>
      <c r="AD79" s="915"/>
      <c r="AE79" s="915"/>
      <c r="AF79" s="915"/>
      <c r="AG79" s="915"/>
      <c r="AH79" s="915"/>
      <c r="AI79" s="915"/>
      <c r="AJ79" s="915"/>
      <c r="AK79" s="915"/>
      <c r="AL79" s="915"/>
      <c r="AM79" s="915"/>
      <c r="AN79" s="915"/>
      <c r="AO79" s="915"/>
      <c r="AP79" s="915"/>
      <c r="AQ79" s="915"/>
      <c r="AR79" s="915"/>
      <c r="AS79" s="915"/>
      <c r="AT79" s="915"/>
      <c r="AU79" s="915"/>
      <c r="AV79" s="915"/>
      <c r="AW79" s="915"/>
      <c r="AX79" s="915"/>
      <c r="AY79" s="915"/>
      <c r="AZ79" s="916"/>
      <c r="BA79" s="916"/>
      <c r="BB79" s="916"/>
      <c r="BC79" s="916"/>
      <c r="BD79" s="917"/>
      <c r="BE79" s="55"/>
      <c r="BF79" s="55"/>
      <c r="BG79" s="55"/>
      <c r="BH79" s="55"/>
      <c r="BI79" s="55"/>
      <c r="BJ79" s="48"/>
      <c r="BK79" s="48"/>
      <c r="BL79" s="48"/>
      <c r="BM79" s="48"/>
      <c r="BN79" s="48"/>
      <c r="BO79" s="55"/>
      <c r="BP79" s="55"/>
      <c r="BQ79" s="52">
        <v>73</v>
      </c>
      <c r="BR79" s="73"/>
      <c r="BS79" s="882"/>
      <c r="BT79" s="883"/>
      <c r="BU79" s="883"/>
      <c r="BV79" s="883"/>
      <c r="BW79" s="883"/>
      <c r="BX79" s="883"/>
      <c r="BY79" s="883"/>
      <c r="BZ79" s="883"/>
      <c r="CA79" s="883"/>
      <c r="CB79" s="883"/>
      <c r="CC79" s="883"/>
      <c r="CD79" s="883"/>
      <c r="CE79" s="883"/>
      <c r="CF79" s="883"/>
      <c r="CG79" s="884"/>
      <c r="CH79" s="885"/>
      <c r="CI79" s="886"/>
      <c r="CJ79" s="886"/>
      <c r="CK79" s="886"/>
      <c r="CL79" s="887"/>
      <c r="CM79" s="885"/>
      <c r="CN79" s="886"/>
      <c r="CO79" s="886"/>
      <c r="CP79" s="886"/>
      <c r="CQ79" s="887"/>
      <c r="CR79" s="885"/>
      <c r="CS79" s="886"/>
      <c r="CT79" s="886"/>
      <c r="CU79" s="886"/>
      <c r="CV79" s="887"/>
      <c r="CW79" s="885"/>
      <c r="CX79" s="886"/>
      <c r="CY79" s="886"/>
      <c r="CZ79" s="886"/>
      <c r="DA79" s="887"/>
      <c r="DB79" s="885"/>
      <c r="DC79" s="886"/>
      <c r="DD79" s="886"/>
      <c r="DE79" s="886"/>
      <c r="DF79" s="887"/>
      <c r="DG79" s="885"/>
      <c r="DH79" s="886"/>
      <c r="DI79" s="886"/>
      <c r="DJ79" s="886"/>
      <c r="DK79" s="887"/>
      <c r="DL79" s="885"/>
      <c r="DM79" s="886"/>
      <c r="DN79" s="886"/>
      <c r="DO79" s="886"/>
      <c r="DP79" s="887"/>
      <c r="DQ79" s="885"/>
      <c r="DR79" s="886"/>
      <c r="DS79" s="886"/>
      <c r="DT79" s="886"/>
      <c r="DU79" s="887"/>
      <c r="DV79" s="882"/>
      <c r="DW79" s="883"/>
      <c r="DX79" s="883"/>
      <c r="DY79" s="883"/>
      <c r="DZ79" s="888"/>
      <c r="EA79" s="48"/>
    </row>
    <row r="80" spans="1:131" ht="26.25" customHeight="1" x14ac:dyDescent="0.2">
      <c r="A80" s="52">
        <v>13</v>
      </c>
      <c r="B80" s="911"/>
      <c r="C80" s="912"/>
      <c r="D80" s="912"/>
      <c r="E80" s="912"/>
      <c r="F80" s="912"/>
      <c r="G80" s="912"/>
      <c r="H80" s="912"/>
      <c r="I80" s="912"/>
      <c r="J80" s="912"/>
      <c r="K80" s="912"/>
      <c r="L80" s="912"/>
      <c r="M80" s="912"/>
      <c r="N80" s="912"/>
      <c r="O80" s="912"/>
      <c r="P80" s="913"/>
      <c r="Q80" s="914"/>
      <c r="R80" s="915"/>
      <c r="S80" s="915"/>
      <c r="T80" s="915"/>
      <c r="U80" s="915"/>
      <c r="V80" s="915"/>
      <c r="W80" s="915"/>
      <c r="X80" s="915"/>
      <c r="Y80" s="915"/>
      <c r="Z80" s="915"/>
      <c r="AA80" s="915"/>
      <c r="AB80" s="915"/>
      <c r="AC80" s="915"/>
      <c r="AD80" s="915"/>
      <c r="AE80" s="915"/>
      <c r="AF80" s="915"/>
      <c r="AG80" s="915"/>
      <c r="AH80" s="915"/>
      <c r="AI80" s="915"/>
      <c r="AJ80" s="915"/>
      <c r="AK80" s="915"/>
      <c r="AL80" s="915"/>
      <c r="AM80" s="915"/>
      <c r="AN80" s="915"/>
      <c r="AO80" s="915"/>
      <c r="AP80" s="915"/>
      <c r="AQ80" s="915"/>
      <c r="AR80" s="915"/>
      <c r="AS80" s="915"/>
      <c r="AT80" s="915"/>
      <c r="AU80" s="915"/>
      <c r="AV80" s="915"/>
      <c r="AW80" s="915"/>
      <c r="AX80" s="915"/>
      <c r="AY80" s="915"/>
      <c r="AZ80" s="916"/>
      <c r="BA80" s="916"/>
      <c r="BB80" s="916"/>
      <c r="BC80" s="916"/>
      <c r="BD80" s="917"/>
      <c r="BE80" s="55"/>
      <c r="BF80" s="55"/>
      <c r="BG80" s="55"/>
      <c r="BH80" s="55"/>
      <c r="BI80" s="55"/>
      <c r="BJ80" s="55"/>
      <c r="BK80" s="55"/>
      <c r="BL80" s="55"/>
      <c r="BM80" s="55"/>
      <c r="BN80" s="55"/>
      <c r="BO80" s="55"/>
      <c r="BP80" s="55"/>
      <c r="BQ80" s="52">
        <v>74</v>
      </c>
      <c r="BR80" s="73"/>
      <c r="BS80" s="882"/>
      <c r="BT80" s="883"/>
      <c r="BU80" s="883"/>
      <c r="BV80" s="883"/>
      <c r="BW80" s="883"/>
      <c r="BX80" s="883"/>
      <c r="BY80" s="883"/>
      <c r="BZ80" s="883"/>
      <c r="CA80" s="883"/>
      <c r="CB80" s="883"/>
      <c r="CC80" s="883"/>
      <c r="CD80" s="883"/>
      <c r="CE80" s="883"/>
      <c r="CF80" s="883"/>
      <c r="CG80" s="884"/>
      <c r="CH80" s="885"/>
      <c r="CI80" s="886"/>
      <c r="CJ80" s="886"/>
      <c r="CK80" s="886"/>
      <c r="CL80" s="887"/>
      <c r="CM80" s="885"/>
      <c r="CN80" s="886"/>
      <c r="CO80" s="886"/>
      <c r="CP80" s="886"/>
      <c r="CQ80" s="887"/>
      <c r="CR80" s="885"/>
      <c r="CS80" s="886"/>
      <c r="CT80" s="886"/>
      <c r="CU80" s="886"/>
      <c r="CV80" s="887"/>
      <c r="CW80" s="885"/>
      <c r="CX80" s="886"/>
      <c r="CY80" s="886"/>
      <c r="CZ80" s="886"/>
      <c r="DA80" s="887"/>
      <c r="DB80" s="885"/>
      <c r="DC80" s="886"/>
      <c r="DD80" s="886"/>
      <c r="DE80" s="886"/>
      <c r="DF80" s="887"/>
      <c r="DG80" s="885"/>
      <c r="DH80" s="886"/>
      <c r="DI80" s="886"/>
      <c r="DJ80" s="886"/>
      <c r="DK80" s="887"/>
      <c r="DL80" s="885"/>
      <c r="DM80" s="886"/>
      <c r="DN80" s="886"/>
      <c r="DO80" s="886"/>
      <c r="DP80" s="887"/>
      <c r="DQ80" s="885"/>
      <c r="DR80" s="886"/>
      <c r="DS80" s="886"/>
      <c r="DT80" s="886"/>
      <c r="DU80" s="887"/>
      <c r="DV80" s="882"/>
      <c r="DW80" s="883"/>
      <c r="DX80" s="883"/>
      <c r="DY80" s="883"/>
      <c r="DZ80" s="888"/>
      <c r="EA80" s="48"/>
    </row>
    <row r="81" spans="1:131" ht="26.25" customHeight="1" x14ac:dyDescent="0.2">
      <c r="A81" s="52">
        <v>14</v>
      </c>
      <c r="B81" s="911"/>
      <c r="C81" s="912"/>
      <c r="D81" s="912"/>
      <c r="E81" s="912"/>
      <c r="F81" s="912"/>
      <c r="G81" s="912"/>
      <c r="H81" s="912"/>
      <c r="I81" s="912"/>
      <c r="J81" s="912"/>
      <c r="K81" s="912"/>
      <c r="L81" s="912"/>
      <c r="M81" s="912"/>
      <c r="N81" s="912"/>
      <c r="O81" s="912"/>
      <c r="P81" s="913"/>
      <c r="Q81" s="914"/>
      <c r="R81" s="915"/>
      <c r="S81" s="915"/>
      <c r="T81" s="915"/>
      <c r="U81" s="915"/>
      <c r="V81" s="915"/>
      <c r="W81" s="915"/>
      <c r="X81" s="915"/>
      <c r="Y81" s="915"/>
      <c r="Z81" s="915"/>
      <c r="AA81" s="915"/>
      <c r="AB81" s="915"/>
      <c r="AC81" s="915"/>
      <c r="AD81" s="915"/>
      <c r="AE81" s="915"/>
      <c r="AF81" s="915"/>
      <c r="AG81" s="915"/>
      <c r="AH81" s="915"/>
      <c r="AI81" s="915"/>
      <c r="AJ81" s="915"/>
      <c r="AK81" s="915"/>
      <c r="AL81" s="915"/>
      <c r="AM81" s="915"/>
      <c r="AN81" s="915"/>
      <c r="AO81" s="915"/>
      <c r="AP81" s="915"/>
      <c r="AQ81" s="915"/>
      <c r="AR81" s="915"/>
      <c r="AS81" s="915"/>
      <c r="AT81" s="915"/>
      <c r="AU81" s="915"/>
      <c r="AV81" s="915"/>
      <c r="AW81" s="915"/>
      <c r="AX81" s="915"/>
      <c r="AY81" s="915"/>
      <c r="AZ81" s="916"/>
      <c r="BA81" s="916"/>
      <c r="BB81" s="916"/>
      <c r="BC81" s="916"/>
      <c r="BD81" s="917"/>
      <c r="BE81" s="55"/>
      <c r="BF81" s="55"/>
      <c r="BG81" s="55"/>
      <c r="BH81" s="55"/>
      <c r="BI81" s="55"/>
      <c r="BJ81" s="55"/>
      <c r="BK81" s="55"/>
      <c r="BL81" s="55"/>
      <c r="BM81" s="55"/>
      <c r="BN81" s="55"/>
      <c r="BO81" s="55"/>
      <c r="BP81" s="55"/>
      <c r="BQ81" s="52">
        <v>75</v>
      </c>
      <c r="BR81" s="73"/>
      <c r="BS81" s="882"/>
      <c r="BT81" s="883"/>
      <c r="BU81" s="883"/>
      <c r="BV81" s="883"/>
      <c r="BW81" s="883"/>
      <c r="BX81" s="883"/>
      <c r="BY81" s="883"/>
      <c r="BZ81" s="883"/>
      <c r="CA81" s="883"/>
      <c r="CB81" s="883"/>
      <c r="CC81" s="883"/>
      <c r="CD81" s="883"/>
      <c r="CE81" s="883"/>
      <c r="CF81" s="883"/>
      <c r="CG81" s="884"/>
      <c r="CH81" s="885"/>
      <c r="CI81" s="886"/>
      <c r="CJ81" s="886"/>
      <c r="CK81" s="886"/>
      <c r="CL81" s="887"/>
      <c r="CM81" s="885"/>
      <c r="CN81" s="886"/>
      <c r="CO81" s="886"/>
      <c r="CP81" s="886"/>
      <c r="CQ81" s="887"/>
      <c r="CR81" s="885"/>
      <c r="CS81" s="886"/>
      <c r="CT81" s="886"/>
      <c r="CU81" s="886"/>
      <c r="CV81" s="887"/>
      <c r="CW81" s="885"/>
      <c r="CX81" s="886"/>
      <c r="CY81" s="886"/>
      <c r="CZ81" s="886"/>
      <c r="DA81" s="887"/>
      <c r="DB81" s="885"/>
      <c r="DC81" s="886"/>
      <c r="DD81" s="886"/>
      <c r="DE81" s="886"/>
      <c r="DF81" s="887"/>
      <c r="DG81" s="885"/>
      <c r="DH81" s="886"/>
      <c r="DI81" s="886"/>
      <c r="DJ81" s="886"/>
      <c r="DK81" s="887"/>
      <c r="DL81" s="885"/>
      <c r="DM81" s="886"/>
      <c r="DN81" s="886"/>
      <c r="DO81" s="886"/>
      <c r="DP81" s="887"/>
      <c r="DQ81" s="885"/>
      <c r="DR81" s="886"/>
      <c r="DS81" s="886"/>
      <c r="DT81" s="886"/>
      <c r="DU81" s="887"/>
      <c r="DV81" s="882"/>
      <c r="DW81" s="883"/>
      <c r="DX81" s="883"/>
      <c r="DY81" s="883"/>
      <c r="DZ81" s="888"/>
      <c r="EA81" s="48"/>
    </row>
    <row r="82" spans="1:131" ht="26.25" customHeight="1" x14ac:dyDescent="0.2">
      <c r="A82" s="52">
        <v>15</v>
      </c>
      <c r="B82" s="911"/>
      <c r="C82" s="912"/>
      <c r="D82" s="912"/>
      <c r="E82" s="912"/>
      <c r="F82" s="912"/>
      <c r="G82" s="912"/>
      <c r="H82" s="912"/>
      <c r="I82" s="912"/>
      <c r="J82" s="912"/>
      <c r="K82" s="912"/>
      <c r="L82" s="912"/>
      <c r="M82" s="912"/>
      <c r="N82" s="912"/>
      <c r="O82" s="912"/>
      <c r="P82" s="913"/>
      <c r="Q82" s="914"/>
      <c r="R82" s="915"/>
      <c r="S82" s="915"/>
      <c r="T82" s="915"/>
      <c r="U82" s="915"/>
      <c r="V82" s="915"/>
      <c r="W82" s="915"/>
      <c r="X82" s="915"/>
      <c r="Y82" s="915"/>
      <c r="Z82" s="915"/>
      <c r="AA82" s="915"/>
      <c r="AB82" s="915"/>
      <c r="AC82" s="915"/>
      <c r="AD82" s="915"/>
      <c r="AE82" s="915"/>
      <c r="AF82" s="915"/>
      <c r="AG82" s="915"/>
      <c r="AH82" s="915"/>
      <c r="AI82" s="915"/>
      <c r="AJ82" s="915"/>
      <c r="AK82" s="915"/>
      <c r="AL82" s="915"/>
      <c r="AM82" s="915"/>
      <c r="AN82" s="915"/>
      <c r="AO82" s="915"/>
      <c r="AP82" s="915"/>
      <c r="AQ82" s="915"/>
      <c r="AR82" s="915"/>
      <c r="AS82" s="915"/>
      <c r="AT82" s="915"/>
      <c r="AU82" s="915"/>
      <c r="AV82" s="915"/>
      <c r="AW82" s="915"/>
      <c r="AX82" s="915"/>
      <c r="AY82" s="915"/>
      <c r="AZ82" s="916"/>
      <c r="BA82" s="916"/>
      <c r="BB82" s="916"/>
      <c r="BC82" s="916"/>
      <c r="BD82" s="917"/>
      <c r="BE82" s="55"/>
      <c r="BF82" s="55"/>
      <c r="BG82" s="55"/>
      <c r="BH82" s="55"/>
      <c r="BI82" s="55"/>
      <c r="BJ82" s="55"/>
      <c r="BK82" s="55"/>
      <c r="BL82" s="55"/>
      <c r="BM82" s="55"/>
      <c r="BN82" s="55"/>
      <c r="BO82" s="55"/>
      <c r="BP82" s="55"/>
      <c r="BQ82" s="52">
        <v>76</v>
      </c>
      <c r="BR82" s="73"/>
      <c r="BS82" s="882"/>
      <c r="BT82" s="883"/>
      <c r="BU82" s="883"/>
      <c r="BV82" s="883"/>
      <c r="BW82" s="883"/>
      <c r="BX82" s="883"/>
      <c r="BY82" s="883"/>
      <c r="BZ82" s="883"/>
      <c r="CA82" s="883"/>
      <c r="CB82" s="883"/>
      <c r="CC82" s="883"/>
      <c r="CD82" s="883"/>
      <c r="CE82" s="883"/>
      <c r="CF82" s="883"/>
      <c r="CG82" s="884"/>
      <c r="CH82" s="885"/>
      <c r="CI82" s="886"/>
      <c r="CJ82" s="886"/>
      <c r="CK82" s="886"/>
      <c r="CL82" s="887"/>
      <c r="CM82" s="885"/>
      <c r="CN82" s="886"/>
      <c r="CO82" s="886"/>
      <c r="CP82" s="886"/>
      <c r="CQ82" s="887"/>
      <c r="CR82" s="885"/>
      <c r="CS82" s="886"/>
      <c r="CT82" s="886"/>
      <c r="CU82" s="886"/>
      <c r="CV82" s="887"/>
      <c r="CW82" s="885"/>
      <c r="CX82" s="886"/>
      <c r="CY82" s="886"/>
      <c r="CZ82" s="886"/>
      <c r="DA82" s="887"/>
      <c r="DB82" s="885"/>
      <c r="DC82" s="886"/>
      <c r="DD82" s="886"/>
      <c r="DE82" s="886"/>
      <c r="DF82" s="887"/>
      <c r="DG82" s="885"/>
      <c r="DH82" s="886"/>
      <c r="DI82" s="886"/>
      <c r="DJ82" s="886"/>
      <c r="DK82" s="887"/>
      <c r="DL82" s="885"/>
      <c r="DM82" s="886"/>
      <c r="DN82" s="886"/>
      <c r="DO82" s="886"/>
      <c r="DP82" s="887"/>
      <c r="DQ82" s="885"/>
      <c r="DR82" s="886"/>
      <c r="DS82" s="886"/>
      <c r="DT82" s="886"/>
      <c r="DU82" s="887"/>
      <c r="DV82" s="882"/>
      <c r="DW82" s="883"/>
      <c r="DX82" s="883"/>
      <c r="DY82" s="883"/>
      <c r="DZ82" s="888"/>
      <c r="EA82" s="48"/>
    </row>
    <row r="83" spans="1:131" ht="26.25" customHeight="1" x14ac:dyDescent="0.2">
      <c r="A83" s="52">
        <v>16</v>
      </c>
      <c r="B83" s="911"/>
      <c r="C83" s="912"/>
      <c r="D83" s="912"/>
      <c r="E83" s="912"/>
      <c r="F83" s="912"/>
      <c r="G83" s="912"/>
      <c r="H83" s="912"/>
      <c r="I83" s="912"/>
      <c r="J83" s="912"/>
      <c r="K83" s="912"/>
      <c r="L83" s="912"/>
      <c r="M83" s="912"/>
      <c r="N83" s="912"/>
      <c r="O83" s="912"/>
      <c r="P83" s="913"/>
      <c r="Q83" s="914"/>
      <c r="R83" s="915"/>
      <c r="S83" s="915"/>
      <c r="T83" s="915"/>
      <c r="U83" s="915"/>
      <c r="V83" s="915"/>
      <c r="W83" s="915"/>
      <c r="X83" s="915"/>
      <c r="Y83" s="915"/>
      <c r="Z83" s="915"/>
      <c r="AA83" s="915"/>
      <c r="AB83" s="915"/>
      <c r="AC83" s="915"/>
      <c r="AD83" s="915"/>
      <c r="AE83" s="915"/>
      <c r="AF83" s="915"/>
      <c r="AG83" s="915"/>
      <c r="AH83" s="915"/>
      <c r="AI83" s="915"/>
      <c r="AJ83" s="915"/>
      <c r="AK83" s="915"/>
      <c r="AL83" s="915"/>
      <c r="AM83" s="915"/>
      <c r="AN83" s="915"/>
      <c r="AO83" s="915"/>
      <c r="AP83" s="915"/>
      <c r="AQ83" s="915"/>
      <c r="AR83" s="915"/>
      <c r="AS83" s="915"/>
      <c r="AT83" s="915"/>
      <c r="AU83" s="915"/>
      <c r="AV83" s="915"/>
      <c r="AW83" s="915"/>
      <c r="AX83" s="915"/>
      <c r="AY83" s="915"/>
      <c r="AZ83" s="916"/>
      <c r="BA83" s="916"/>
      <c r="BB83" s="916"/>
      <c r="BC83" s="916"/>
      <c r="BD83" s="917"/>
      <c r="BE83" s="55"/>
      <c r="BF83" s="55"/>
      <c r="BG83" s="55"/>
      <c r="BH83" s="55"/>
      <c r="BI83" s="55"/>
      <c r="BJ83" s="55"/>
      <c r="BK83" s="55"/>
      <c r="BL83" s="55"/>
      <c r="BM83" s="55"/>
      <c r="BN83" s="55"/>
      <c r="BO83" s="55"/>
      <c r="BP83" s="55"/>
      <c r="BQ83" s="52">
        <v>77</v>
      </c>
      <c r="BR83" s="73"/>
      <c r="BS83" s="882"/>
      <c r="BT83" s="883"/>
      <c r="BU83" s="883"/>
      <c r="BV83" s="883"/>
      <c r="BW83" s="883"/>
      <c r="BX83" s="883"/>
      <c r="BY83" s="883"/>
      <c r="BZ83" s="883"/>
      <c r="CA83" s="883"/>
      <c r="CB83" s="883"/>
      <c r="CC83" s="883"/>
      <c r="CD83" s="883"/>
      <c r="CE83" s="883"/>
      <c r="CF83" s="883"/>
      <c r="CG83" s="884"/>
      <c r="CH83" s="885"/>
      <c r="CI83" s="886"/>
      <c r="CJ83" s="886"/>
      <c r="CK83" s="886"/>
      <c r="CL83" s="887"/>
      <c r="CM83" s="885"/>
      <c r="CN83" s="886"/>
      <c r="CO83" s="886"/>
      <c r="CP83" s="886"/>
      <c r="CQ83" s="887"/>
      <c r="CR83" s="885"/>
      <c r="CS83" s="886"/>
      <c r="CT83" s="886"/>
      <c r="CU83" s="886"/>
      <c r="CV83" s="887"/>
      <c r="CW83" s="885"/>
      <c r="CX83" s="886"/>
      <c r="CY83" s="886"/>
      <c r="CZ83" s="886"/>
      <c r="DA83" s="887"/>
      <c r="DB83" s="885"/>
      <c r="DC83" s="886"/>
      <c r="DD83" s="886"/>
      <c r="DE83" s="886"/>
      <c r="DF83" s="887"/>
      <c r="DG83" s="885"/>
      <c r="DH83" s="886"/>
      <c r="DI83" s="886"/>
      <c r="DJ83" s="886"/>
      <c r="DK83" s="887"/>
      <c r="DL83" s="885"/>
      <c r="DM83" s="886"/>
      <c r="DN83" s="886"/>
      <c r="DO83" s="886"/>
      <c r="DP83" s="887"/>
      <c r="DQ83" s="885"/>
      <c r="DR83" s="886"/>
      <c r="DS83" s="886"/>
      <c r="DT83" s="886"/>
      <c r="DU83" s="887"/>
      <c r="DV83" s="882"/>
      <c r="DW83" s="883"/>
      <c r="DX83" s="883"/>
      <c r="DY83" s="883"/>
      <c r="DZ83" s="888"/>
      <c r="EA83" s="48"/>
    </row>
    <row r="84" spans="1:131" ht="26.25" customHeight="1" x14ac:dyDescent="0.2">
      <c r="A84" s="52">
        <v>17</v>
      </c>
      <c r="B84" s="911"/>
      <c r="C84" s="912"/>
      <c r="D84" s="912"/>
      <c r="E84" s="912"/>
      <c r="F84" s="912"/>
      <c r="G84" s="912"/>
      <c r="H84" s="912"/>
      <c r="I84" s="912"/>
      <c r="J84" s="912"/>
      <c r="K84" s="912"/>
      <c r="L84" s="912"/>
      <c r="M84" s="912"/>
      <c r="N84" s="912"/>
      <c r="O84" s="912"/>
      <c r="P84" s="913"/>
      <c r="Q84" s="914"/>
      <c r="R84" s="915"/>
      <c r="S84" s="915"/>
      <c r="T84" s="915"/>
      <c r="U84" s="915"/>
      <c r="V84" s="915"/>
      <c r="W84" s="915"/>
      <c r="X84" s="915"/>
      <c r="Y84" s="915"/>
      <c r="Z84" s="915"/>
      <c r="AA84" s="915"/>
      <c r="AB84" s="915"/>
      <c r="AC84" s="915"/>
      <c r="AD84" s="915"/>
      <c r="AE84" s="915"/>
      <c r="AF84" s="915"/>
      <c r="AG84" s="915"/>
      <c r="AH84" s="915"/>
      <c r="AI84" s="915"/>
      <c r="AJ84" s="915"/>
      <c r="AK84" s="915"/>
      <c r="AL84" s="915"/>
      <c r="AM84" s="915"/>
      <c r="AN84" s="915"/>
      <c r="AO84" s="915"/>
      <c r="AP84" s="915"/>
      <c r="AQ84" s="915"/>
      <c r="AR84" s="915"/>
      <c r="AS84" s="915"/>
      <c r="AT84" s="915"/>
      <c r="AU84" s="915"/>
      <c r="AV84" s="915"/>
      <c r="AW84" s="915"/>
      <c r="AX84" s="915"/>
      <c r="AY84" s="915"/>
      <c r="AZ84" s="916"/>
      <c r="BA84" s="916"/>
      <c r="BB84" s="916"/>
      <c r="BC84" s="916"/>
      <c r="BD84" s="917"/>
      <c r="BE84" s="55"/>
      <c r="BF84" s="55"/>
      <c r="BG84" s="55"/>
      <c r="BH84" s="55"/>
      <c r="BI84" s="55"/>
      <c r="BJ84" s="55"/>
      <c r="BK84" s="55"/>
      <c r="BL84" s="55"/>
      <c r="BM84" s="55"/>
      <c r="BN84" s="55"/>
      <c r="BO84" s="55"/>
      <c r="BP84" s="55"/>
      <c r="BQ84" s="52">
        <v>78</v>
      </c>
      <c r="BR84" s="73"/>
      <c r="BS84" s="882"/>
      <c r="BT84" s="883"/>
      <c r="BU84" s="883"/>
      <c r="BV84" s="883"/>
      <c r="BW84" s="883"/>
      <c r="BX84" s="883"/>
      <c r="BY84" s="883"/>
      <c r="BZ84" s="883"/>
      <c r="CA84" s="883"/>
      <c r="CB84" s="883"/>
      <c r="CC84" s="883"/>
      <c r="CD84" s="883"/>
      <c r="CE84" s="883"/>
      <c r="CF84" s="883"/>
      <c r="CG84" s="884"/>
      <c r="CH84" s="885"/>
      <c r="CI84" s="886"/>
      <c r="CJ84" s="886"/>
      <c r="CK84" s="886"/>
      <c r="CL84" s="887"/>
      <c r="CM84" s="885"/>
      <c r="CN84" s="886"/>
      <c r="CO84" s="886"/>
      <c r="CP84" s="886"/>
      <c r="CQ84" s="887"/>
      <c r="CR84" s="885"/>
      <c r="CS84" s="886"/>
      <c r="CT84" s="886"/>
      <c r="CU84" s="886"/>
      <c r="CV84" s="887"/>
      <c r="CW84" s="885"/>
      <c r="CX84" s="886"/>
      <c r="CY84" s="886"/>
      <c r="CZ84" s="886"/>
      <c r="DA84" s="887"/>
      <c r="DB84" s="885"/>
      <c r="DC84" s="886"/>
      <c r="DD84" s="886"/>
      <c r="DE84" s="886"/>
      <c r="DF84" s="887"/>
      <c r="DG84" s="885"/>
      <c r="DH84" s="886"/>
      <c r="DI84" s="886"/>
      <c r="DJ84" s="886"/>
      <c r="DK84" s="887"/>
      <c r="DL84" s="885"/>
      <c r="DM84" s="886"/>
      <c r="DN84" s="886"/>
      <c r="DO84" s="886"/>
      <c r="DP84" s="887"/>
      <c r="DQ84" s="885"/>
      <c r="DR84" s="886"/>
      <c r="DS84" s="886"/>
      <c r="DT84" s="886"/>
      <c r="DU84" s="887"/>
      <c r="DV84" s="882"/>
      <c r="DW84" s="883"/>
      <c r="DX84" s="883"/>
      <c r="DY84" s="883"/>
      <c r="DZ84" s="888"/>
      <c r="EA84" s="48"/>
    </row>
    <row r="85" spans="1:131" ht="26.25" customHeight="1" x14ac:dyDescent="0.2">
      <c r="A85" s="52">
        <v>18</v>
      </c>
      <c r="B85" s="911"/>
      <c r="C85" s="912"/>
      <c r="D85" s="912"/>
      <c r="E85" s="912"/>
      <c r="F85" s="912"/>
      <c r="G85" s="912"/>
      <c r="H85" s="912"/>
      <c r="I85" s="912"/>
      <c r="J85" s="912"/>
      <c r="K85" s="912"/>
      <c r="L85" s="912"/>
      <c r="M85" s="912"/>
      <c r="N85" s="912"/>
      <c r="O85" s="912"/>
      <c r="P85" s="913"/>
      <c r="Q85" s="914"/>
      <c r="R85" s="915"/>
      <c r="S85" s="915"/>
      <c r="T85" s="915"/>
      <c r="U85" s="915"/>
      <c r="V85" s="915"/>
      <c r="W85" s="915"/>
      <c r="X85" s="915"/>
      <c r="Y85" s="915"/>
      <c r="Z85" s="915"/>
      <c r="AA85" s="915"/>
      <c r="AB85" s="915"/>
      <c r="AC85" s="915"/>
      <c r="AD85" s="915"/>
      <c r="AE85" s="915"/>
      <c r="AF85" s="915"/>
      <c r="AG85" s="915"/>
      <c r="AH85" s="915"/>
      <c r="AI85" s="915"/>
      <c r="AJ85" s="915"/>
      <c r="AK85" s="915"/>
      <c r="AL85" s="915"/>
      <c r="AM85" s="915"/>
      <c r="AN85" s="915"/>
      <c r="AO85" s="915"/>
      <c r="AP85" s="915"/>
      <c r="AQ85" s="915"/>
      <c r="AR85" s="915"/>
      <c r="AS85" s="915"/>
      <c r="AT85" s="915"/>
      <c r="AU85" s="915"/>
      <c r="AV85" s="915"/>
      <c r="AW85" s="915"/>
      <c r="AX85" s="915"/>
      <c r="AY85" s="915"/>
      <c r="AZ85" s="916"/>
      <c r="BA85" s="916"/>
      <c r="BB85" s="916"/>
      <c r="BC85" s="916"/>
      <c r="BD85" s="917"/>
      <c r="BE85" s="55"/>
      <c r="BF85" s="55"/>
      <c r="BG85" s="55"/>
      <c r="BH85" s="55"/>
      <c r="BI85" s="55"/>
      <c r="BJ85" s="55"/>
      <c r="BK85" s="55"/>
      <c r="BL85" s="55"/>
      <c r="BM85" s="55"/>
      <c r="BN85" s="55"/>
      <c r="BO85" s="55"/>
      <c r="BP85" s="55"/>
      <c r="BQ85" s="52">
        <v>79</v>
      </c>
      <c r="BR85" s="73"/>
      <c r="BS85" s="882"/>
      <c r="BT85" s="883"/>
      <c r="BU85" s="883"/>
      <c r="BV85" s="883"/>
      <c r="BW85" s="883"/>
      <c r="BX85" s="883"/>
      <c r="BY85" s="883"/>
      <c r="BZ85" s="883"/>
      <c r="CA85" s="883"/>
      <c r="CB85" s="883"/>
      <c r="CC85" s="883"/>
      <c r="CD85" s="883"/>
      <c r="CE85" s="883"/>
      <c r="CF85" s="883"/>
      <c r="CG85" s="884"/>
      <c r="CH85" s="885"/>
      <c r="CI85" s="886"/>
      <c r="CJ85" s="886"/>
      <c r="CK85" s="886"/>
      <c r="CL85" s="887"/>
      <c r="CM85" s="885"/>
      <c r="CN85" s="886"/>
      <c r="CO85" s="886"/>
      <c r="CP85" s="886"/>
      <c r="CQ85" s="887"/>
      <c r="CR85" s="885"/>
      <c r="CS85" s="886"/>
      <c r="CT85" s="886"/>
      <c r="CU85" s="886"/>
      <c r="CV85" s="887"/>
      <c r="CW85" s="885"/>
      <c r="CX85" s="886"/>
      <c r="CY85" s="886"/>
      <c r="CZ85" s="886"/>
      <c r="DA85" s="887"/>
      <c r="DB85" s="885"/>
      <c r="DC85" s="886"/>
      <c r="DD85" s="886"/>
      <c r="DE85" s="886"/>
      <c r="DF85" s="887"/>
      <c r="DG85" s="885"/>
      <c r="DH85" s="886"/>
      <c r="DI85" s="886"/>
      <c r="DJ85" s="886"/>
      <c r="DK85" s="887"/>
      <c r="DL85" s="885"/>
      <c r="DM85" s="886"/>
      <c r="DN85" s="886"/>
      <c r="DO85" s="886"/>
      <c r="DP85" s="887"/>
      <c r="DQ85" s="885"/>
      <c r="DR85" s="886"/>
      <c r="DS85" s="886"/>
      <c r="DT85" s="886"/>
      <c r="DU85" s="887"/>
      <c r="DV85" s="882"/>
      <c r="DW85" s="883"/>
      <c r="DX85" s="883"/>
      <c r="DY85" s="883"/>
      <c r="DZ85" s="888"/>
      <c r="EA85" s="48"/>
    </row>
    <row r="86" spans="1:131" ht="26.25" customHeight="1" x14ac:dyDescent="0.2">
      <c r="A86" s="52">
        <v>19</v>
      </c>
      <c r="B86" s="911"/>
      <c r="C86" s="912"/>
      <c r="D86" s="912"/>
      <c r="E86" s="912"/>
      <c r="F86" s="912"/>
      <c r="G86" s="912"/>
      <c r="H86" s="912"/>
      <c r="I86" s="912"/>
      <c r="J86" s="912"/>
      <c r="K86" s="912"/>
      <c r="L86" s="912"/>
      <c r="M86" s="912"/>
      <c r="N86" s="912"/>
      <c r="O86" s="912"/>
      <c r="P86" s="913"/>
      <c r="Q86" s="914"/>
      <c r="R86" s="915"/>
      <c r="S86" s="915"/>
      <c r="T86" s="915"/>
      <c r="U86" s="915"/>
      <c r="V86" s="915"/>
      <c r="W86" s="915"/>
      <c r="X86" s="915"/>
      <c r="Y86" s="915"/>
      <c r="Z86" s="915"/>
      <c r="AA86" s="915"/>
      <c r="AB86" s="915"/>
      <c r="AC86" s="915"/>
      <c r="AD86" s="915"/>
      <c r="AE86" s="915"/>
      <c r="AF86" s="915"/>
      <c r="AG86" s="915"/>
      <c r="AH86" s="915"/>
      <c r="AI86" s="915"/>
      <c r="AJ86" s="915"/>
      <c r="AK86" s="915"/>
      <c r="AL86" s="915"/>
      <c r="AM86" s="915"/>
      <c r="AN86" s="915"/>
      <c r="AO86" s="915"/>
      <c r="AP86" s="915"/>
      <c r="AQ86" s="915"/>
      <c r="AR86" s="915"/>
      <c r="AS86" s="915"/>
      <c r="AT86" s="915"/>
      <c r="AU86" s="915"/>
      <c r="AV86" s="915"/>
      <c r="AW86" s="915"/>
      <c r="AX86" s="915"/>
      <c r="AY86" s="915"/>
      <c r="AZ86" s="916"/>
      <c r="BA86" s="916"/>
      <c r="BB86" s="916"/>
      <c r="BC86" s="916"/>
      <c r="BD86" s="917"/>
      <c r="BE86" s="55"/>
      <c r="BF86" s="55"/>
      <c r="BG86" s="55"/>
      <c r="BH86" s="55"/>
      <c r="BI86" s="55"/>
      <c r="BJ86" s="55"/>
      <c r="BK86" s="55"/>
      <c r="BL86" s="55"/>
      <c r="BM86" s="55"/>
      <c r="BN86" s="55"/>
      <c r="BO86" s="55"/>
      <c r="BP86" s="55"/>
      <c r="BQ86" s="52">
        <v>80</v>
      </c>
      <c r="BR86" s="73"/>
      <c r="BS86" s="882"/>
      <c r="BT86" s="883"/>
      <c r="BU86" s="883"/>
      <c r="BV86" s="883"/>
      <c r="BW86" s="883"/>
      <c r="BX86" s="883"/>
      <c r="BY86" s="883"/>
      <c r="BZ86" s="883"/>
      <c r="CA86" s="883"/>
      <c r="CB86" s="883"/>
      <c r="CC86" s="883"/>
      <c r="CD86" s="883"/>
      <c r="CE86" s="883"/>
      <c r="CF86" s="883"/>
      <c r="CG86" s="884"/>
      <c r="CH86" s="885"/>
      <c r="CI86" s="886"/>
      <c r="CJ86" s="886"/>
      <c r="CK86" s="886"/>
      <c r="CL86" s="887"/>
      <c r="CM86" s="885"/>
      <c r="CN86" s="886"/>
      <c r="CO86" s="886"/>
      <c r="CP86" s="886"/>
      <c r="CQ86" s="887"/>
      <c r="CR86" s="885"/>
      <c r="CS86" s="886"/>
      <c r="CT86" s="886"/>
      <c r="CU86" s="886"/>
      <c r="CV86" s="887"/>
      <c r="CW86" s="885"/>
      <c r="CX86" s="886"/>
      <c r="CY86" s="886"/>
      <c r="CZ86" s="886"/>
      <c r="DA86" s="887"/>
      <c r="DB86" s="885"/>
      <c r="DC86" s="886"/>
      <c r="DD86" s="886"/>
      <c r="DE86" s="886"/>
      <c r="DF86" s="887"/>
      <c r="DG86" s="885"/>
      <c r="DH86" s="886"/>
      <c r="DI86" s="886"/>
      <c r="DJ86" s="886"/>
      <c r="DK86" s="887"/>
      <c r="DL86" s="885"/>
      <c r="DM86" s="886"/>
      <c r="DN86" s="886"/>
      <c r="DO86" s="886"/>
      <c r="DP86" s="887"/>
      <c r="DQ86" s="885"/>
      <c r="DR86" s="886"/>
      <c r="DS86" s="886"/>
      <c r="DT86" s="886"/>
      <c r="DU86" s="887"/>
      <c r="DV86" s="882"/>
      <c r="DW86" s="883"/>
      <c r="DX86" s="883"/>
      <c r="DY86" s="883"/>
      <c r="DZ86" s="888"/>
      <c r="EA86" s="48"/>
    </row>
    <row r="87" spans="1:131" ht="26.25" customHeight="1" x14ac:dyDescent="0.2">
      <c r="A87" s="57">
        <v>20</v>
      </c>
      <c r="B87" s="904"/>
      <c r="C87" s="905"/>
      <c r="D87" s="905"/>
      <c r="E87" s="905"/>
      <c r="F87" s="905"/>
      <c r="G87" s="905"/>
      <c r="H87" s="905"/>
      <c r="I87" s="905"/>
      <c r="J87" s="905"/>
      <c r="K87" s="905"/>
      <c r="L87" s="905"/>
      <c r="M87" s="905"/>
      <c r="N87" s="905"/>
      <c r="O87" s="905"/>
      <c r="P87" s="906"/>
      <c r="Q87" s="907"/>
      <c r="R87" s="908"/>
      <c r="S87" s="908"/>
      <c r="T87" s="908"/>
      <c r="U87" s="908"/>
      <c r="V87" s="908"/>
      <c r="W87" s="908"/>
      <c r="X87" s="908"/>
      <c r="Y87" s="908"/>
      <c r="Z87" s="908"/>
      <c r="AA87" s="908"/>
      <c r="AB87" s="908"/>
      <c r="AC87" s="908"/>
      <c r="AD87" s="908"/>
      <c r="AE87" s="908"/>
      <c r="AF87" s="908"/>
      <c r="AG87" s="908"/>
      <c r="AH87" s="908"/>
      <c r="AI87" s="908"/>
      <c r="AJ87" s="908"/>
      <c r="AK87" s="908"/>
      <c r="AL87" s="908"/>
      <c r="AM87" s="908"/>
      <c r="AN87" s="908"/>
      <c r="AO87" s="908"/>
      <c r="AP87" s="908"/>
      <c r="AQ87" s="908"/>
      <c r="AR87" s="908"/>
      <c r="AS87" s="908"/>
      <c r="AT87" s="908"/>
      <c r="AU87" s="908"/>
      <c r="AV87" s="908"/>
      <c r="AW87" s="908"/>
      <c r="AX87" s="908"/>
      <c r="AY87" s="908"/>
      <c r="AZ87" s="909"/>
      <c r="BA87" s="909"/>
      <c r="BB87" s="909"/>
      <c r="BC87" s="909"/>
      <c r="BD87" s="910"/>
      <c r="BE87" s="55"/>
      <c r="BF87" s="55"/>
      <c r="BG87" s="55"/>
      <c r="BH87" s="55"/>
      <c r="BI87" s="55"/>
      <c r="BJ87" s="55"/>
      <c r="BK87" s="55"/>
      <c r="BL87" s="55"/>
      <c r="BM87" s="55"/>
      <c r="BN87" s="55"/>
      <c r="BO87" s="55"/>
      <c r="BP87" s="55"/>
      <c r="BQ87" s="52">
        <v>81</v>
      </c>
      <c r="BR87" s="73"/>
      <c r="BS87" s="882"/>
      <c r="BT87" s="883"/>
      <c r="BU87" s="883"/>
      <c r="BV87" s="883"/>
      <c r="BW87" s="883"/>
      <c r="BX87" s="883"/>
      <c r="BY87" s="883"/>
      <c r="BZ87" s="883"/>
      <c r="CA87" s="883"/>
      <c r="CB87" s="883"/>
      <c r="CC87" s="883"/>
      <c r="CD87" s="883"/>
      <c r="CE87" s="883"/>
      <c r="CF87" s="883"/>
      <c r="CG87" s="884"/>
      <c r="CH87" s="885"/>
      <c r="CI87" s="886"/>
      <c r="CJ87" s="886"/>
      <c r="CK87" s="886"/>
      <c r="CL87" s="887"/>
      <c r="CM87" s="885"/>
      <c r="CN87" s="886"/>
      <c r="CO87" s="886"/>
      <c r="CP87" s="886"/>
      <c r="CQ87" s="887"/>
      <c r="CR87" s="885"/>
      <c r="CS87" s="886"/>
      <c r="CT87" s="886"/>
      <c r="CU87" s="886"/>
      <c r="CV87" s="887"/>
      <c r="CW87" s="885"/>
      <c r="CX87" s="886"/>
      <c r="CY87" s="886"/>
      <c r="CZ87" s="886"/>
      <c r="DA87" s="887"/>
      <c r="DB87" s="885"/>
      <c r="DC87" s="886"/>
      <c r="DD87" s="886"/>
      <c r="DE87" s="886"/>
      <c r="DF87" s="887"/>
      <c r="DG87" s="885"/>
      <c r="DH87" s="886"/>
      <c r="DI87" s="886"/>
      <c r="DJ87" s="886"/>
      <c r="DK87" s="887"/>
      <c r="DL87" s="885"/>
      <c r="DM87" s="886"/>
      <c r="DN87" s="886"/>
      <c r="DO87" s="886"/>
      <c r="DP87" s="887"/>
      <c r="DQ87" s="885"/>
      <c r="DR87" s="886"/>
      <c r="DS87" s="886"/>
      <c r="DT87" s="886"/>
      <c r="DU87" s="887"/>
      <c r="DV87" s="882"/>
      <c r="DW87" s="883"/>
      <c r="DX87" s="883"/>
      <c r="DY87" s="883"/>
      <c r="DZ87" s="888"/>
      <c r="EA87" s="48"/>
    </row>
    <row r="88" spans="1:131" ht="26.25" customHeight="1" x14ac:dyDescent="0.2">
      <c r="A88" s="53" t="s">
        <v>248</v>
      </c>
      <c r="B88" s="889" t="s">
        <v>178</v>
      </c>
      <c r="C88" s="890"/>
      <c r="D88" s="890"/>
      <c r="E88" s="890"/>
      <c r="F88" s="890"/>
      <c r="G88" s="890"/>
      <c r="H88" s="890"/>
      <c r="I88" s="890"/>
      <c r="J88" s="890"/>
      <c r="K88" s="890"/>
      <c r="L88" s="890"/>
      <c r="M88" s="890"/>
      <c r="N88" s="890"/>
      <c r="O88" s="890"/>
      <c r="P88" s="891"/>
      <c r="Q88" s="899"/>
      <c r="R88" s="900"/>
      <c r="S88" s="900"/>
      <c r="T88" s="900"/>
      <c r="U88" s="900"/>
      <c r="V88" s="900"/>
      <c r="W88" s="900"/>
      <c r="X88" s="900"/>
      <c r="Y88" s="900"/>
      <c r="Z88" s="900"/>
      <c r="AA88" s="900"/>
      <c r="AB88" s="900"/>
      <c r="AC88" s="900"/>
      <c r="AD88" s="900"/>
      <c r="AE88" s="900"/>
      <c r="AF88" s="901">
        <v>6149</v>
      </c>
      <c r="AG88" s="901"/>
      <c r="AH88" s="901"/>
      <c r="AI88" s="901"/>
      <c r="AJ88" s="901"/>
      <c r="AK88" s="900"/>
      <c r="AL88" s="900"/>
      <c r="AM88" s="900"/>
      <c r="AN88" s="900"/>
      <c r="AO88" s="900"/>
      <c r="AP88" s="901">
        <v>424</v>
      </c>
      <c r="AQ88" s="901"/>
      <c r="AR88" s="901"/>
      <c r="AS88" s="901"/>
      <c r="AT88" s="901"/>
      <c r="AU88" s="901">
        <v>260</v>
      </c>
      <c r="AV88" s="901"/>
      <c r="AW88" s="901"/>
      <c r="AX88" s="901"/>
      <c r="AY88" s="901"/>
      <c r="AZ88" s="902"/>
      <c r="BA88" s="902"/>
      <c r="BB88" s="902"/>
      <c r="BC88" s="902"/>
      <c r="BD88" s="903"/>
      <c r="BE88" s="55"/>
      <c r="BF88" s="55"/>
      <c r="BG88" s="55"/>
      <c r="BH88" s="55"/>
      <c r="BI88" s="55"/>
      <c r="BJ88" s="55"/>
      <c r="BK88" s="55"/>
      <c r="BL88" s="55"/>
      <c r="BM88" s="55"/>
      <c r="BN88" s="55"/>
      <c r="BO88" s="55"/>
      <c r="BP88" s="55"/>
      <c r="BQ88" s="52">
        <v>82</v>
      </c>
      <c r="BR88" s="73"/>
      <c r="BS88" s="882"/>
      <c r="BT88" s="883"/>
      <c r="BU88" s="883"/>
      <c r="BV88" s="883"/>
      <c r="BW88" s="883"/>
      <c r="BX88" s="883"/>
      <c r="BY88" s="883"/>
      <c r="BZ88" s="883"/>
      <c r="CA88" s="883"/>
      <c r="CB88" s="883"/>
      <c r="CC88" s="883"/>
      <c r="CD88" s="883"/>
      <c r="CE88" s="883"/>
      <c r="CF88" s="883"/>
      <c r="CG88" s="884"/>
      <c r="CH88" s="885"/>
      <c r="CI88" s="886"/>
      <c r="CJ88" s="886"/>
      <c r="CK88" s="886"/>
      <c r="CL88" s="887"/>
      <c r="CM88" s="885"/>
      <c r="CN88" s="886"/>
      <c r="CO88" s="886"/>
      <c r="CP88" s="886"/>
      <c r="CQ88" s="887"/>
      <c r="CR88" s="885"/>
      <c r="CS88" s="886"/>
      <c r="CT88" s="886"/>
      <c r="CU88" s="886"/>
      <c r="CV88" s="887"/>
      <c r="CW88" s="885"/>
      <c r="CX88" s="886"/>
      <c r="CY88" s="886"/>
      <c r="CZ88" s="886"/>
      <c r="DA88" s="887"/>
      <c r="DB88" s="885"/>
      <c r="DC88" s="886"/>
      <c r="DD88" s="886"/>
      <c r="DE88" s="886"/>
      <c r="DF88" s="887"/>
      <c r="DG88" s="885"/>
      <c r="DH88" s="886"/>
      <c r="DI88" s="886"/>
      <c r="DJ88" s="886"/>
      <c r="DK88" s="887"/>
      <c r="DL88" s="885"/>
      <c r="DM88" s="886"/>
      <c r="DN88" s="886"/>
      <c r="DO88" s="886"/>
      <c r="DP88" s="887"/>
      <c r="DQ88" s="885"/>
      <c r="DR88" s="886"/>
      <c r="DS88" s="886"/>
      <c r="DT88" s="886"/>
      <c r="DU88" s="887"/>
      <c r="DV88" s="882"/>
      <c r="DW88" s="883"/>
      <c r="DX88" s="883"/>
      <c r="DY88" s="883"/>
      <c r="DZ88" s="888"/>
      <c r="EA88" s="48"/>
    </row>
    <row r="89" spans="1:131" ht="26.25" hidden="1" customHeight="1" x14ac:dyDescent="0.2">
      <c r="A89" s="58"/>
      <c r="B89" s="62"/>
      <c r="C89" s="62"/>
      <c r="D89" s="62"/>
      <c r="E89" s="62"/>
      <c r="F89" s="62"/>
      <c r="G89" s="62"/>
      <c r="H89" s="62"/>
      <c r="I89" s="62"/>
      <c r="J89" s="62"/>
      <c r="K89" s="62"/>
      <c r="L89" s="62"/>
      <c r="M89" s="62"/>
      <c r="N89" s="62"/>
      <c r="O89" s="62"/>
      <c r="P89" s="62"/>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8"/>
      <c r="BA89" s="68"/>
      <c r="BB89" s="68"/>
      <c r="BC89" s="68"/>
      <c r="BD89" s="68"/>
      <c r="BE89" s="55"/>
      <c r="BF89" s="55"/>
      <c r="BG89" s="55"/>
      <c r="BH89" s="55"/>
      <c r="BI89" s="55"/>
      <c r="BJ89" s="55"/>
      <c r="BK89" s="55"/>
      <c r="BL89" s="55"/>
      <c r="BM89" s="55"/>
      <c r="BN89" s="55"/>
      <c r="BO89" s="55"/>
      <c r="BP89" s="55"/>
      <c r="BQ89" s="52">
        <v>83</v>
      </c>
      <c r="BR89" s="73"/>
      <c r="BS89" s="882"/>
      <c r="BT89" s="883"/>
      <c r="BU89" s="883"/>
      <c r="BV89" s="883"/>
      <c r="BW89" s="883"/>
      <c r="BX89" s="883"/>
      <c r="BY89" s="883"/>
      <c r="BZ89" s="883"/>
      <c r="CA89" s="883"/>
      <c r="CB89" s="883"/>
      <c r="CC89" s="883"/>
      <c r="CD89" s="883"/>
      <c r="CE89" s="883"/>
      <c r="CF89" s="883"/>
      <c r="CG89" s="884"/>
      <c r="CH89" s="885"/>
      <c r="CI89" s="886"/>
      <c r="CJ89" s="886"/>
      <c r="CK89" s="886"/>
      <c r="CL89" s="887"/>
      <c r="CM89" s="885"/>
      <c r="CN89" s="886"/>
      <c r="CO89" s="886"/>
      <c r="CP89" s="886"/>
      <c r="CQ89" s="887"/>
      <c r="CR89" s="885"/>
      <c r="CS89" s="886"/>
      <c r="CT89" s="886"/>
      <c r="CU89" s="886"/>
      <c r="CV89" s="887"/>
      <c r="CW89" s="885"/>
      <c r="CX89" s="886"/>
      <c r="CY89" s="886"/>
      <c r="CZ89" s="886"/>
      <c r="DA89" s="887"/>
      <c r="DB89" s="885"/>
      <c r="DC89" s="886"/>
      <c r="DD89" s="886"/>
      <c r="DE89" s="886"/>
      <c r="DF89" s="887"/>
      <c r="DG89" s="885"/>
      <c r="DH89" s="886"/>
      <c r="DI89" s="886"/>
      <c r="DJ89" s="886"/>
      <c r="DK89" s="887"/>
      <c r="DL89" s="885"/>
      <c r="DM89" s="886"/>
      <c r="DN89" s="886"/>
      <c r="DO89" s="886"/>
      <c r="DP89" s="887"/>
      <c r="DQ89" s="885"/>
      <c r="DR89" s="886"/>
      <c r="DS89" s="886"/>
      <c r="DT89" s="886"/>
      <c r="DU89" s="887"/>
      <c r="DV89" s="882"/>
      <c r="DW89" s="883"/>
      <c r="DX89" s="883"/>
      <c r="DY89" s="883"/>
      <c r="DZ89" s="888"/>
      <c r="EA89" s="48"/>
    </row>
    <row r="90" spans="1:131" ht="26.25" hidden="1" customHeight="1" x14ac:dyDescent="0.2">
      <c r="A90" s="58"/>
      <c r="B90" s="62"/>
      <c r="C90" s="62"/>
      <c r="D90" s="62"/>
      <c r="E90" s="62"/>
      <c r="F90" s="62"/>
      <c r="G90" s="62"/>
      <c r="H90" s="62"/>
      <c r="I90" s="62"/>
      <c r="J90" s="62"/>
      <c r="K90" s="62"/>
      <c r="L90" s="62"/>
      <c r="M90" s="62"/>
      <c r="N90" s="62"/>
      <c r="O90" s="62"/>
      <c r="P90" s="62"/>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8"/>
      <c r="BA90" s="68"/>
      <c r="BB90" s="68"/>
      <c r="BC90" s="68"/>
      <c r="BD90" s="68"/>
      <c r="BE90" s="55"/>
      <c r="BF90" s="55"/>
      <c r="BG90" s="55"/>
      <c r="BH90" s="55"/>
      <c r="BI90" s="55"/>
      <c r="BJ90" s="55"/>
      <c r="BK90" s="55"/>
      <c r="BL90" s="55"/>
      <c r="BM90" s="55"/>
      <c r="BN90" s="55"/>
      <c r="BO90" s="55"/>
      <c r="BP90" s="55"/>
      <c r="BQ90" s="52">
        <v>84</v>
      </c>
      <c r="BR90" s="73"/>
      <c r="BS90" s="882"/>
      <c r="BT90" s="883"/>
      <c r="BU90" s="883"/>
      <c r="BV90" s="883"/>
      <c r="BW90" s="883"/>
      <c r="BX90" s="883"/>
      <c r="BY90" s="883"/>
      <c r="BZ90" s="883"/>
      <c r="CA90" s="883"/>
      <c r="CB90" s="883"/>
      <c r="CC90" s="883"/>
      <c r="CD90" s="883"/>
      <c r="CE90" s="883"/>
      <c r="CF90" s="883"/>
      <c r="CG90" s="884"/>
      <c r="CH90" s="885"/>
      <c r="CI90" s="886"/>
      <c r="CJ90" s="886"/>
      <c r="CK90" s="886"/>
      <c r="CL90" s="887"/>
      <c r="CM90" s="885"/>
      <c r="CN90" s="886"/>
      <c r="CO90" s="886"/>
      <c r="CP90" s="886"/>
      <c r="CQ90" s="887"/>
      <c r="CR90" s="885"/>
      <c r="CS90" s="886"/>
      <c r="CT90" s="886"/>
      <c r="CU90" s="886"/>
      <c r="CV90" s="887"/>
      <c r="CW90" s="885"/>
      <c r="CX90" s="886"/>
      <c r="CY90" s="886"/>
      <c r="CZ90" s="886"/>
      <c r="DA90" s="887"/>
      <c r="DB90" s="885"/>
      <c r="DC90" s="886"/>
      <c r="DD90" s="886"/>
      <c r="DE90" s="886"/>
      <c r="DF90" s="887"/>
      <c r="DG90" s="885"/>
      <c r="DH90" s="886"/>
      <c r="DI90" s="886"/>
      <c r="DJ90" s="886"/>
      <c r="DK90" s="887"/>
      <c r="DL90" s="885"/>
      <c r="DM90" s="886"/>
      <c r="DN90" s="886"/>
      <c r="DO90" s="886"/>
      <c r="DP90" s="887"/>
      <c r="DQ90" s="885"/>
      <c r="DR90" s="886"/>
      <c r="DS90" s="886"/>
      <c r="DT90" s="886"/>
      <c r="DU90" s="887"/>
      <c r="DV90" s="882"/>
      <c r="DW90" s="883"/>
      <c r="DX90" s="883"/>
      <c r="DY90" s="883"/>
      <c r="DZ90" s="888"/>
      <c r="EA90" s="48"/>
    </row>
    <row r="91" spans="1:131" ht="26.25" hidden="1" customHeight="1" x14ac:dyDescent="0.2">
      <c r="A91" s="58"/>
      <c r="B91" s="62"/>
      <c r="C91" s="62"/>
      <c r="D91" s="62"/>
      <c r="E91" s="62"/>
      <c r="F91" s="62"/>
      <c r="G91" s="62"/>
      <c r="H91" s="62"/>
      <c r="I91" s="62"/>
      <c r="J91" s="62"/>
      <c r="K91" s="62"/>
      <c r="L91" s="62"/>
      <c r="M91" s="62"/>
      <c r="N91" s="62"/>
      <c r="O91" s="62"/>
      <c r="P91" s="62"/>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8"/>
      <c r="BA91" s="68"/>
      <c r="BB91" s="68"/>
      <c r="BC91" s="68"/>
      <c r="BD91" s="68"/>
      <c r="BE91" s="55"/>
      <c r="BF91" s="55"/>
      <c r="BG91" s="55"/>
      <c r="BH91" s="55"/>
      <c r="BI91" s="55"/>
      <c r="BJ91" s="55"/>
      <c r="BK91" s="55"/>
      <c r="BL91" s="55"/>
      <c r="BM91" s="55"/>
      <c r="BN91" s="55"/>
      <c r="BO91" s="55"/>
      <c r="BP91" s="55"/>
      <c r="BQ91" s="52">
        <v>85</v>
      </c>
      <c r="BR91" s="73"/>
      <c r="BS91" s="882"/>
      <c r="BT91" s="883"/>
      <c r="BU91" s="883"/>
      <c r="BV91" s="883"/>
      <c r="BW91" s="883"/>
      <c r="BX91" s="883"/>
      <c r="BY91" s="883"/>
      <c r="BZ91" s="883"/>
      <c r="CA91" s="883"/>
      <c r="CB91" s="883"/>
      <c r="CC91" s="883"/>
      <c r="CD91" s="883"/>
      <c r="CE91" s="883"/>
      <c r="CF91" s="883"/>
      <c r="CG91" s="884"/>
      <c r="CH91" s="885"/>
      <c r="CI91" s="886"/>
      <c r="CJ91" s="886"/>
      <c r="CK91" s="886"/>
      <c r="CL91" s="887"/>
      <c r="CM91" s="885"/>
      <c r="CN91" s="886"/>
      <c r="CO91" s="886"/>
      <c r="CP91" s="886"/>
      <c r="CQ91" s="887"/>
      <c r="CR91" s="885"/>
      <c r="CS91" s="886"/>
      <c r="CT91" s="886"/>
      <c r="CU91" s="886"/>
      <c r="CV91" s="887"/>
      <c r="CW91" s="885"/>
      <c r="CX91" s="886"/>
      <c r="CY91" s="886"/>
      <c r="CZ91" s="886"/>
      <c r="DA91" s="887"/>
      <c r="DB91" s="885"/>
      <c r="DC91" s="886"/>
      <c r="DD91" s="886"/>
      <c r="DE91" s="886"/>
      <c r="DF91" s="887"/>
      <c r="DG91" s="885"/>
      <c r="DH91" s="886"/>
      <c r="DI91" s="886"/>
      <c r="DJ91" s="886"/>
      <c r="DK91" s="887"/>
      <c r="DL91" s="885"/>
      <c r="DM91" s="886"/>
      <c r="DN91" s="886"/>
      <c r="DO91" s="886"/>
      <c r="DP91" s="887"/>
      <c r="DQ91" s="885"/>
      <c r="DR91" s="886"/>
      <c r="DS91" s="886"/>
      <c r="DT91" s="886"/>
      <c r="DU91" s="887"/>
      <c r="DV91" s="882"/>
      <c r="DW91" s="883"/>
      <c r="DX91" s="883"/>
      <c r="DY91" s="883"/>
      <c r="DZ91" s="888"/>
      <c r="EA91" s="48"/>
    </row>
    <row r="92" spans="1:131" ht="26.25" hidden="1" customHeight="1" x14ac:dyDescent="0.2">
      <c r="A92" s="58"/>
      <c r="B92" s="62"/>
      <c r="C92" s="62"/>
      <c r="D92" s="62"/>
      <c r="E92" s="62"/>
      <c r="F92" s="62"/>
      <c r="G92" s="62"/>
      <c r="H92" s="62"/>
      <c r="I92" s="62"/>
      <c r="J92" s="62"/>
      <c r="K92" s="62"/>
      <c r="L92" s="62"/>
      <c r="M92" s="62"/>
      <c r="N92" s="62"/>
      <c r="O92" s="62"/>
      <c r="P92" s="62"/>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8"/>
      <c r="BA92" s="68"/>
      <c r="BB92" s="68"/>
      <c r="BC92" s="68"/>
      <c r="BD92" s="68"/>
      <c r="BE92" s="55"/>
      <c r="BF92" s="55"/>
      <c r="BG92" s="55"/>
      <c r="BH92" s="55"/>
      <c r="BI92" s="55"/>
      <c r="BJ92" s="55"/>
      <c r="BK92" s="55"/>
      <c r="BL92" s="55"/>
      <c r="BM92" s="55"/>
      <c r="BN92" s="55"/>
      <c r="BO92" s="55"/>
      <c r="BP92" s="55"/>
      <c r="BQ92" s="52">
        <v>86</v>
      </c>
      <c r="BR92" s="73"/>
      <c r="BS92" s="882"/>
      <c r="BT92" s="883"/>
      <c r="BU92" s="883"/>
      <c r="BV92" s="883"/>
      <c r="BW92" s="883"/>
      <c r="BX92" s="883"/>
      <c r="BY92" s="883"/>
      <c r="BZ92" s="883"/>
      <c r="CA92" s="883"/>
      <c r="CB92" s="883"/>
      <c r="CC92" s="883"/>
      <c r="CD92" s="883"/>
      <c r="CE92" s="883"/>
      <c r="CF92" s="883"/>
      <c r="CG92" s="884"/>
      <c r="CH92" s="885"/>
      <c r="CI92" s="886"/>
      <c r="CJ92" s="886"/>
      <c r="CK92" s="886"/>
      <c r="CL92" s="887"/>
      <c r="CM92" s="885"/>
      <c r="CN92" s="886"/>
      <c r="CO92" s="886"/>
      <c r="CP92" s="886"/>
      <c r="CQ92" s="887"/>
      <c r="CR92" s="885"/>
      <c r="CS92" s="886"/>
      <c r="CT92" s="886"/>
      <c r="CU92" s="886"/>
      <c r="CV92" s="887"/>
      <c r="CW92" s="885"/>
      <c r="CX92" s="886"/>
      <c r="CY92" s="886"/>
      <c r="CZ92" s="886"/>
      <c r="DA92" s="887"/>
      <c r="DB92" s="885"/>
      <c r="DC92" s="886"/>
      <c r="DD92" s="886"/>
      <c r="DE92" s="886"/>
      <c r="DF92" s="887"/>
      <c r="DG92" s="885"/>
      <c r="DH92" s="886"/>
      <c r="DI92" s="886"/>
      <c r="DJ92" s="886"/>
      <c r="DK92" s="887"/>
      <c r="DL92" s="885"/>
      <c r="DM92" s="886"/>
      <c r="DN92" s="886"/>
      <c r="DO92" s="886"/>
      <c r="DP92" s="887"/>
      <c r="DQ92" s="885"/>
      <c r="DR92" s="886"/>
      <c r="DS92" s="886"/>
      <c r="DT92" s="886"/>
      <c r="DU92" s="887"/>
      <c r="DV92" s="882"/>
      <c r="DW92" s="883"/>
      <c r="DX92" s="883"/>
      <c r="DY92" s="883"/>
      <c r="DZ92" s="888"/>
      <c r="EA92" s="48"/>
    </row>
    <row r="93" spans="1:131" ht="26.25" hidden="1" customHeight="1" x14ac:dyDescent="0.2">
      <c r="A93" s="58"/>
      <c r="B93" s="62"/>
      <c r="C93" s="62"/>
      <c r="D93" s="62"/>
      <c r="E93" s="62"/>
      <c r="F93" s="62"/>
      <c r="G93" s="62"/>
      <c r="H93" s="62"/>
      <c r="I93" s="62"/>
      <c r="J93" s="62"/>
      <c r="K93" s="62"/>
      <c r="L93" s="62"/>
      <c r="M93" s="62"/>
      <c r="N93" s="62"/>
      <c r="O93" s="62"/>
      <c r="P93" s="62"/>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8"/>
      <c r="BA93" s="68"/>
      <c r="BB93" s="68"/>
      <c r="BC93" s="68"/>
      <c r="BD93" s="68"/>
      <c r="BE93" s="55"/>
      <c r="BF93" s="55"/>
      <c r="BG93" s="55"/>
      <c r="BH93" s="55"/>
      <c r="BI93" s="55"/>
      <c r="BJ93" s="55"/>
      <c r="BK93" s="55"/>
      <c r="BL93" s="55"/>
      <c r="BM93" s="55"/>
      <c r="BN93" s="55"/>
      <c r="BO93" s="55"/>
      <c r="BP93" s="55"/>
      <c r="BQ93" s="52">
        <v>87</v>
      </c>
      <c r="BR93" s="73"/>
      <c r="BS93" s="882"/>
      <c r="BT93" s="883"/>
      <c r="BU93" s="883"/>
      <c r="BV93" s="883"/>
      <c r="BW93" s="883"/>
      <c r="BX93" s="883"/>
      <c r="BY93" s="883"/>
      <c r="BZ93" s="883"/>
      <c r="CA93" s="883"/>
      <c r="CB93" s="883"/>
      <c r="CC93" s="883"/>
      <c r="CD93" s="883"/>
      <c r="CE93" s="883"/>
      <c r="CF93" s="883"/>
      <c r="CG93" s="884"/>
      <c r="CH93" s="885"/>
      <c r="CI93" s="886"/>
      <c r="CJ93" s="886"/>
      <c r="CK93" s="886"/>
      <c r="CL93" s="887"/>
      <c r="CM93" s="885"/>
      <c r="CN93" s="886"/>
      <c r="CO93" s="886"/>
      <c r="CP93" s="886"/>
      <c r="CQ93" s="887"/>
      <c r="CR93" s="885"/>
      <c r="CS93" s="886"/>
      <c r="CT93" s="886"/>
      <c r="CU93" s="886"/>
      <c r="CV93" s="887"/>
      <c r="CW93" s="885"/>
      <c r="CX93" s="886"/>
      <c r="CY93" s="886"/>
      <c r="CZ93" s="886"/>
      <c r="DA93" s="887"/>
      <c r="DB93" s="885"/>
      <c r="DC93" s="886"/>
      <c r="DD93" s="886"/>
      <c r="DE93" s="886"/>
      <c r="DF93" s="887"/>
      <c r="DG93" s="885"/>
      <c r="DH93" s="886"/>
      <c r="DI93" s="886"/>
      <c r="DJ93" s="886"/>
      <c r="DK93" s="887"/>
      <c r="DL93" s="885"/>
      <c r="DM93" s="886"/>
      <c r="DN93" s="886"/>
      <c r="DO93" s="886"/>
      <c r="DP93" s="887"/>
      <c r="DQ93" s="885"/>
      <c r="DR93" s="886"/>
      <c r="DS93" s="886"/>
      <c r="DT93" s="886"/>
      <c r="DU93" s="887"/>
      <c r="DV93" s="882"/>
      <c r="DW93" s="883"/>
      <c r="DX93" s="883"/>
      <c r="DY93" s="883"/>
      <c r="DZ93" s="888"/>
      <c r="EA93" s="48"/>
    </row>
    <row r="94" spans="1:131" ht="26.25" hidden="1" customHeight="1" x14ac:dyDescent="0.2">
      <c r="A94" s="58"/>
      <c r="B94" s="62"/>
      <c r="C94" s="62"/>
      <c r="D94" s="62"/>
      <c r="E94" s="62"/>
      <c r="F94" s="62"/>
      <c r="G94" s="62"/>
      <c r="H94" s="62"/>
      <c r="I94" s="62"/>
      <c r="J94" s="62"/>
      <c r="K94" s="62"/>
      <c r="L94" s="62"/>
      <c r="M94" s="62"/>
      <c r="N94" s="62"/>
      <c r="O94" s="62"/>
      <c r="P94" s="62"/>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8"/>
      <c r="BA94" s="68"/>
      <c r="BB94" s="68"/>
      <c r="BC94" s="68"/>
      <c r="BD94" s="68"/>
      <c r="BE94" s="55"/>
      <c r="BF94" s="55"/>
      <c r="BG94" s="55"/>
      <c r="BH94" s="55"/>
      <c r="BI94" s="55"/>
      <c r="BJ94" s="55"/>
      <c r="BK94" s="55"/>
      <c r="BL94" s="55"/>
      <c r="BM94" s="55"/>
      <c r="BN94" s="55"/>
      <c r="BO94" s="55"/>
      <c r="BP94" s="55"/>
      <c r="BQ94" s="52">
        <v>88</v>
      </c>
      <c r="BR94" s="73"/>
      <c r="BS94" s="882"/>
      <c r="BT94" s="883"/>
      <c r="BU94" s="883"/>
      <c r="BV94" s="883"/>
      <c r="BW94" s="883"/>
      <c r="BX94" s="883"/>
      <c r="BY94" s="883"/>
      <c r="BZ94" s="883"/>
      <c r="CA94" s="883"/>
      <c r="CB94" s="883"/>
      <c r="CC94" s="883"/>
      <c r="CD94" s="883"/>
      <c r="CE94" s="883"/>
      <c r="CF94" s="883"/>
      <c r="CG94" s="884"/>
      <c r="CH94" s="885"/>
      <c r="CI94" s="886"/>
      <c r="CJ94" s="886"/>
      <c r="CK94" s="886"/>
      <c r="CL94" s="887"/>
      <c r="CM94" s="885"/>
      <c r="CN94" s="886"/>
      <c r="CO94" s="886"/>
      <c r="CP94" s="886"/>
      <c r="CQ94" s="887"/>
      <c r="CR94" s="885"/>
      <c r="CS94" s="886"/>
      <c r="CT94" s="886"/>
      <c r="CU94" s="886"/>
      <c r="CV94" s="887"/>
      <c r="CW94" s="885"/>
      <c r="CX94" s="886"/>
      <c r="CY94" s="886"/>
      <c r="CZ94" s="886"/>
      <c r="DA94" s="887"/>
      <c r="DB94" s="885"/>
      <c r="DC94" s="886"/>
      <c r="DD94" s="886"/>
      <c r="DE94" s="886"/>
      <c r="DF94" s="887"/>
      <c r="DG94" s="885"/>
      <c r="DH94" s="886"/>
      <c r="DI94" s="886"/>
      <c r="DJ94" s="886"/>
      <c r="DK94" s="887"/>
      <c r="DL94" s="885"/>
      <c r="DM94" s="886"/>
      <c r="DN94" s="886"/>
      <c r="DO94" s="886"/>
      <c r="DP94" s="887"/>
      <c r="DQ94" s="885"/>
      <c r="DR94" s="886"/>
      <c r="DS94" s="886"/>
      <c r="DT94" s="886"/>
      <c r="DU94" s="887"/>
      <c r="DV94" s="882"/>
      <c r="DW94" s="883"/>
      <c r="DX94" s="883"/>
      <c r="DY94" s="883"/>
      <c r="DZ94" s="888"/>
      <c r="EA94" s="48"/>
    </row>
    <row r="95" spans="1:131" ht="26.25" hidden="1" customHeight="1" x14ac:dyDescent="0.2">
      <c r="A95" s="58"/>
      <c r="B95" s="62"/>
      <c r="C95" s="62"/>
      <c r="D95" s="62"/>
      <c r="E95" s="62"/>
      <c r="F95" s="62"/>
      <c r="G95" s="62"/>
      <c r="H95" s="62"/>
      <c r="I95" s="62"/>
      <c r="J95" s="62"/>
      <c r="K95" s="62"/>
      <c r="L95" s="62"/>
      <c r="M95" s="62"/>
      <c r="N95" s="62"/>
      <c r="O95" s="62"/>
      <c r="P95" s="62"/>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8"/>
      <c r="BA95" s="68"/>
      <c r="BB95" s="68"/>
      <c r="BC95" s="68"/>
      <c r="BD95" s="68"/>
      <c r="BE95" s="55"/>
      <c r="BF95" s="55"/>
      <c r="BG95" s="55"/>
      <c r="BH95" s="55"/>
      <c r="BI95" s="55"/>
      <c r="BJ95" s="55"/>
      <c r="BK95" s="55"/>
      <c r="BL95" s="55"/>
      <c r="BM95" s="55"/>
      <c r="BN95" s="55"/>
      <c r="BO95" s="55"/>
      <c r="BP95" s="55"/>
      <c r="BQ95" s="52">
        <v>89</v>
      </c>
      <c r="BR95" s="73"/>
      <c r="BS95" s="882"/>
      <c r="BT95" s="883"/>
      <c r="BU95" s="883"/>
      <c r="BV95" s="883"/>
      <c r="BW95" s="883"/>
      <c r="BX95" s="883"/>
      <c r="BY95" s="883"/>
      <c r="BZ95" s="883"/>
      <c r="CA95" s="883"/>
      <c r="CB95" s="883"/>
      <c r="CC95" s="883"/>
      <c r="CD95" s="883"/>
      <c r="CE95" s="883"/>
      <c r="CF95" s="883"/>
      <c r="CG95" s="884"/>
      <c r="CH95" s="885"/>
      <c r="CI95" s="886"/>
      <c r="CJ95" s="886"/>
      <c r="CK95" s="886"/>
      <c r="CL95" s="887"/>
      <c r="CM95" s="885"/>
      <c r="CN95" s="886"/>
      <c r="CO95" s="886"/>
      <c r="CP95" s="886"/>
      <c r="CQ95" s="887"/>
      <c r="CR95" s="885"/>
      <c r="CS95" s="886"/>
      <c r="CT95" s="886"/>
      <c r="CU95" s="886"/>
      <c r="CV95" s="887"/>
      <c r="CW95" s="885"/>
      <c r="CX95" s="886"/>
      <c r="CY95" s="886"/>
      <c r="CZ95" s="886"/>
      <c r="DA95" s="887"/>
      <c r="DB95" s="885"/>
      <c r="DC95" s="886"/>
      <c r="DD95" s="886"/>
      <c r="DE95" s="886"/>
      <c r="DF95" s="887"/>
      <c r="DG95" s="885"/>
      <c r="DH95" s="886"/>
      <c r="DI95" s="886"/>
      <c r="DJ95" s="886"/>
      <c r="DK95" s="887"/>
      <c r="DL95" s="885"/>
      <c r="DM95" s="886"/>
      <c r="DN95" s="886"/>
      <c r="DO95" s="886"/>
      <c r="DP95" s="887"/>
      <c r="DQ95" s="885"/>
      <c r="DR95" s="886"/>
      <c r="DS95" s="886"/>
      <c r="DT95" s="886"/>
      <c r="DU95" s="887"/>
      <c r="DV95" s="882"/>
      <c r="DW95" s="883"/>
      <c r="DX95" s="883"/>
      <c r="DY95" s="883"/>
      <c r="DZ95" s="888"/>
      <c r="EA95" s="48"/>
    </row>
    <row r="96" spans="1:131" ht="26.25" hidden="1" customHeight="1" x14ac:dyDescent="0.2">
      <c r="A96" s="58"/>
      <c r="B96" s="62"/>
      <c r="C96" s="62"/>
      <c r="D96" s="62"/>
      <c r="E96" s="62"/>
      <c r="F96" s="62"/>
      <c r="G96" s="62"/>
      <c r="H96" s="62"/>
      <c r="I96" s="62"/>
      <c r="J96" s="62"/>
      <c r="K96" s="62"/>
      <c r="L96" s="62"/>
      <c r="M96" s="62"/>
      <c r="N96" s="62"/>
      <c r="O96" s="62"/>
      <c r="P96" s="62"/>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8"/>
      <c r="BA96" s="68"/>
      <c r="BB96" s="68"/>
      <c r="BC96" s="68"/>
      <c r="BD96" s="68"/>
      <c r="BE96" s="55"/>
      <c r="BF96" s="55"/>
      <c r="BG96" s="55"/>
      <c r="BH96" s="55"/>
      <c r="BI96" s="55"/>
      <c r="BJ96" s="55"/>
      <c r="BK96" s="55"/>
      <c r="BL96" s="55"/>
      <c r="BM96" s="55"/>
      <c r="BN96" s="55"/>
      <c r="BO96" s="55"/>
      <c r="BP96" s="55"/>
      <c r="BQ96" s="52">
        <v>90</v>
      </c>
      <c r="BR96" s="73"/>
      <c r="BS96" s="882"/>
      <c r="BT96" s="883"/>
      <c r="BU96" s="883"/>
      <c r="BV96" s="883"/>
      <c r="BW96" s="883"/>
      <c r="BX96" s="883"/>
      <c r="BY96" s="883"/>
      <c r="BZ96" s="883"/>
      <c r="CA96" s="883"/>
      <c r="CB96" s="883"/>
      <c r="CC96" s="883"/>
      <c r="CD96" s="883"/>
      <c r="CE96" s="883"/>
      <c r="CF96" s="883"/>
      <c r="CG96" s="884"/>
      <c r="CH96" s="885"/>
      <c r="CI96" s="886"/>
      <c r="CJ96" s="886"/>
      <c r="CK96" s="886"/>
      <c r="CL96" s="887"/>
      <c r="CM96" s="885"/>
      <c r="CN96" s="886"/>
      <c r="CO96" s="886"/>
      <c r="CP96" s="886"/>
      <c r="CQ96" s="887"/>
      <c r="CR96" s="885"/>
      <c r="CS96" s="886"/>
      <c r="CT96" s="886"/>
      <c r="CU96" s="886"/>
      <c r="CV96" s="887"/>
      <c r="CW96" s="885"/>
      <c r="CX96" s="886"/>
      <c r="CY96" s="886"/>
      <c r="CZ96" s="886"/>
      <c r="DA96" s="887"/>
      <c r="DB96" s="885"/>
      <c r="DC96" s="886"/>
      <c r="DD96" s="886"/>
      <c r="DE96" s="886"/>
      <c r="DF96" s="887"/>
      <c r="DG96" s="885"/>
      <c r="DH96" s="886"/>
      <c r="DI96" s="886"/>
      <c r="DJ96" s="886"/>
      <c r="DK96" s="887"/>
      <c r="DL96" s="885"/>
      <c r="DM96" s="886"/>
      <c r="DN96" s="886"/>
      <c r="DO96" s="886"/>
      <c r="DP96" s="887"/>
      <c r="DQ96" s="885"/>
      <c r="DR96" s="886"/>
      <c r="DS96" s="886"/>
      <c r="DT96" s="886"/>
      <c r="DU96" s="887"/>
      <c r="DV96" s="882"/>
      <c r="DW96" s="883"/>
      <c r="DX96" s="883"/>
      <c r="DY96" s="883"/>
      <c r="DZ96" s="888"/>
      <c r="EA96" s="48"/>
    </row>
    <row r="97" spans="1:131" ht="26.25" hidden="1" customHeight="1" x14ac:dyDescent="0.2">
      <c r="A97" s="58"/>
      <c r="B97" s="62"/>
      <c r="C97" s="62"/>
      <c r="D97" s="62"/>
      <c r="E97" s="62"/>
      <c r="F97" s="62"/>
      <c r="G97" s="62"/>
      <c r="H97" s="62"/>
      <c r="I97" s="62"/>
      <c r="J97" s="62"/>
      <c r="K97" s="62"/>
      <c r="L97" s="62"/>
      <c r="M97" s="62"/>
      <c r="N97" s="62"/>
      <c r="O97" s="62"/>
      <c r="P97" s="62"/>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8"/>
      <c r="BA97" s="68"/>
      <c r="BB97" s="68"/>
      <c r="BC97" s="68"/>
      <c r="BD97" s="68"/>
      <c r="BE97" s="55"/>
      <c r="BF97" s="55"/>
      <c r="BG97" s="55"/>
      <c r="BH97" s="55"/>
      <c r="BI97" s="55"/>
      <c r="BJ97" s="55"/>
      <c r="BK97" s="55"/>
      <c r="BL97" s="55"/>
      <c r="BM97" s="55"/>
      <c r="BN97" s="55"/>
      <c r="BO97" s="55"/>
      <c r="BP97" s="55"/>
      <c r="BQ97" s="52">
        <v>91</v>
      </c>
      <c r="BR97" s="73"/>
      <c r="BS97" s="882"/>
      <c r="BT97" s="883"/>
      <c r="BU97" s="883"/>
      <c r="BV97" s="883"/>
      <c r="BW97" s="883"/>
      <c r="BX97" s="883"/>
      <c r="BY97" s="883"/>
      <c r="BZ97" s="883"/>
      <c r="CA97" s="883"/>
      <c r="CB97" s="883"/>
      <c r="CC97" s="883"/>
      <c r="CD97" s="883"/>
      <c r="CE97" s="883"/>
      <c r="CF97" s="883"/>
      <c r="CG97" s="884"/>
      <c r="CH97" s="885"/>
      <c r="CI97" s="886"/>
      <c r="CJ97" s="886"/>
      <c r="CK97" s="886"/>
      <c r="CL97" s="887"/>
      <c r="CM97" s="885"/>
      <c r="CN97" s="886"/>
      <c r="CO97" s="886"/>
      <c r="CP97" s="886"/>
      <c r="CQ97" s="887"/>
      <c r="CR97" s="885"/>
      <c r="CS97" s="886"/>
      <c r="CT97" s="886"/>
      <c r="CU97" s="886"/>
      <c r="CV97" s="887"/>
      <c r="CW97" s="885"/>
      <c r="CX97" s="886"/>
      <c r="CY97" s="886"/>
      <c r="CZ97" s="886"/>
      <c r="DA97" s="887"/>
      <c r="DB97" s="885"/>
      <c r="DC97" s="886"/>
      <c r="DD97" s="886"/>
      <c r="DE97" s="886"/>
      <c r="DF97" s="887"/>
      <c r="DG97" s="885"/>
      <c r="DH97" s="886"/>
      <c r="DI97" s="886"/>
      <c r="DJ97" s="886"/>
      <c r="DK97" s="887"/>
      <c r="DL97" s="885"/>
      <c r="DM97" s="886"/>
      <c r="DN97" s="886"/>
      <c r="DO97" s="886"/>
      <c r="DP97" s="887"/>
      <c r="DQ97" s="885"/>
      <c r="DR97" s="886"/>
      <c r="DS97" s="886"/>
      <c r="DT97" s="886"/>
      <c r="DU97" s="887"/>
      <c r="DV97" s="882"/>
      <c r="DW97" s="883"/>
      <c r="DX97" s="883"/>
      <c r="DY97" s="883"/>
      <c r="DZ97" s="888"/>
      <c r="EA97" s="48"/>
    </row>
    <row r="98" spans="1:131" ht="26.25" hidden="1" customHeight="1" x14ac:dyDescent="0.2">
      <c r="A98" s="58"/>
      <c r="B98" s="62"/>
      <c r="C98" s="62"/>
      <c r="D98" s="62"/>
      <c r="E98" s="62"/>
      <c r="F98" s="62"/>
      <c r="G98" s="62"/>
      <c r="H98" s="62"/>
      <c r="I98" s="62"/>
      <c r="J98" s="62"/>
      <c r="K98" s="62"/>
      <c r="L98" s="62"/>
      <c r="M98" s="62"/>
      <c r="N98" s="62"/>
      <c r="O98" s="62"/>
      <c r="P98" s="62"/>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8"/>
      <c r="BA98" s="68"/>
      <c r="BB98" s="68"/>
      <c r="BC98" s="68"/>
      <c r="BD98" s="68"/>
      <c r="BE98" s="55"/>
      <c r="BF98" s="55"/>
      <c r="BG98" s="55"/>
      <c r="BH98" s="55"/>
      <c r="BI98" s="55"/>
      <c r="BJ98" s="55"/>
      <c r="BK98" s="55"/>
      <c r="BL98" s="55"/>
      <c r="BM98" s="55"/>
      <c r="BN98" s="55"/>
      <c r="BO98" s="55"/>
      <c r="BP98" s="55"/>
      <c r="BQ98" s="52">
        <v>92</v>
      </c>
      <c r="BR98" s="73"/>
      <c r="BS98" s="882"/>
      <c r="BT98" s="883"/>
      <c r="BU98" s="883"/>
      <c r="BV98" s="883"/>
      <c r="BW98" s="883"/>
      <c r="BX98" s="883"/>
      <c r="BY98" s="883"/>
      <c r="BZ98" s="883"/>
      <c r="CA98" s="883"/>
      <c r="CB98" s="883"/>
      <c r="CC98" s="883"/>
      <c r="CD98" s="883"/>
      <c r="CE98" s="883"/>
      <c r="CF98" s="883"/>
      <c r="CG98" s="884"/>
      <c r="CH98" s="885"/>
      <c r="CI98" s="886"/>
      <c r="CJ98" s="886"/>
      <c r="CK98" s="886"/>
      <c r="CL98" s="887"/>
      <c r="CM98" s="885"/>
      <c r="CN98" s="886"/>
      <c r="CO98" s="886"/>
      <c r="CP98" s="886"/>
      <c r="CQ98" s="887"/>
      <c r="CR98" s="885"/>
      <c r="CS98" s="886"/>
      <c r="CT98" s="886"/>
      <c r="CU98" s="886"/>
      <c r="CV98" s="887"/>
      <c r="CW98" s="885"/>
      <c r="CX98" s="886"/>
      <c r="CY98" s="886"/>
      <c r="CZ98" s="886"/>
      <c r="DA98" s="887"/>
      <c r="DB98" s="885"/>
      <c r="DC98" s="886"/>
      <c r="DD98" s="886"/>
      <c r="DE98" s="886"/>
      <c r="DF98" s="887"/>
      <c r="DG98" s="885"/>
      <c r="DH98" s="886"/>
      <c r="DI98" s="886"/>
      <c r="DJ98" s="886"/>
      <c r="DK98" s="887"/>
      <c r="DL98" s="885"/>
      <c r="DM98" s="886"/>
      <c r="DN98" s="886"/>
      <c r="DO98" s="886"/>
      <c r="DP98" s="887"/>
      <c r="DQ98" s="885"/>
      <c r="DR98" s="886"/>
      <c r="DS98" s="886"/>
      <c r="DT98" s="886"/>
      <c r="DU98" s="887"/>
      <c r="DV98" s="882"/>
      <c r="DW98" s="883"/>
      <c r="DX98" s="883"/>
      <c r="DY98" s="883"/>
      <c r="DZ98" s="888"/>
      <c r="EA98" s="48"/>
    </row>
    <row r="99" spans="1:131" ht="26.25" hidden="1" customHeight="1" x14ac:dyDescent="0.2">
      <c r="A99" s="58"/>
      <c r="B99" s="62"/>
      <c r="C99" s="62"/>
      <c r="D99" s="62"/>
      <c r="E99" s="62"/>
      <c r="F99" s="62"/>
      <c r="G99" s="62"/>
      <c r="H99" s="62"/>
      <c r="I99" s="62"/>
      <c r="J99" s="62"/>
      <c r="K99" s="62"/>
      <c r="L99" s="62"/>
      <c r="M99" s="62"/>
      <c r="N99" s="62"/>
      <c r="O99" s="62"/>
      <c r="P99" s="62"/>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8"/>
      <c r="BA99" s="68"/>
      <c r="BB99" s="68"/>
      <c r="BC99" s="68"/>
      <c r="BD99" s="68"/>
      <c r="BE99" s="55"/>
      <c r="BF99" s="55"/>
      <c r="BG99" s="55"/>
      <c r="BH99" s="55"/>
      <c r="BI99" s="55"/>
      <c r="BJ99" s="55"/>
      <c r="BK99" s="55"/>
      <c r="BL99" s="55"/>
      <c r="BM99" s="55"/>
      <c r="BN99" s="55"/>
      <c r="BO99" s="55"/>
      <c r="BP99" s="55"/>
      <c r="BQ99" s="52">
        <v>93</v>
      </c>
      <c r="BR99" s="73"/>
      <c r="BS99" s="882"/>
      <c r="BT99" s="883"/>
      <c r="BU99" s="883"/>
      <c r="BV99" s="883"/>
      <c r="BW99" s="883"/>
      <c r="BX99" s="883"/>
      <c r="BY99" s="883"/>
      <c r="BZ99" s="883"/>
      <c r="CA99" s="883"/>
      <c r="CB99" s="883"/>
      <c r="CC99" s="883"/>
      <c r="CD99" s="883"/>
      <c r="CE99" s="883"/>
      <c r="CF99" s="883"/>
      <c r="CG99" s="884"/>
      <c r="CH99" s="885"/>
      <c r="CI99" s="886"/>
      <c r="CJ99" s="886"/>
      <c r="CK99" s="886"/>
      <c r="CL99" s="887"/>
      <c r="CM99" s="885"/>
      <c r="CN99" s="886"/>
      <c r="CO99" s="886"/>
      <c r="CP99" s="886"/>
      <c r="CQ99" s="887"/>
      <c r="CR99" s="885"/>
      <c r="CS99" s="886"/>
      <c r="CT99" s="886"/>
      <c r="CU99" s="886"/>
      <c r="CV99" s="887"/>
      <c r="CW99" s="885"/>
      <c r="CX99" s="886"/>
      <c r="CY99" s="886"/>
      <c r="CZ99" s="886"/>
      <c r="DA99" s="887"/>
      <c r="DB99" s="885"/>
      <c r="DC99" s="886"/>
      <c r="DD99" s="886"/>
      <c r="DE99" s="886"/>
      <c r="DF99" s="887"/>
      <c r="DG99" s="885"/>
      <c r="DH99" s="886"/>
      <c r="DI99" s="886"/>
      <c r="DJ99" s="886"/>
      <c r="DK99" s="887"/>
      <c r="DL99" s="885"/>
      <c r="DM99" s="886"/>
      <c r="DN99" s="886"/>
      <c r="DO99" s="886"/>
      <c r="DP99" s="887"/>
      <c r="DQ99" s="885"/>
      <c r="DR99" s="886"/>
      <c r="DS99" s="886"/>
      <c r="DT99" s="886"/>
      <c r="DU99" s="887"/>
      <c r="DV99" s="882"/>
      <c r="DW99" s="883"/>
      <c r="DX99" s="883"/>
      <c r="DY99" s="883"/>
      <c r="DZ99" s="888"/>
      <c r="EA99" s="48"/>
    </row>
    <row r="100" spans="1:131" ht="26.25" hidden="1" customHeight="1" x14ac:dyDescent="0.2">
      <c r="A100" s="58"/>
      <c r="B100" s="62"/>
      <c r="C100" s="62"/>
      <c r="D100" s="62"/>
      <c r="E100" s="62"/>
      <c r="F100" s="62"/>
      <c r="G100" s="62"/>
      <c r="H100" s="62"/>
      <c r="I100" s="62"/>
      <c r="J100" s="62"/>
      <c r="K100" s="62"/>
      <c r="L100" s="62"/>
      <c r="M100" s="62"/>
      <c r="N100" s="62"/>
      <c r="O100" s="62"/>
      <c r="P100" s="62"/>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8"/>
      <c r="BA100" s="68"/>
      <c r="BB100" s="68"/>
      <c r="BC100" s="68"/>
      <c r="BD100" s="68"/>
      <c r="BE100" s="55"/>
      <c r="BF100" s="55"/>
      <c r="BG100" s="55"/>
      <c r="BH100" s="55"/>
      <c r="BI100" s="55"/>
      <c r="BJ100" s="55"/>
      <c r="BK100" s="55"/>
      <c r="BL100" s="55"/>
      <c r="BM100" s="55"/>
      <c r="BN100" s="55"/>
      <c r="BO100" s="55"/>
      <c r="BP100" s="55"/>
      <c r="BQ100" s="52">
        <v>94</v>
      </c>
      <c r="BR100" s="73"/>
      <c r="BS100" s="882"/>
      <c r="BT100" s="883"/>
      <c r="BU100" s="883"/>
      <c r="BV100" s="883"/>
      <c r="BW100" s="883"/>
      <c r="BX100" s="883"/>
      <c r="BY100" s="883"/>
      <c r="BZ100" s="883"/>
      <c r="CA100" s="883"/>
      <c r="CB100" s="883"/>
      <c r="CC100" s="883"/>
      <c r="CD100" s="883"/>
      <c r="CE100" s="883"/>
      <c r="CF100" s="883"/>
      <c r="CG100" s="884"/>
      <c r="CH100" s="885"/>
      <c r="CI100" s="886"/>
      <c r="CJ100" s="886"/>
      <c r="CK100" s="886"/>
      <c r="CL100" s="887"/>
      <c r="CM100" s="885"/>
      <c r="CN100" s="886"/>
      <c r="CO100" s="886"/>
      <c r="CP100" s="886"/>
      <c r="CQ100" s="887"/>
      <c r="CR100" s="885"/>
      <c r="CS100" s="886"/>
      <c r="CT100" s="886"/>
      <c r="CU100" s="886"/>
      <c r="CV100" s="887"/>
      <c r="CW100" s="885"/>
      <c r="CX100" s="886"/>
      <c r="CY100" s="886"/>
      <c r="CZ100" s="886"/>
      <c r="DA100" s="887"/>
      <c r="DB100" s="885"/>
      <c r="DC100" s="886"/>
      <c r="DD100" s="886"/>
      <c r="DE100" s="886"/>
      <c r="DF100" s="887"/>
      <c r="DG100" s="885"/>
      <c r="DH100" s="886"/>
      <c r="DI100" s="886"/>
      <c r="DJ100" s="886"/>
      <c r="DK100" s="887"/>
      <c r="DL100" s="885"/>
      <c r="DM100" s="886"/>
      <c r="DN100" s="886"/>
      <c r="DO100" s="886"/>
      <c r="DP100" s="887"/>
      <c r="DQ100" s="885"/>
      <c r="DR100" s="886"/>
      <c r="DS100" s="886"/>
      <c r="DT100" s="886"/>
      <c r="DU100" s="887"/>
      <c r="DV100" s="882"/>
      <c r="DW100" s="883"/>
      <c r="DX100" s="883"/>
      <c r="DY100" s="883"/>
      <c r="DZ100" s="888"/>
      <c r="EA100" s="48"/>
    </row>
    <row r="101" spans="1:131" ht="26.25" hidden="1" customHeight="1" x14ac:dyDescent="0.2">
      <c r="A101" s="58"/>
      <c r="B101" s="62"/>
      <c r="C101" s="62"/>
      <c r="D101" s="62"/>
      <c r="E101" s="62"/>
      <c r="F101" s="62"/>
      <c r="G101" s="62"/>
      <c r="H101" s="62"/>
      <c r="I101" s="62"/>
      <c r="J101" s="62"/>
      <c r="K101" s="62"/>
      <c r="L101" s="62"/>
      <c r="M101" s="62"/>
      <c r="N101" s="62"/>
      <c r="O101" s="62"/>
      <c r="P101" s="62"/>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8"/>
      <c r="BA101" s="68"/>
      <c r="BB101" s="68"/>
      <c r="BC101" s="68"/>
      <c r="BD101" s="68"/>
      <c r="BE101" s="55"/>
      <c r="BF101" s="55"/>
      <c r="BG101" s="55"/>
      <c r="BH101" s="55"/>
      <c r="BI101" s="55"/>
      <c r="BJ101" s="55"/>
      <c r="BK101" s="55"/>
      <c r="BL101" s="55"/>
      <c r="BM101" s="55"/>
      <c r="BN101" s="55"/>
      <c r="BO101" s="55"/>
      <c r="BP101" s="55"/>
      <c r="BQ101" s="52">
        <v>95</v>
      </c>
      <c r="BR101" s="73"/>
      <c r="BS101" s="882"/>
      <c r="BT101" s="883"/>
      <c r="BU101" s="883"/>
      <c r="BV101" s="883"/>
      <c r="BW101" s="883"/>
      <c r="BX101" s="883"/>
      <c r="BY101" s="883"/>
      <c r="BZ101" s="883"/>
      <c r="CA101" s="883"/>
      <c r="CB101" s="883"/>
      <c r="CC101" s="883"/>
      <c r="CD101" s="883"/>
      <c r="CE101" s="883"/>
      <c r="CF101" s="883"/>
      <c r="CG101" s="884"/>
      <c r="CH101" s="885"/>
      <c r="CI101" s="886"/>
      <c r="CJ101" s="886"/>
      <c r="CK101" s="886"/>
      <c r="CL101" s="887"/>
      <c r="CM101" s="885"/>
      <c r="CN101" s="886"/>
      <c r="CO101" s="886"/>
      <c r="CP101" s="886"/>
      <c r="CQ101" s="887"/>
      <c r="CR101" s="885"/>
      <c r="CS101" s="886"/>
      <c r="CT101" s="886"/>
      <c r="CU101" s="886"/>
      <c r="CV101" s="887"/>
      <c r="CW101" s="885"/>
      <c r="CX101" s="886"/>
      <c r="CY101" s="886"/>
      <c r="CZ101" s="886"/>
      <c r="DA101" s="887"/>
      <c r="DB101" s="885"/>
      <c r="DC101" s="886"/>
      <c r="DD101" s="886"/>
      <c r="DE101" s="886"/>
      <c r="DF101" s="887"/>
      <c r="DG101" s="885"/>
      <c r="DH101" s="886"/>
      <c r="DI101" s="886"/>
      <c r="DJ101" s="886"/>
      <c r="DK101" s="887"/>
      <c r="DL101" s="885"/>
      <c r="DM101" s="886"/>
      <c r="DN101" s="886"/>
      <c r="DO101" s="886"/>
      <c r="DP101" s="887"/>
      <c r="DQ101" s="885"/>
      <c r="DR101" s="886"/>
      <c r="DS101" s="886"/>
      <c r="DT101" s="886"/>
      <c r="DU101" s="887"/>
      <c r="DV101" s="882"/>
      <c r="DW101" s="883"/>
      <c r="DX101" s="883"/>
      <c r="DY101" s="883"/>
      <c r="DZ101" s="888"/>
      <c r="EA101" s="48"/>
    </row>
    <row r="102" spans="1:131" ht="26.25" customHeight="1" x14ac:dyDescent="0.2">
      <c r="A102" s="58"/>
      <c r="B102" s="62"/>
      <c r="C102" s="62"/>
      <c r="D102" s="62"/>
      <c r="E102" s="62"/>
      <c r="F102" s="62"/>
      <c r="G102" s="62"/>
      <c r="H102" s="62"/>
      <c r="I102" s="62"/>
      <c r="J102" s="62"/>
      <c r="K102" s="62"/>
      <c r="L102" s="62"/>
      <c r="M102" s="62"/>
      <c r="N102" s="62"/>
      <c r="O102" s="62"/>
      <c r="P102" s="62"/>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8"/>
      <c r="BA102" s="68"/>
      <c r="BB102" s="68"/>
      <c r="BC102" s="68"/>
      <c r="BD102" s="68"/>
      <c r="BE102" s="55"/>
      <c r="BF102" s="55"/>
      <c r="BG102" s="55"/>
      <c r="BH102" s="55"/>
      <c r="BI102" s="55"/>
      <c r="BJ102" s="55"/>
      <c r="BK102" s="55"/>
      <c r="BL102" s="55"/>
      <c r="BM102" s="55"/>
      <c r="BN102" s="55"/>
      <c r="BO102" s="55"/>
      <c r="BP102" s="55"/>
      <c r="BQ102" s="53" t="s">
        <v>248</v>
      </c>
      <c r="BR102" s="889" t="s">
        <v>448</v>
      </c>
      <c r="BS102" s="890"/>
      <c r="BT102" s="890"/>
      <c r="BU102" s="890"/>
      <c r="BV102" s="890"/>
      <c r="BW102" s="890"/>
      <c r="BX102" s="890"/>
      <c r="BY102" s="890"/>
      <c r="BZ102" s="890"/>
      <c r="CA102" s="890"/>
      <c r="CB102" s="890"/>
      <c r="CC102" s="890"/>
      <c r="CD102" s="890"/>
      <c r="CE102" s="890"/>
      <c r="CF102" s="890"/>
      <c r="CG102" s="891"/>
      <c r="CH102" s="892"/>
      <c r="CI102" s="893"/>
      <c r="CJ102" s="893"/>
      <c r="CK102" s="893"/>
      <c r="CL102" s="894"/>
      <c r="CM102" s="892"/>
      <c r="CN102" s="893"/>
      <c r="CO102" s="893"/>
      <c r="CP102" s="893"/>
      <c r="CQ102" s="894"/>
      <c r="CR102" s="895">
        <v>106</v>
      </c>
      <c r="CS102" s="896"/>
      <c r="CT102" s="896"/>
      <c r="CU102" s="896"/>
      <c r="CV102" s="897"/>
      <c r="CW102" s="895" t="s">
        <v>226</v>
      </c>
      <c r="CX102" s="896"/>
      <c r="CY102" s="896"/>
      <c r="CZ102" s="896"/>
      <c r="DA102" s="897"/>
      <c r="DB102" s="895">
        <v>81</v>
      </c>
      <c r="DC102" s="896"/>
      <c r="DD102" s="896"/>
      <c r="DE102" s="896"/>
      <c r="DF102" s="897"/>
      <c r="DG102" s="895"/>
      <c r="DH102" s="896"/>
      <c r="DI102" s="896"/>
      <c r="DJ102" s="896"/>
      <c r="DK102" s="897"/>
      <c r="DL102" s="895"/>
      <c r="DM102" s="896"/>
      <c r="DN102" s="896"/>
      <c r="DO102" s="896"/>
      <c r="DP102" s="897"/>
      <c r="DQ102" s="895"/>
      <c r="DR102" s="896"/>
      <c r="DS102" s="896"/>
      <c r="DT102" s="896"/>
      <c r="DU102" s="897"/>
      <c r="DV102" s="889"/>
      <c r="DW102" s="890"/>
      <c r="DX102" s="890"/>
      <c r="DY102" s="890"/>
      <c r="DZ102" s="898"/>
      <c r="EA102" s="48"/>
    </row>
    <row r="103" spans="1:131" ht="26.25" customHeight="1" x14ac:dyDescent="0.2">
      <c r="A103" s="58"/>
      <c r="B103" s="62"/>
      <c r="C103" s="62"/>
      <c r="D103" s="62"/>
      <c r="E103" s="62"/>
      <c r="F103" s="62"/>
      <c r="G103" s="62"/>
      <c r="H103" s="62"/>
      <c r="I103" s="62"/>
      <c r="J103" s="62"/>
      <c r="K103" s="62"/>
      <c r="L103" s="62"/>
      <c r="M103" s="62"/>
      <c r="N103" s="62"/>
      <c r="O103" s="62"/>
      <c r="P103" s="62"/>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8"/>
      <c r="BA103" s="68"/>
      <c r="BB103" s="68"/>
      <c r="BC103" s="68"/>
      <c r="BD103" s="68"/>
      <c r="BE103" s="55"/>
      <c r="BF103" s="55"/>
      <c r="BG103" s="55"/>
      <c r="BH103" s="55"/>
      <c r="BI103" s="55"/>
      <c r="BJ103" s="55"/>
      <c r="BK103" s="55"/>
      <c r="BL103" s="55"/>
      <c r="BM103" s="55"/>
      <c r="BN103" s="55"/>
      <c r="BO103" s="55"/>
      <c r="BP103" s="55"/>
      <c r="BQ103" s="877" t="s">
        <v>476</v>
      </c>
      <c r="BR103" s="877"/>
      <c r="BS103" s="877"/>
      <c r="BT103" s="877"/>
      <c r="BU103" s="877"/>
      <c r="BV103" s="877"/>
      <c r="BW103" s="877"/>
      <c r="BX103" s="877"/>
      <c r="BY103" s="877"/>
      <c r="BZ103" s="877"/>
      <c r="CA103" s="877"/>
      <c r="CB103" s="877"/>
      <c r="CC103" s="877"/>
      <c r="CD103" s="877"/>
      <c r="CE103" s="877"/>
      <c r="CF103" s="877"/>
      <c r="CG103" s="877"/>
      <c r="CH103" s="877"/>
      <c r="CI103" s="877"/>
      <c r="CJ103" s="877"/>
      <c r="CK103" s="877"/>
      <c r="CL103" s="877"/>
      <c r="CM103" s="877"/>
      <c r="CN103" s="877"/>
      <c r="CO103" s="877"/>
      <c r="CP103" s="877"/>
      <c r="CQ103" s="877"/>
      <c r="CR103" s="877"/>
      <c r="CS103" s="877"/>
      <c r="CT103" s="877"/>
      <c r="CU103" s="877"/>
      <c r="CV103" s="877"/>
      <c r="CW103" s="877"/>
      <c r="CX103" s="877"/>
      <c r="CY103" s="877"/>
      <c r="CZ103" s="877"/>
      <c r="DA103" s="877"/>
      <c r="DB103" s="877"/>
      <c r="DC103" s="877"/>
      <c r="DD103" s="877"/>
      <c r="DE103" s="877"/>
      <c r="DF103" s="877"/>
      <c r="DG103" s="877"/>
      <c r="DH103" s="877"/>
      <c r="DI103" s="877"/>
      <c r="DJ103" s="877"/>
      <c r="DK103" s="877"/>
      <c r="DL103" s="877"/>
      <c r="DM103" s="877"/>
      <c r="DN103" s="877"/>
      <c r="DO103" s="877"/>
      <c r="DP103" s="877"/>
      <c r="DQ103" s="877"/>
      <c r="DR103" s="877"/>
      <c r="DS103" s="877"/>
      <c r="DT103" s="877"/>
      <c r="DU103" s="877"/>
      <c r="DV103" s="877"/>
      <c r="DW103" s="877"/>
      <c r="DX103" s="877"/>
      <c r="DY103" s="877"/>
      <c r="DZ103" s="877"/>
      <c r="EA103" s="48"/>
    </row>
    <row r="104" spans="1:131" ht="26.25" customHeight="1" x14ac:dyDescent="0.2">
      <c r="A104" s="58"/>
      <c r="B104" s="62"/>
      <c r="C104" s="62"/>
      <c r="D104" s="62"/>
      <c r="E104" s="62"/>
      <c r="F104" s="62"/>
      <c r="G104" s="62"/>
      <c r="H104" s="62"/>
      <c r="I104" s="62"/>
      <c r="J104" s="62"/>
      <c r="K104" s="62"/>
      <c r="L104" s="62"/>
      <c r="M104" s="62"/>
      <c r="N104" s="62"/>
      <c r="O104" s="62"/>
      <c r="P104" s="62"/>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8"/>
      <c r="BA104" s="68"/>
      <c r="BB104" s="68"/>
      <c r="BC104" s="68"/>
      <c r="BD104" s="68"/>
      <c r="BE104" s="55"/>
      <c r="BF104" s="55"/>
      <c r="BG104" s="55"/>
      <c r="BH104" s="55"/>
      <c r="BI104" s="55"/>
      <c r="BJ104" s="55"/>
      <c r="BK104" s="55"/>
      <c r="BL104" s="55"/>
      <c r="BM104" s="55"/>
      <c r="BN104" s="55"/>
      <c r="BO104" s="55"/>
      <c r="BP104" s="55"/>
      <c r="BQ104" s="710" t="s">
        <v>477</v>
      </c>
      <c r="BR104" s="710"/>
      <c r="BS104" s="710"/>
      <c r="BT104" s="710"/>
      <c r="BU104" s="710"/>
      <c r="BV104" s="710"/>
      <c r="BW104" s="710"/>
      <c r="BX104" s="710"/>
      <c r="BY104" s="710"/>
      <c r="BZ104" s="710"/>
      <c r="CA104" s="710"/>
      <c r="CB104" s="710"/>
      <c r="CC104" s="710"/>
      <c r="CD104" s="710"/>
      <c r="CE104" s="710"/>
      <c r="CF104" s="710"/>
      <c r="CG104" s="710"/>
      <c r="CH104" s="710"/>
      <c r="CI104" s="710"/>
      <c r="CJ104" s="710"/>
      <c r="CK104" s="710"/>
      <c r="CL104" s="710"/>
      <c r="CM104" s="710"/>
      <c r="CN104" s="710"/>
      <c r="CO104" s="710"/>
      <c r="CP104" s="710"/>
      <c r="CQ104" s="710"/>
      <c r="CR104" s="710"/>
      <c r="CS104" s="710"/>
      <c r="CT104" s="710"/>
      <c r="CU104" s="710"/>
      <c r="CV104" s="710"/>
      <c r="CW104" s="710"/>
      <c r="CX104" s="710"/>
      <c r="CY104" s="710"/>
      <c r="CZ104" s="710"/>
      <c r="DA104" s="710"/>
      <c r="DB104" s="710"/>
      <c r="DC104" s="710"/>
      <c r="DD104" s="710"/>
      <c r="DE104" s="710"/>
      <c r="DF104" s="710"/>
      <c r="DG104" s="710"/>
      <c r="DH104" s="710"/>
      <c r="DI104" s="710"/>
      <c r="DJ104" s="710"/>
      <c r="DK104" s="710"/>
      <c r="DL104" s="710"/>
      <c r="DM104" s="710"/>
      <c r="DN104" s="710"/>
      <c r="DO104" s="710"/>
      <c r="DP104" s="710"/>
      <c r="DQ104" s="710"/>
      <c r="DR104" s="710"/>
      <c r="DS104" s="710"/>
      <c r="DT104" s="710"/>
      <c r="DU104" s="710"/>
      <c r="DV104" s="710"/>
      <c r="DW104" s="710"/>
      <c r="DX104" s="710"/>
      <c r="DY104" s="710"/>
      <c r="DZ104" s="710"/>
      <c r="EA104" s="48"/>
    </row>
    <row r="105" spans="1:131" ht="11.25" customHeight="1" x14ac:dyDescent="0.2">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row>
    <row r="106" spans="1:131" ht="11.25" customHeight="1" x14ac:dyDescent="0.2">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row>
    <row r="107" spans="1:131" s="48" customFormat="1" ht="26.25" customHeight="1" x14ac:dyDescent="0.2">
      <c r="A107" s="59" t="s">
        <v>303</v>
      </c>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59" t="s">
        <v>278</v>
      </c>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row>
    <row r="108" spans="1:131" s="48" customFormat="1" ht="26.25" customHeight="1" x14ac:dyDescent="0.2">
      <c r="A108" s="878" t="s">
        <v>478</v>
      </c>
      <c r="B108" s="879"/>
      <c r="C108" s="879"/>
      <c r="D108" s="879"/>
      <c r="E108" s="879"/>
      <c r="F108" s="879"/>
      <c r="G108" s="879"/>
      <c r="H108" s="879"/>
      <c r="I108" s="879"/>
      <c r="J108" s="879"/>
      <c r="K108" s="879"/>
      <c r="L108" s="879"/>
      <c r="M108" s="879"/>
      <c r="N108" s="879"/>
      <c r="O108" s="879"/>
      <c r="P108" s="879"/>
      <c r="Q108" s="879"/>
      <c r="R108" s="879"/>
      <c r="S108" s="879"/>
      <c r="T108" s="879"/>
      <c r="U108" s="879"/>
      <c r="V108" s="879"/>
      <c r="W108" s="879"/>
      <c r="X108" s="879"/>
      <c r="Y108" s="879"/>
      <c r="Z108" s="879"/>
      <c r="AA108" s="879"/>
      <c r="AB108" s="879"/>
      <c r="AC108" s="879"/>
      <c r="AD108" s="879"/>
      <c r="AE108" s="879"/>
      <c r="AF108" s="879"/>
      <c r="AG108" s="879"/>
      <c r="AH108" s="879"/>
      <c r="AI108" s="879"/>
      <c r="AJ108" s="879"/>
      <c r="AK108" s="879"/>
      <c r="AL108" s="879"/>
      <c r="AM108" s="879"/>
      <c r="AN108" s="879"/>
      <c r="AO108" s="879"/>
      <c r="AP108" s="879"/>
      <c r="AQ108" s="879"/>
      <c r="AR108" s="879"/>
      <c r="AS108" s="879"/>
      <c r="AT108" s="880"/>
      <c r="AU108" s="878" t="s">
        <v>198</v>
      </c>
      <c r="AV108" s="879"/>
      <c r="AW108" s="879"/>
      <c r="AX108" s="879"/>
      <c r="AY108" s="879"/>
      <c r="AZ108" s="879"/>
      <c r="BA108" s="879"/>
      <c r="BB108" s="879"/>
      <c r="BC108" s="879"/>
      <c r="BD108" s="879"/>
      <c r="BE108" s="879"/>
      <c r="BF108" s="879"/>
      <c r="BG108" s="879"/>
      <c r="BH108" s="879"/>
      <c r="BI108" s="879"/>
      <c r="BJ108" s="879"/>
      <c r="BK108" s="879"/>
      <c r="BL108" s="879"/>
      <c r="BM108" s="879"/>
      <c r="BN108" s="879"/>
      <c r="BO108" s="879"/>
      <c r="BP108" s="879"/>
      <c r="BQ108" s="879"/>
      <c r="BR108" s="879"/>
      <c r="BS108" s="879"/>
      <c r="BT108" s="879"/>
      <c r="BU108" s="879"/>
      <c r="BV108" s="879"/>
      <c r="BW108" s="879"/>
      <c r="BX108" s="879"/>
      <c r="BY108" s="879"/>
      <c r="BZ108" s="879"/>
      <c r="CA108" s="879"/>
      <c r="CB108" s="879"/>
      <c r="CC108" s="879"/>
      <c r="CD108" s="879"/>
      <c r="CE108" s="879"/>
      <c r="CF108" s="879"/>
      <c r="CG108" s="879"/>
      <c r="CH108" s="879"/>
      <c r="CI108" s="879"/>
      <c r="CJ108" s="879"/>
      <c r="CK108" s="879"/>
      <c r="CL108" s="879"/>
      <c r="CM108" s="879"/>
      <c r="CN108" s="879"/>
      <c r="CO108" s="879"/>
      <c r="CP108" s="879"/>
      <c r="CQ108" s="879"/>
      <c r="CR108" s="879"/>
      <c r="CS108" s="879"/>
      <c r="CT108" s="879"/>
      <c r="CU108" s="879"/>
      <c r="CV108" s="879"/>
      <c r="CW108" s="879"/>
      <c r="CX108" s="879"/>
      <c r="CY108" s="879"/>
      <c r="CZ108" s="879"/>
      <c r="DA108" s="879"/>
      <c r="DB108" s="879"/>
      <c r="DC108" s="879"/>
      <c r="DD108" s="879"/>
      <c r="DE108" s="879"/>
      <c r="DF108" s="879"/>
      <c r="DG108" s="879"/>
      <c r="DH108" s="879"/>
      <c r="DI108" s="879"/>
      <c r="DJ108" s="879"/>
      <c r="DK108" s="879"/>
      <c r="DL108" s="879"/>
      <c r="DM108" s="879"/>
      <c r="DN108" s="879"/>
      <c r="DO108" s="879"/>
      <c r="DP108" s="879"/>
      <c r="DQ108" s="879"/>
      <c r="DR108" s="879"/>
      <c r="DS108" s="879"/>
      <c r="DT108" s="879"/>
      <c r="DU108" s="879"/>
      <c r="DV108" s="879"/>
      <c r="DW108" s="879"/>
      <c r="DX108" s="879"/>
      <c r="DY108" s="879"/>
      <c r="DZ108" s="880"/>
    </row>
    <row r="109" spans="1:131" s="48" customFormat="1" ht="26.25" customHeight="1" x14ac:dyDescent="0.2">
      <c r="A109" s="849" t="s">
        <v>479</v>
      </c>
      <c r="B109" s="850"/>
      <c r="C109" s="850"/>
      <c r="D109" s="850"/>
      <c r="E109" s="850"/>
      <c r="F109" s="850"/>
      <c r="G109" s="850"/>
      <c r="H109" s="850"/>
      <c r="I109" s="850"/>
      <c r="J109" s="850"/>
      <c r="K109" s="850"/>
      <c r="L109" s="850"/>
      <c r="M109" s="850"/>
      <c r="N109" s="850"/>
      <c r="O109" s="850"/>
      <c r="P109" s="850"/>
      <c r="Q109" s="850"/>
      <c r="R109" s="850"/>
      <c r="S109" s="850"/>
      <c r="T109" s="850"/>
      <c r="U109" s="850"/>
      <c r="V109" s="850"/>
      <c r="W109" s="850"/>
      <c r="X109" s="850"/>
      <c r="Y109" s="850"/>
      <c r="Z109" s="851"/>
      <c r="AA109" s="852" t="s">
        <v>480</v>
      </c>
      <c r="AB109" s="850"/>
      <c r="AC109" s="850"/>
      <c r="AD109" s="850"/>
      <c r="AE109" s="851"/>
      <c r="AF109" s="852" t="s">
        <v>482</v>
      </c>
      <c r="AG109" s="850"/>
      <c r="AH109" s="850"/>
      <c r="AI109" s="850"/>
      <c r="AJ109" s="851"/>
      <c r="AK109" s="852" t="s">
        <v>185</v>
      </c>
      <c r="AL109" s="850"/>
      <c r="AM109" s="850"/>
      <c r="AN109" s="850"/>
      <c r="AO109" s="851"/>
      <c r="AP109" s="852" t="s">
        <v>483</v>
      </c>
      <c r="AQ109" s="850"/>
      <c r="AR109" s="850"/>
      <c r="AS109" s="850"/>
      <c r="AT109" s="853"/>
      <c r="AU109" s="849" t="s">
        <v>479</v>
      </c>
      <c r="AV109" s="850"/>
      <c r="AW109" s="850"/>
      <c r="AX109" s="850"/>
      <c r="AY109" s="850"/>
      <c r="AZ109" s="850"/>
      <c r="BA109" s="850"/>
      <c r="BB109" s="850"/>
      <c r="BC109" s="850"/>
      <c r="BD109" s="850"/>
      <c r="BE109" s="850"/>
      <c r="BF109" s="850"/>
      <c r="BG109" s="850"/>
      <c r="BH109" s="850"/>
      <c r="BI109" s="850"/>
      <c r="BJ109" s="850"/>
      <c r="BK109" s="850"/>
      <c r="BL109" s="850"/>
      <c r="BM109" s="850"/>
      <c r="BN109" s="850"/>
      <c r="BO109" s="850"/>
      <c r="BP109" s="851"/>
      <c r="BQ109" s="852" t="s">
        <v>480</v>
      </c>
      <c r="BR109" s="850"/>
      <c r="BS109" s="850"/>
      <c r="BT109" s="850"/>
      <c r="BU109" s="851"/>
      <c r="BV109" s="852" t="s">
        <v>482</v>
      </c>
      <c r="BW109" s="850"/>
      <c r="BX109" s="850"/>
      <c r="BY109" s="850"/>
      <c r="BZ109" s="851"/>
      <c r="CA109" s="852" t="s">
        <v>185</v>
      </c>
      <c r="CB109" s="850"/>
      <c r="CC109" s="850"/>
      <c r="CD109" s="850"/>
      <c r="CE109" s="851"/>
      <c r="CF109" s="881" t="s">
        <v>483</v>
      </c>
      <c r="CG109" s="881"/>
      <c r="CH109" s="881"/>
      <c r="CI109" s="881"/>
      <c r="CJ109" s="881"/>
      <c r="CK109" s="852" t="s">
        <v>97</v>
      </c>
      <c r="CL109" s="850"/>
      <c r="CM109" s="850"/>
      <c r="CN109" s="850"/>
      <c r="CO109" s="850"/>
      <c r="CP109" s="850"/>
      <c r="CQ109" s="850"/>
      <c r="CR109" s="850"/>
      <c r="CS109" s="850"/>
      <c r="CT109" s="850"/>
      <c r="CU109" s="850"/>
      <c r="CV109" s="850"/>
      <c r="CW109" s="850"/>
      <c r="CX109" s="850"/>
      <c r="CY109" s="850"/>
      <c r="CZ109" s="850"/>
      <c r="DA109" s="850"/>
      <c r="DB109" s="850"/>
      <c r="DC109" s="850"/>
      <c r="DD109" s="850"/>
      <c r="DE109" s="850"/>
      <c r="DF109" s="851"/>
      <c r="DG109" s="852" t="s">
        <v>480</v>
      </c>
      <c r="DH109" s="850"/>
      <c r="DI109" s="850"/>
      <c r="DJ109" s="850"/>
      <c r="DK109" s="851"/>
      <c r="DL109" s="852" t="s">
        <v>482</v>
      </c>
      <c r="DM109" s="850"/>
      <c r="DN109" s="850"/>
      <c r="DO109" s="850"/>
      <c r="DP109" s="851"/>
      <c r="DQ109" s="852" t="s">
        <v>185</v>
      </c>
      <c r="DR109" s="850"/>
      <c r="DS109" s="850"/>
      <c r="DT109" s="850"/>
      <c r="DU109" s="851"/>
      <c r="DV109" s="852" t="s">
        <v>483</v>
      </c>
      <c r="DW109" s="850"/>
      <c r="DX109" s="850"/>
      <c r="DY109" s="850"/>
      <c r="DZ109" s="853"/>
    </row>
    <row r="110" spans="1:131" s="48" customFormat="1" ht="26.25" customHeight="1" x14ac:dyDescent="0.2">
      <c r="A110" s="760" t="s">
        <v>330</v>
      </c>
      <c r="B110" s="761"/>
      <c r="C110" s="761"/>
      <c r="D110" s="761"/>
      <c r="E110" s="761"/>
      <c r="F110" s="761"/>
      <c r="G110" s="761"/>
      <c r="H110" s="761"/>
      <c r="I110" s="761"/>
      <c r="J110" s="761"/>
      <c r="K110" s="761"/>
      <c r="L110" s="761"/>
      <c r="M110" s="761"/>
      <c r="N110" s="761"/>
      <c r="O110" s="761"/>
      <c r="P110" s="761"/>
      <c r="Q110" s="761"/>
      <c r="R110" s="761"/>
      <c r="S110" s="761"/>
      <c r="T110" s="761"/>
      <c r="U110" s="761"/>
      <c r="V110" s="761"/>
      <c r="W110" s="761"/>
      <c r="X110" s="761"/>
      <c r="Y110" s="761"/>
      <c r="Z110" s="762"/>
      <c r="AA110" s="753">
        <v>3616107</v>
      </c>
      <c r="AB110" s="754"/>
      <c r="AC110" s="754"/>
      <c r="AD110" s="754"/>
      <c r="AE110" s="755"/>
      <c r="AF110" s="756">
        <v>3445132</v>
      </c>
      <c r="AG110" s="754"/>
      <c r="AH110" s="754"/>
      <c r="AI110" s="754"/>
      <c r="AJ110" s="755"/>
      <c r="AK110" s="756">
        <v>3311767</v>
      </c>
      <c r="AL110" s="754"/>
      <c r="AM110" s="754"/>
      <c r="AN110" s="754"/>
      <c r="AO110" s="755"/>
      <c r="AP110" s="854">
        <v>22.9</v>
      </c>
      <c r="AQ110" s="855"/>
      <c r="AR110" s="855"/>
      <c r="AS110" s="855"/>
      <c r="AT110" s="856"/>
      <c r="AU110" s="857" t="s">
        <v>120</v>
      </c>
      <c r="AV110" s="858"/>
      <c r="AW110" s="858"/>
      <c r="AX110" s="858"/>
      <c r="AY110" s="858"/>
      <c r="AZ110" s="813" t="s">
        <v>484</v>
      </c>
      <c r="BA110" s="761"/>
      <c r="BB110" s="761"/>
      <c r="BC110" s="761"/>
      <c r="BD110" s="761"/>
      <c r="BE110" s="761"/>
      <c r="BF110" s="761"/>
      <c r="BG110" s="761"/>
      <c r="BH110" s="761"/>
      <c r="BI110" s="761"/>
      <c r="BJ110" s="761"/>
      <c r="BK110" s="761"/>
      <c r="BL110" s="761"/>
      <c r="BM110" s="761"/>
      <c r="BN110" s="761"/>
      <c r="BO110" s="761"/>
      <c r="BP110" s="762"/>
      <c r="BQ110" s="814">
        <v>31012242</v>
      </c>
      <c r="BR110" s="815"/>
      <c r="BS110" s="815"/>
      <c r="BT110" s="815"/>
      <c r="BU110" s="815"/>
      <c r="BV110" s="815">
        <v>29313041</v>
      </c>
      <c r="BW110" s="815"/>
      <c r="BX110" s="815"/>
      <c r="BY110" s="815"/>
      <c r="BZ110" s="815"/>
      <c r="CA110" s="815">
        <v>27871518</v>
      </c>
      <c r="CB110" s="815"/>
      <c r="CC110" s="815"/>
      <c r="CD110" s="815"/>
      <c r="CE110" s="815"/>
      <c r="CF110" s="839">
        <v>193</v>
      </c>
      <c r="CG110" s="840"/>
      <c r="CH110" s="840"/>
      <c r="CI110" s="840"/>
      <c r="CJ110" s="840"/>
      <c r="CK110" s="863" t="s">
        <v>387</v>
      </c>
      <c r="CL110" s="704"/>
      <c r="CM110" s="813" t="s">
        <v>65</v>
      </c>
      <c r="CN110" s="761"/>
      <c r="CO110" s="761"/>
      <c r="CP110" s="761"/>
      <c r="CQ110" s="761"/>
      <c r="CR110" s="761"/>
      <c r="CS110" s="761"/>
      <c r="CT110" s="761"/>
      <c r="CU110" s="761"/>
      <c r="CV110" s="761"/>
      <c r="CW110" s="761"/>
      <c r="CX110" s="761"/>
      <c r="CY110" s="761"/>
      <c r="CZ110" s="761"/>
      <c r="DA110" s="761"/>
      <c r="DB110" s="761"/>
      <c r="DC110" s="761"/>
      <c r="DD110" s="761"/>
      <c r="DE110" s="761"/>
      <c r="DF110" s="762"/>
      <c r="DG110" s="814" t="s">
        <v>197</v>
      </c>
      <c r="DH110" s="815"/>
      <c r="DI110" s="815"/>
      <c r="DJ110" s="815"/>
      <c r="DK110" s="815"/>
      <c r="DL110" s="815" t="s">
        <v>197</v>
      </c>
      <c r="DM110" s="815"/>
      <c r="DN110" s="815"/>
      <c r="DO110" s="815"/>
      <c r="DP110" s="815"/>
      <c r="DQ110" s="815" t="s">
        <v>197</v>
      </c>
      <c r="DR110" s="815"/>
      <c r="DS110" s="815"/>
      <c r="DT110" s="815"/>
      <c r="DU110" s="815"/>
      <c r="DV110" s="816" t="s">
        <v>197</v>
      </c>
      <c r="DW110" s="816"/>
      <c r="DX110" s="816"/>
      <c r="DY110" s="816"/>
      <c r="DZ110" s="817"/>
    </row>
    <row r="111" spans="1:131" s="48" customFormat="1" ht="26.25" customHeight="1" x14ac:dyDescent="0.2">
      <c r="A111" s="709" t="s">
        <v>460</v>
      </c>
      <c r="B111" s="710"/>
      <c r="C111" s="710"/>
      <c r="D111" s="710"/>
      <c r="E111" s="710"/>
      <c r="F111" s="710"/>
      <c r="G111" s="710"/>
      <c r="H111" s="710"/>
      <c r="I111" s="710"/>
      <c r="J111" s="710"/>
      <c r="K111" s="710"/>
      <c r="L111" s="710"/>
      <c r="M111" s="710"/>
      <c r="N111" s="710"/>
      <c r="O111" s="710"/>
      <c r="P111" s="710"/>
      <c r="Q111" s="710"/>
      <c r="R111" s="710"/>
      <c r="S111" s="710"/>
      <c r="T111" s="710"/>
      <c r="U111" s="710"/>
      <c r="V111" s="710"/>
      <c r="W111" s="710"/>
      <c r="X111" s="710"/>
      <c r="Y111" s="710"/>
      <c r="Z111" s="876"/>
      <c r="AA111" s="714" t="s">
        <v>197</v>
      </c>
      <c r="AB111" s="715"/>
      <c r="AC111" s="715"/>
      <c r="AD111" s="715"/>
      <c r="AE111" s="716"/>
      <c r="AF111" s="717" t="s">
        <v>197</v>
      </c>
      <c r="AG111" s="715"/>
      <c r="AH111" s="715"/>
      <c r="AI111" s="715"/>
      <c r="AJ111" s="716"/>
      <c r="AK111" s="717" t="s">
        <v>197</v>
      </c>
      <c r="AL111" s="715"/>
      <c r="AM111" s="715"/>
      <c r="AN111" s="715"/>
      <c r="AO111" s="716"/>
      <c r="AP111" s="786" t="s">
        <v>197</v>
      </c>
      <c r="AQ111" s="787"/>
      <c r="AR111" s="787"/>
      <c r="AS111" s="787"/>
      <c r="AT111" s="788"/>
      <c r="AU111" s="859"/>
      <c r="AV111" s="860"/>
      <c r="AW111" s="860"/>
      <c r="AX111" s="860"/>
      <c r="AY111" s="860"/>
      <c r="AZ111" s="785" t="s">
        <v>485</v>
      </c>
      <c r="BA111" s="722"/>
      <c r="BB111" s="722"/>
      <c r="BC111" s="722"/>
      <c r="BD111" s="722"/>
      <c r="BE111" s="722"/>
      <c r="BF111" s="722"/>
      <c r="BG111" s="722"/>
      <c r="BH111" s="722"/>
      <c r="BI111" s="722"/>
      <c r="BJ111" s="722"/>
      <c r="BK111" s="722"/>
      <c r="BL111" s="722"/>
      <c r="BM111" s="722"/>
      <c r="BN111" s="722"/>
      <c r="BO111" s="722"/>
      <c r="BP111" s="723"/>
      <c r="BQ111" s="789" t="s">
        <v>197</v>
      </c>
      <c r="BR111" s="790"/>
      <c r="BS111" s="790"/>
      <c r="BT111" s="790"/>
      <c r="BU111" s="790"/>
      <c r="BV111" s="790" t="s">
        <v>197</v>
      </c>
      <c r="BW111" s="790"/>
      <c r="BX111" s="790"/>
      <c r="BY111" s="790"/>
      <c r="BZ111" s="790"/>
      <c r="CA111" s="790" t="s">
        <v>197</v>
      </c>
      <c r="CB111" s="790"/>
      <c r="CC111" s="790"/>
      <c r="CD111" s="790"/>
      <c r="CE111" s="790"/>
      <c r="CF111" s="847" t="s">
        <v>197</v>
      </c>
      <c r="CG111" s="848"/>
      <c r="CH111" s="848"/>
      <c r="CI111" s="848"/>
      <c r="CJ111" s="848"/>
      <c r="CK111" s="864"/>
      <c r="CL111" s="706"/>
      <c r="CM111" s="785" t="s">
        <v>135</v>
      </c>
      <c r="CN111" s="722"/>
      <c r="CO111" s="722"/>
      <c r="CP111" s="722"/>
      <c r="CQ111" s="722"/>
      <c r="CR111" s="722"/>
      <c r="CS111" s="722"/>
      <c r="CT111" s="722"/>
      <c r="CU111" s="722"/>
      <c r="CV111" s="722"/>
      <c r="CW111" s="722"/>
      <c r="CX111" s="722"/>
      <c r="CY111" s="722"/>
      <c r="CZ111" s="722"/>
      <c r="DA111" s="722"/>
      <c r="DB111" s="722"/>
      <c r="DC111" s="722"/>
      <c r="DD111" s="722"/>
      <c r="DE111" s="722"/>
      <c r="DF111" s="723"/>
      <c r="DG111" s="789" t="s">
        <v>197</v>
      </c>
      <c r="DH111" s="790"/>
      <c r="DI111" s="790"/>
      <c r="DJ111" s="790"/>
      <c r="DK111" s="790"/>
      <c r="DL111" s="790" t="s">
        <v>197</v>
      </c>
      <c r="DM111" s="790"/>
      <c r="DN111" s="790"/>
      <c r="DO111" s="790"/>
      <c r="DP111" s="790"/>
      <c r="DQ111" s="790" t="s">
        <v>197</v>
      </c>
      <c r="DR111" s="790"/>
      <c r="DS111" s="790"/>
      <c r="DT111" s="790"/>
      <c r="DU111" s="790"/>
      <c r="DV111" s="791" t="s">
        <v>197</v>
      </c>
      <c r="DW111" s="791"/>
      <c r="DX111" s="791"/>
      <c r="DY111" s="791"/>
      <c r="DZ111" s="792"/>
    </row>
    <row r="112" spans="1:131" s="48" customFormat="1" ht="26.25" customHeight="1" x14ac:dyDescent="0.2">
      <c r="A112" s="693" t="s">
        <v>151</v>
      </c>
      <c r="B112" s="694"/>
      <c r="C112" s="722" t="s">
        <v>488</v>
      </c>
      <c r="D112" s="722"/>
      <c r="E112" s="722"/>
      <c r="F112" s="722"/>
      <c r="G112" s="722"/>
      <c r="H112" s="722"/>
      <c r="I112" s="722"/>
      <c r="J112" s="722"/>
      <c r="K112" s="722"/>
      <c r="L112" s="722"/>
      <c r="M112" s="722"/>
      <c r="N112" s="722"/>
      <c r="O112" s="722"/>
      <c r="P112" s="722"/>
      <c r="Q112" s="722"/>
      <c r="R112" s="722"/>
      <c r="S112" s="722"/>
      <c r="T112" s="722"/>
      <c r="U112" s="722"/>
      <c r="V112" s="722"/>
      <c r="W112" s="722"/>
      <c r="X112" s="722"/>
      <c r="Y112" s="722"/>
      <c r="Z112" s="723"/>
      <c r="AA112" s="714" t="s">
        <v>197</v>
      </c>
      <c r="AB112" s="715"/>
      <c r="AC112" s="715"/>
      <c r="AD112" s="715"/>
      <c r="AE112" s="716"/>
      <c r="AF112" s="717" t="s">
        <v>197</v>
      </c>
      <c r="AG112" s="715"/>
      <c r="AH112" s="715"/>
      <c r="AI112" s="715"/>
      <c r="AJ112" s="716"/>
      <c r="AK112" s="717" t="s">
        <v>197</v>
      </c>
      <c r="AL112" s="715"/>
      <c r="AM112" s="715"/>
      <c r="AN112" s="715"/>
      <c r="AO112" s="716"/>
      <c r="AP112" s="786" t="s">
        <v>197</v>
      </c>
      <c r="AQ112" s="787"/>
      <c r="AR112" s="787"/>
      <c r="AS112" s="787"/>
      <c r="AT112" s="788"/>
      <c r="AU112" s="859"/>
      <c r="AV112" s="860"/>
      <c r="AW112" s="860"/>
      <c r="AX112" s="860"/>
      <c r="AY112" s="860"/>
      <c r="AZ112" s="785" t="s">
        <v>266</v>
      </c>
      <c r="BA112" s="722"/>
      <c r="BB112" s="722"/>
      <c r="BC112" s="722"/>
      <c r="BD112" s="722"/>
      <c r="BE112" s="722"/>
      <c r="BF112" s="722"/>
      <c r="BG112" s="722"/>
      <c r="BH112" s="722"/>
      <c r="BI112" s="722"/>
      <c r="BJ112" s="722"/>
      <c r="BK112" s="722"/>
      <c r="BL112" s="722"/>
      <c r="BM112" s="722"/>
      <c r="BN112" s="722"/>
      <c r="BO112" s="722"/>
      <c r="BP112" s="723"/>
      <c r="BQ112" s="789">
        <v>5506513</v>
      </c>
      <c r="BR112" s="790"/>
      <c r="BS112" s="790"/>
      <c r="BT112" s="790"/>
      <c r="BU112" s="790"/>
      <c r="BV112" s="790">
        <v>5634056</v>
      </c>
      <c r="BW112" s="790"/>
      <c r="BX112" s="790"/>
      <c r="BY112" s="790"/>
      <c r="BZ112" s="790"/>
      <c r="CA112" s="790">
        <v>6113490</v>
      </c>
      <c r="CB112" s="790"/>
      <c r="CC112" s="790"/>
      <c r="CD112" s="790"/>
      <c r="CE112" s="790"/>
      <c r="CF112" s="847">
        <v>42.3</v>
      </c>
      <c r="CG112" s="848"/>
      <c r="CH112" s="848"/>
      <c r="CI112" s="848"/>
      <c r="CJ112" s="848"/>
      <c r="CK112" s="864"/>
      <c r="CL112" s="706"/>
      <c r="CM112" s="785" t="s">
        <v>395</v>
      </c>
      <c r="CN112" s="722"/>
      <c r="CO112" s="722"/>
      <c r="CP112" s="722"/>
      <c r="CQ112" s="722"/>
      <c r="CR112" s="722"/>
      <c r="CS112" s="722"/>
      <c r="CT112" s="722"/>
      <c r="CU112" s="722"/>
      <c r="CV112" s="722"/>
      <c r="CW112" s="722"/>
      <c r="CX112" s="722"/>
      <c r="CY112" s="722"/>
      <c r="CZ112" s="722"/>
      <c r="DA112" s="722"/>
      <c r="DB112" s="722"/>
      <c r="DC112" s="722"/>
      <c r="DD112" s="722"/>
      <c r="DE112" s="722"/>
      <c r="DF112" s="723"/>
      <c r="DG112" s="789" t="s">
        <v>197</v>
      </c>
      <c r="DH112" s="790"/>
      <c r="DI112" s="790"/>
      <c r="DJ112" s="790"/>
      <c r="DK112" s="790"/>
      <c r="DL112" s="790" t="s">
        <v>197</v>
      </c>
      <c r="DM112" s="790"/>
      <c r="DN112" s="790"/>
      <c r="DO112" s="790"/>
      <c r="DP112" s="790"/>
      <c r="DQ112" s="790" t="s">
        <v>197</v>
      </c>
      <c r="DR112" s="790"/>
      <c r="DS112" s="790"/>
      <c r="DT112" s="790"/>
      <c r="DU112" s="790"/>
      <c r="DV112" s="791" t="s">
        <v>197</v>
      </c>
      <c r="DW112" s="791"/>
      <c r="DX112" s="791"/>
      <c r="DY112" s="791"/>
      <c r="DZ112" s="792"/>
    </row>
    <row r="113" spans="1:130" s="48" customFormat="1" ht="26.25" customHeight="1" x14ac:dyDescent="0.2">
      <c r="A113" s="695"/>
      <c r="B113" s="696"/>
      <c r="C113" s="722" t="s">
        <v>456</v>
      </c>
      <c r="D113" s="722"/>
      <c r="E113" s="722"/>
      <c r="F113" s="722"/>
      <c r="G113" s="722"/>
      <c r="H113" s="722"/>
      <c r="I113" s="722"/>
      <c r="J113" s="722"/>
      <c r="K113" s="722"/>
      <c r="L113" s="722"/>
      <c r="M113" s="722"/>
      <c r="N113" s="722"/>
      <c r="O113" s="722"/>
      <c r="P113" s="722"/>
      <c r="Q113" s="722"/>
      <c r="R113" s="722"/>
      <c r="S113" s="722"/>
      <c r="T113" s="722"/>
      <c r="U113" s="722"/>
      <c r="V113" s="722"/>
      <c r="W113" s="722"/>
      <c r="X113" s="722"/>
      <c r="Y113" s="722"/>
      <c r="Z113" s="723"/>
      <c r="AA113" s="714">
        <v>582393</v>
      </c>
      <c r="AB113" s="715"/>
      <c r="AC113" s="715"/>
      <c r="AD113" s="715"/>
      <c r="AE113" s="716"/>
      <c r="AF113" s="717">
        <v>586245</v>
      </c>
      <c r="AG113" s="715"/>
      <c r="AH113" s="715"/>
      <c r="AI113" s="715"/>
      <c r="AJ113" s="716"/>
      <c r="AK113" s="717">
        <v>566584</v>
      </c>
      <c r="AL113" s="715"/>
      <c r="AM113" s="715"/>
      <c r="AN113" s="715"/>
      <c r="AO113" s="716"/>
      <c r="AP113" s="786">
        <v>3.9</v>
      </c>
      <c r="AQ113" s="787"/>
      <c r="AR113" s="787"/>
      <c r="AS113" s="787"/>
      <c r="AT113" s="788"/>
      <c r="AU113" s="859"/>
      <c r="AV113" s="860"/>
      <c r="AW113" s="860"/>
      <c r="AX113" s="860"/>
      <c r="AY113" s="860"/>
      <c r="AZ113" s="785" t="s">
        <v>201</v>
      </c>
      <c r="BA113" s="722"/>
      <c r="BB113" s="722"/>
      <c r="BC113" s="722"/>
      <c r="BD113" s="722"/>
      <c r="BE113" s="722"/>
      <c r="BF113" s="722"/>
      <c r="BG113" s="722"/>
      <c r="BH113" s="722"/>
      <c r="BI113" s="722"/>
      <c r="BJ113" s="722"/>
      <c r="BK113" s="722"/>
      <c r="BL113" s="722"/>
      <c r="BM113" s="722"/>
      <c r="BN113" s="722"/>
      <c r="BO113" s="722"/>
      <c r="BP113" s="723"/>
      <c r="BQ113" s="789">
        <v>27601</v>
      </c>
      <c r="BR113" s="790"/>
      <c r="BS113" s="790"/>
      <c r="BT113" s="790"/>
      <c r="BU113" s="790"/>
      <c r="BV113" s="790">
        <v>9226</v>
      </c>
      <c r="BW113" s="790"/>
      <c r="BX113" s="790"/>
      <c r="BY113" s="790"/>
      <c r="BZ113" s="790"/>
      <c r="CA113" s="790">
        <v>259962</v>
      </c>
      <c r="CB113" s="790"/>
      <c r="CC113" s="790"/>
      <c r="CD113" s="790"/>
      <c r="CE113" s="790"/>
      <c r="CF113" s="847">
        <v>1.8</v>
      </c>
      <c r="CG113" s="848"/>
      <c r="CH113" s="848"/>
      <c r="CI113" s="848"/>
      <c r="CJ113" s="848"/>
      <c r="CK113" s="864"/>
      <c r="CL113" s="706"/>
      <c r="CM113" s="785" t="s">
        <v>405</v>
      </c>
      <c r="CN113" s="722"/>
      <c r="CO113" s="722"/>
      <c r="CP113" s="722"/>
      <c r="CQ113" s="722"/>
      <c r="CR113" s="722"/>
      <c r="CS113" s="722"/>
      <c r="CT113" s="722"/>
      <c r="CU113" s="722"/>
      <c r="CV113" s="722"/>
      <c r="CW113" s="722"/>
      <c r="CX113" s="722"/>
      <c r="CY113" s="722"/>
      <c r="CZ113" s="722"/>
      <c r="DA113" s="722"/>
      <c r="DB113" s="722"/>
      <c r="DC113" s="722"/>
      <c r="DD113" s="722"/>
      <c r="DE113" s="722"/>
      <c r="DF113" s="723"/>
      <c r="DG113" s="714" t="s">
        <v>197</v>
      </c>
      <c r="DH113" s="715"/>
      <c r="DI113" s="715"/>
      <c r="DJ113" s="715"/>
      <c r="DK113" s="716"/>
      <c r="DL113" s="717" t="s">
        <v>197</v>
      </c>
      <c r="DM113" s="715"/>
      <c r="DN113" s="715"/>
      <c r="DO113" s="715"/>
      <c r="DP113" s="716"/>
      <c r="DQ113" s="717" t="s">
        <v>197</v>
      </c>
      <c r="DR113" s="715"/>
      <c r="DS113" s="715"/>
      <c r="DT113" s="715"/>
      <c r="DU113" s="716"/>
      <c r="DV113" s="786" t="s">
        <v>197</v>
      </c>
      <c r="DW113" s="787"/>
      <c r="DX113" s="787"/>
      <c r="DY113" s="787"/>
      <c r="DZ113" s="788"/>
    </row>
    <row r="114" spans="1:130" s="48" customFormat="1" ht="26.25" customHeight="1" x14ac:dyDescent="0.2">
      <c r="A114" s="695"/>
      <c r="B114" s="696"/>
      <c r="C114" s="722" t="s">
        <v>489</v>
      </c>
      <c r="D114" s="722"/>
      <c r="E114" s="722"/>
      <c r="F114" s="722"/>
      <c r="G114" s="722"/>
      <c r="H114" s="722"/>
      <c r="I114" s="722"/>
      <c r="J114" s="722"/>
      <c r="K114" s="722"/>
      <c r="L114" s="722"/>
      <c r="M114" s="722"/>
      <c r="N114" s="722"/>
      <c r="O114" s="722"/>
      <c r="P114" s="722"/>
      <c r="Q114" s="722"/>
      <c r="R114" s="722"/>
      <c r="S114" s="722"/>
      <c r="T114" s="722"/>
      <c r="U114" s="722"/>
      <c r="V114" s="722"/>
      <c r="W114" s="722"/>
      <c r="X114" s="722"/>
      <c r="Y114" s="722"/>
      <c r="Z114" s="723"/>
      <c r="AA114" s="714">
        <v>81777</v>
      </c>
      <c r="AB114" s="715"/>
      <c r="AC114" s="715"/>
      <c r="AD114" s="715"/>
      <c r="AE114" s="716"/>
      <c r="AF114" s="717">
        <v>13808</v>
      </c>
      <c r="AG114" s="715"/>
      <c r="AH114" s="715"/>
      <c r="AI114" s="715"/>
      <c r="AJ114" s="716"/>
      <c r="AK114" s="717">
        <v>4483</v>
      </c>
      <c r="AL114" s="715"/>
      <c r="AM114" s="715"/>
      <c r="AN114" s="715"/>
      <c r="AO114" s="716"/>
      <c r="AP114" s="786">
        <v>0</v>
      </c>
      <c r="AQ114" s="787"/>
      <c r="AR114" s="787"/>
      <c r="AS114" s="787"/>
      <c r="AT114" s="788"/>
      <c r="AU114" s="859"/>
      <c r="AV114" s="860"/>
      <c r="AW114" s="860"/>
      <c r="AX114" s="860"/>
      <c r="AY114" s="860"/>
      <c r="AZ114" s="785" t="s">
        <v>490</v>
      </c>
      <c r="BA114" s="722"/>
      <c r="BB114" s="722"/>
      <c r="BC114" s="722"/>
      <c r="BD114" s="722"/>
      <c r="BE114" s="722"/>
      <c r="BF114" s="722"/>
      <c r="BG114" s="722"/>
      <c r="BH114" s="722"/>
      <c r="BI114" s="722"/>
      <c r="BJ114" s="722"/>
      <c r="BK114" s="722"/>
      <c r="BL114" s="722"/>
      <c r="BM114" s="722"/>
      <c r="BN114" s="722"/>
      <c r="BO114" s="722"/>
      <c r="BP114" s="723"/>
      <c r="BQ114" s="789">
        <v>4640019</v>
      </c>
      <c r="BR114" s="790"/>
      <c r="BS114" s="790"/>
      <c r="BT114" s="790"/>
      <c r="BU114" s="790"/>
      <c r="BV114" s="790">
        <v>4588902</v>
      </c>
      <c r="BW114" s="790"/>
      <c r="BX114" s="790"/>
      <c r="BY114" s="790"/>
      <c r="BZ114" s="790"/>
      <c r="CA114" s="790">
        <v>4439162</v>
      </c>
      <c r="CB114" s="790"/>
      <c r="CC114" s="790"/>
      <c r="CD114" s="790"/>
      <c r="CE114" s="790"/>
      <c r="CF114" s="847">
        <v>30.7</v>
      </c>
      <c r="CG114" s="848"/>
      <c r="CH114" s="848"/>
      <c r="CI114" s="848"/>
      <c r="CJ114" s="848"/>
      <c r="CK114" s="864"/>
      <c r="CL114" s="706"/>
      <c r="CM114" s="785" t="s">
        <v>491</v>
      </c>
      <c r="CN114" s="722"/>
      <c r="CO114" s="722"/>
      <c r="CP114" s="722"/>
      <c r="CQ114" s="722"/>
      <c r="CR114" s="722"/>
      <c r="CS114" s="722"/>
      <c r="CT114" s="722"/>
      <c r="CU114" s="722"/>
      <c r="CV114" s="722"/>
      <c r="CW114" s="722"/>
      <c r="CX114" s="722"/>
      <c r="CY114" s="722"/>
      <c r="CZ114" s="722"/>
      <c r="DA114" s="722"/>
      <c r="DB114" s="722"/>
      <c r="DC114" s="722"/>
      <c r="DD114" s="722"/>
      <c r="DE114" s="722"/>
      <c r="DF114" s="723"/>
      <c r="DG114" s="714" t="s">
        <v>197</v>
      </c>
      <c r="DH114" s="715"/>
      <c r="DI114" s="715"/>
      <c r="DJ114" s="715"/>
      <c r="DK114" s="716"/>
      <c r="DL114" s="717" t="s">
        <v>197</v>
      </c>
      <c r="DM114" s="715"/>
      <c r="DN114" s="715"/>
      <c r="DO114" s="715"/>
      <c r="DP114" s="716"/>
      <c r="DQ114" s="717" t="s">
        <v>197</v>
      </c>
      <c r="DR114" s="715"/>
      <c r="DS114" s="715"/>
      <c r="DT114" s="715"/>
      <c r="DU114" s="716"/>
      <c r="DV114" s="786" t="s">
        <v>197</v>
      </c>
      <c r="DW114" s="787"/>
      <c r="DX114" s="787"/>
      <c r="DY114" s="787"/>
      <c r="DZ114" s="788"/>
    </row>
    <row r="115" spans="1:130" s="48" customFormat="1" ht="26.25" customHeight="1" x14ac:dyDescent="0.2">
      <c r="A115" s="695"/>
      <c r="B115" s="696"/>
      <c r="C115" s="722" t="s">
        <v>375</v>
      </c>
      <c r="D115" s="722"/>
      <c r="E115" s="722"/>
      <c r="F115" s="722"/>
      <c r="G115" s="722"/>
      <c r="H115" s="722"/>
      <c r="I115" s="722"/>
      <c r="J115" s="722"/>
      <c r="K115" s="722"/>
      <c r="L115" s="722"/>
      <c r="M115" s="722"/>
      <c r="N115" s="722"/>
      <c r="O115" s="722"/>
      <c r="P115" s="722"/>
      <c r="Q115" s="722"/>
      <c r="R115" s="722"/>
      <c r="S115" s="722"/>
      <c r="T115" s="722"/>
      <c r="U115" s="722"/>
      <c r="V115" s="722"/>
      <c r="W115" s="722"/>
      <c r="X115" s="722"/>
      <c r="Y115" s="722"/>
      <c r="Z115" s="723"/>
      <c r="AA115" s="714" t="s">
        <v>197</v>
      </c>
      <c r="AB115" s="715"/>
      <c r="AC115" s="715"/>
      <c r="AD115" s="715"/>
      <c r="AE115" s="716"/>
      <c r="AF115" s="717" t="s">
        <v>197</v>
      </c>
      <c r="AG115" s="715"/>
      <c r="AH115" s="715"/>
      <c r="AI115" s="715"/>
      <c r="AJ115" s="716"/>
      <c r="AK115" s="717">
        <v>11424</v>
      </c>
      <c r="AL115" s="715"/>
      <c r="AM115" s="715"/>
      <c r="AN115" s="715"/>
      <c r="AO115" s="716"/>
      <c r="AP115" s="786">
        <v>0.1</v>
      </c>
      <c r="AQ115" s="787"/>
      <c r="AR115" s="787"/>
      <c r="AS115" s="787"/>
      <c r="AT115" s="788"/>
      <c r="AU115" s="859"/>
      <c r="AV115" s="860"/>
      <c r="AW115" s="860"/>
      <c r="AX115" s="860"/>
      <c r="AY115" s="860"/>
      <c r="AZ115" s="785" t="s">
        <v>348</v>
      </c>
      <c r="BA115" s="722"/>
      <c r="BB115" s="722"/>
      <c r="BC115" s="722"/>
      <c r="BD115" s="722"/>
      <c r="BE115" s="722"/>
      <c r="BF115" s="722"/>
      <c r="BG115" s="722"/>
      <c r="BH115" s="722"/>
      <c r="BI115" s="722"/>
      <c r="BJ115" s="722"/>
      <c r="BK115" s="722"/>
      <c r="BL115" s="722"/>
      <c r="BM115" s="722"/>
      <c r="BN115" s="722"/>
      <c r="BO115" s="722"/>
      <c r="BP115" s="723"/>
      <c r="BQ115" s="789" t="s">
        <v>197</v>
      </c>
      <c r="BR115" s="790"/>
      <c r="BS115" s="790"/>
      <c r="BT115" s="790"/>
      <c r="BU115" s="790"/>
      <c r="BV115" s="790" t="s">
        <v>197</v>
      </c>
      <c r="BW115" s="790"/>
      <c r="BX115" s="790"/>
      <c r="BY115" s="790"/>
      <c r="BZ115" s="790"/>
      <c r="CA115" s="790" t="s">
        <v>197</v>
      </c>
      <c r="CB115" s="790"/>
      <c r="CC115" s="790"/>
      <c r="CD115" s="790"/>
      <c r="CE115" s="790"/>
      <c r="CF115" s="847" t="s">
        <v>197</v>
      </c>
      <c r="CG115" s="848"/>
      <c r="CH115" s="848"/>
      <c r="CI115" s="848"/>
      <c r="CJ115" s="848"/>
      <c r="CK115" s="864"/>
      <c r="CL115" s="706"/>
      <c r="CM115" s="785" t="s">
        <v>30</v>
      </c>
      <c r="CN115" s="722"/>
      <c r="CO115" s="722"/>
      <c r="CP115" s="722"/>
      <c r="CQ115" s="722"/>
      <c r="CR115" s="722"/>
      <c r="CS115" s="722"/>
      <c r="CT115" s="722"/>
      <c r="CU115" s="722"/>
      <c r="CV115" s="722"/>
      <c r="CW115" s="722"/>
      <c r="CX115" s="722"/>
      <c r="CY115" s="722"/>
      <c r="CZ115" s="722"/>
      <c r="DA115" s="722"/>
      <c r="DB115" s="722"/>
      <c r="DC115" s="722"/>
      <c r="DD115" s="722"/>
      <c r="DE115" s="722"/>
      <c r="DF115" s="723"/>
      <c r="DG115" s="714" t="s">
        <v>197</v>
      </c>
      <c r="DH115" s="715"/>
      <c r="DI115" s="715"/>
      <c r="DJ115" s="715"/>
      <c r="DK115" s="716"/>
      <c r="DL115" s="717" t="s">
        <v>197</v>
      </c>
      <c r="DM115" s="715"/>
      <c r="DN115" s="715"/>
      <c r="DO115" s="715"/>
      <c r="DP115" s="716"/>
      <c r="DQ115" s="717" t="s">
        <v>197</v>
      </c>
      <c r="DR115" s="715"/>
      <c r="DS115" s="715"/>
      <c r="DT115" s="715"/>
      <c r="DU115" s="716"/>
      <c r="DV115" s="786" t="s">
        <v>197</v>
      </c>
      <c r="DW115" s="787"/>
      <c r="DX115" s="787"/>
      <c r="DY115" s="787"/>
      <c r="DZ115" s="788"/>
    </row>
    <row r="116" spans="1:130" s="48" customFormat="1" ht="26.25" customHeight="1" x14ac:dyDescent="0.2">
      <c r="A116" s="697"/>
      <c r="B116" s="698"/>
      <c r="C116" s="794" t="s">
        <v>1</v>
      </c>
      <c r="D116" s="794"/>
      <c r="E116" s="794"/>
      <c r="F116" s="794"/>
      <c r="G116" s="794"/>
      <c r="H116" s="794"/>
      <c r="I116" s="794"/>
      <c r="J116" s="794"/>
      <c r="K116" s="794"/>
      <c r="L116" s="794"/>
      <c r="M116" s="794"/>
      <c r="N116" s="794"/>
      <c r="O116" s="794"/>
      <c r="P116" s="794"/>
      <c r="Q116" s="794"/>
      <c r="R116" s="794"/>
      <c r="S116" s="794"/>
      <c r="T116" s="794"/>
      <c r="U116" s="794"/>
      <c r="V116" s="794"/>
      <c r="W116" s="794"/>
      <c r="X116" s="794"/>
      <c r="Y116" s="794"/>
      <c r="Z116" s="795"/>
      <c r="AA116" s="714" t="s">
        <v>197</v>
      </c>
      <c r="AB116" s="715"/>
      <c r="AC116" s="715"/>
      <c r="AD116" s="715"/>
      <c r="AE116" s="716"/>
      <c r="AF116" s="717">
        <v>4</v>
      </c>
      <c r="AG116" s="715"/>
      <c r="AH116" s="715"/>
      <c r="AI116" s="715"/>
      <c r="AJ116" s="716"/>
      <c r="AK116" s="717">
        <v>302</v>
      </c>
      <c r="AL116" s="715"/>
      <c r="AM116" s="715"/>
      <c r="AN116" s="715"/>
      <c r="AO116" s="716"/>
      <c r="AP116" s="786">
        <v>0</v>
      </c>
      <c r="AQ116" s="787"/>
      <c r="AR116" s="787"/>
      <c r="AS116" s="787"/>
      <c r="AT116" s="788"/>
      <c r="AU116" s="859"/>
      <c r="AV116" s="860"/>
      <c r="AW116" s="860"/>
      <c r="AX116" s="860"/>
      <c r="AY116" s="860"/>
      <c r="AZ116" s="866" t="s">
        <v>219</v>
      </c>
      <c r="BA116" s="867"/>
      <c r="BB116" s="867"/>
      <c r="BC116" s="867"/>
      <c r="BD116" s="867"/>
      <c r="BE116" s="867"/>
      <c r="BF116" s="867"/>
      <c r="BG116" s="867"/>
      <c r="BH116" s="867"/>
      <c r="BI116" s="867"/>
      <c r="BJ116" s="867"/>
      <c r="BK116" s="867"/>
      <c r="BL116" s="867"/>
      <c r="BM116" s="867"/>
      <c r="BN116" s="867"/>
      <c r="BO116" s="867"/>
      <c r="BP116" s="868"/>
      <c r="BQ116" s="789" t="s">
        <v>197</v>
      </c>
      <c r="BR116" s="790"/>
      <c r="BS116" s="790"/>
      <c r="BT116" s="790"/>
      <c r="BU116" s="790"/>
      <c r="BV116" s="790" t="s">
        <v>197</v>
      </c>
      <c r="BW116" s="790"/>
      <c r="BX116" s="790"/>
      <c r="BY116" s="790"/>
      <c r="BZ116" s="790"/>
      <c r="CA116" s="790" t="s">
        <v>197</v>
      </c>
      <c r="CB116" s="790"/>
      <c r="CC116" s="790"/>
      <c r="CD116" s="790"/>
      <c r="CE116" s="790"/>
      <c r="CF116" s="847" t="s">
        <v>197</v>
      </c>
      <c r="CG116" s="848"/>
      <c r="CH116" s="848"/>
      <c r="CI116" s="848"/>
      <c r="CJ116" s="848"/>
      <c r="CK116" s="864"/>
      <c r="CL116" s="706"/>
      <c r="CM116" s="785" t="s">
        <v>11</v>
      </c>
      <c r="CN116" s="722"/>
      <c r="CO116" s="722"/>
      <c r="CP116" s="722"/>
      <c r="CQ116" s="722"/>
      <c r="CR116" s="722"/>
      <c r="CS116" s="722"/>
      <c r="CT116" s="722"/>
      <c r="CU116" s="722"/>
      <c r="CV116" s="722"/>
      <c r="CW116" s="722"/>
      <c r="CX116" s="722"/>
      <c r="CY116" s="722"/>
      <c r="CZ116" s="722"/>
      <c r="DA116" s="722"/>
      <c r="DB116" s="722"/>
      <c r="DC116" s="722"/>
      <c r="DD116" s="722"/>
      <c r="DE116" s="722"/>
      <c r="DF116" s="723"/>
      <c r="DG116" s="714" t="s">
        <v>197</v>
      </c>
      <c r="DH116" s="715"/>
      <c r="DI116" s="715"/>
      <c r="DJ116" s="715"/>
      <c r="DK116" s="716"/>
      <c r="DL116" s="717" t="s">
        <v>197</v>
      </c>
      <c r="DM116" s="715"/>
      <c r="DN116" s="715"/>
      <c r="DO116" s="715"/>
      <c r="DP116" s="716"/>
      <c r="DQ116" s="717" t="s">
        <v>197</v>
      </c>
      <c r="DR116" s="715"/>
      <c r="DS116" s="715"/>
      <c r="DT116" s="715"/>
      <c r="DU116" s="716"/>
      <c r="DV116" s="786" t="s">
        <v>197</v>
      </c>
      <c r="DW116" s="787"/>
      <c r="DX116" s="787"/>
      <c r="DY116" s="787"/>
      <c r="DZ116" s="788"/>
    </row>
    <row r="117" spans="1:130" s="48" customFormat="1" ht="26.25" customHeight="1" x14ac:dyDescent="0.2">
      <c r="A117" s="849" t="s">
        <v>271</v>
      </c>
      <c r="B117" s="850"/>
      <c r="C117" s="850"/>
      <c r="D117" s="850"/>
      <c r="E117" s="850"/>
      <c r="F117" s="850"/>
      <c r="G117" s="850"/>
      <c r="H117" s="850"/>
      <c r="I117" s="850"/>
      <c r="J117" s="850"/>
      <c r="K117" s="850"/>
      <c r="L117" s="850"/>
      <c r="M117" s="850"/>
      <c r="N117" s="850"/>
      <c r="O117" s="850"/>
      <c r="P117" s="850"/>
      <c r="Q117" s="850"/>
      <c r="R117" s="850"/>
      <c r="S117" s="850"/>
      <c r="T117" s="850"/>
      <c r="U117" s="850"/>
      <c r="V117" s="850"/>
      <c r="W117" s="850"/>
      <c r="X117" s="850"/>
      <c r="Y117" s="826" t="s">
        <v>324</v>
      </c>
      <c r="Z117" s="851"/>
      <c r="AA117" s="869">
        <v>4280277</v>
      </c>
      <c r="AB117" s="870"/>
      <c r="AC117" s="870"/>
      <c r="AD117" s="870"/>
      <c r="AE117" s="871"/>
      <c r="AF117" s="872">
        <v>4045189</v>
      </c>
      <c r="AG117" s="870"/>
      <c r="AH117" s="870"/>
      <c r="AI117" s="870"/>
      <c r="AJ117" s="871"/>
      <c r="AK117" s="872">
        <v>3894560</v>
      </c>
      <c r="AL117" s="870"/>
      <c r="AM117" s="870"/>
      <c r="AN117" s="870"/>
      <c r="AO117" s="871"/>
      <c r="AP117" s="873"/>
      <c r="AQ117" s="874"/>
      <c r="AR117" s="874"/>
      <c r="AS117" s="874"/>
      <c r="AT117" s="875"/>
      <c r="AU117" s="859"/>
      <c r="AV117" s="860"/>
      <c r="AW117" s="860"/>
      <c r="AX117" s="860"/>
      <c r="AY117" s="860"/>
      <c r="AZ117" s="844" t="s">
        <v>492</v>
      </c>
      <c r="BA117" s="845"/>
      <c r="BB117" s="845"/>
      <c r="BC117" s="845"/>
      <c r="BD117" s="845"/>
      <c r="BE117" s="845"/>
      <c r="BF117" s="845"/>
      <c r="BG117" s="845"/>
      <c r="BH117" s="845"/>
      <c r="BI117" s="845"/>
      <c r="BJ117" s="845"/>
      <c r="BK117" s="845"/>
      <c r="BL117" s="845"/>
      <c r="BM117" s="845"/>
      <c r="BN117" s="845"/>
      <c r="BO117" s="845"/>
      <c r="BP117" s="846"/>
      <c r="BQ117" s="789" t="s">
        <v>197</v>
      </c>
      <c r="BR117" s="790"/>
      <c r="BS117" s="790"/>
      <c r="BT117" s="790"/>
      <c r="BU117" s="790"/>
      <c r="BV117" s="790" t="s">
        <v>197</v>
      </c>
      <c r="BW117" s="790"/>
      <c r="BX117" s="790"/>
      <c r="BY117" s="790"/>
      <c r="BZ117" s="790"/>
      <c r="CA117" s="790" t="s">
        <v>197</v>
      </c>
      <c r="CB117" s="790"/>
      <c r="CC117" s="790"/>
      <c r="CD117" s="790"/>
      <c r="CE117" s="790"/>
      <c r="CF117" s="847" t="s">
        <v>197</v>
      </c>
      <c r="CG117" s="848"/>
      <c r="CH117" s="848"/>
      <c r="CI117" s="848"/>
      <c r="CJ117" s="848"/>
      <c r="CK117" s="864"/>
      <c r="CL117" s="706"/>
      <c r="CM117" s="785" t="s">
        <v>340</v>
      </c>
      <c r="CN117" s="722"/>
      <c r="CO117" s="722"/>
      <c r="CP117" s="722"/>
      <c r="CQ117" s="722"/>
      <c r="CR117" s="722"/>
      <c r="CS117" s="722"/>
      <c r="CT117" s="722"/>
      <c r="CU117" s="722"/>
      <c r="CV117" s="722"/>
      <c r="CW117" s="722"/>
      <c r="CX117" s="722"/>
      <c r="CY117" s="722"/>
      <c r="CZ117" s="722"/>
      <c r="DA117" s="722"/>
      <c r="DB117" s="722"/>
      <c r="DC117" s="722"/>
      <c r="DD117" s="722"/>
      <c r="DE117" s="722"/>
      <c r="DF117" s="723"/>
      <c r="DG117" s="714" t="s">
        <v>197</v>
      </c>
      <c r="DH117" s="715"/>
      <c r="DI117" s="715"/>
      <c r="DJ117" s="715"/>
      <c r="DK117" s="716"/>
      <c r="DL117" s="717" t="s">
        <v>197</v>
      </c>
      <c r="DM117" s="715"/>
      <c r="DN117" s="715"/>
      <c r="DO117" s="715"/>
      <c r="DP117" s="716"/>
      <c r="DQ117" s="717" t="s">
        <v>197</v>
      </c>
      <c r="DR117" s="715"/>
      <c r="DS117" s="715"/>
      <c r="DT117" s="715"/>
      <c r="DU117" s="716"/>
      <c r="DV117" s="786" t="s">
        <v>197</v>
      </c>
      <c r="DW117" s="787"/>
      <c r="DX117" s="787"/>
      <c r="DY117" s="787"/>
      <c r="DZ117" s="788"/>
    </row>
    <row r="118" spans="1:130" s="48" customFormat="1" ht="26.25" customHeight="1" x14ac:dyDescent="0.2">
      <c r="A118" s="849" t="s">
        <v>97</v>
      </c>
      <c r="B118" s="850"/>
      <c r="C118" s="850"/>
      <c r="D118" s="850"/>
      <c r="E118" s="850"/>
      <c r="F118" s="850"/>
      <c r="G118" s="850"/>
      <c r="H118" s="850"/>
      <c r="I118" s="850"/>
      <c r="J118" s="850"/>
      <c r="K118" s="850"/>
      <c r="L118" s="850"/>
      <c r="M118" s="850"/>
      <c r="N118" s="850"/>
      <c r="O118" s="850"/>
      <c r="P118" s="850"/>
      <c r="Q118" s="850"/>
      <c r="R118" s="850"/>
      <c r="S118" s="850"/>
      <c r="T118" s="850"/>
      <c r="U118" s="850"/>
      <c r="V118" s="850"/>
      <c r="W118" s="850"/>
      <c r="X118" s="850"/>
      <c r="Y118" s="850"/>
      <c r="Z118" s="851"/>
      <c r="AA118" s="852" t="s">
        <v>480</v>
      </c>
      <c r="AB118" s="850"/>
      <c r="AC118" s="850"/>
      <c r="AD118" s="850"/>
      <c r="AE118" s="851"/>
      <c r="AF118" s="852" t="s">
        <v>482</v>
      </c>
      <c r="AG118" s="850"/>
      <c r="AH118" s="850"/>
      <c r="AI118" s="850"/>
      <c r="AJ118" s="851"/>
      <c r="AK118" s="852" t="s">
        <v>185</v>
      </c>
      <c r="AL118" s="850"/>
      <c r="AM118" s="850"/>
      <c r="AN118" s="850"/>
      <c r="AO118" s="851"/>
      <c r="AP118" s="852" t="s">
        <v>483</v>
      </c>
      <c r="AQ118" s="850"/>
      <c r="AR118" s="850"/>
      <c r="AS118" s="850"/>
      <c r="AT118" s="853"/>
      <c r="AU118" s="859"/>
      <c r="AV118" s="860"/>
      <c r="AW118" s="860"/>
      <c r="AX118" s="860"/>
      <c r="AY118" s="860"/>
      <c r="AZ118" s="793" t="s">
        <v>493</v>
      </c>
      <c r="BA118" s="794"/>
      <c r="BB118" s="794"/>
      <c r="BC118" s="794"/>
      <c r="BD118" s="794"/>
      <c r="BE118" s="794"/>
      <c r="BF118" s="794"/>
      <c r="BG118" s="794"/>
      <c r="BH118" s="794"/>
      <c r="BI118" s="794"/>
      <c r="BJ118" s="794"/>
      <c r="BK118" s="794"/>
      <c r="BL118" s="794"/>
      <c r="BM118" s="794"/>
      <c r="BN118" s="794"/>
      <c r="BO118" s="794"/>
      <c r="BP118" s="795"/>
      <c r="BQ118" s="822" t="s">
        <v>197</v>
      </c>
      <c r="BR118" s="823"/>
      <c r="BS118" s="823"/>
      <c r="BT118" s="823"/>
      <c r="BU118" s="823"/>
      <c r="BV118" s="823" t="s">
        <v>197</v>
      </c>
      <c r="BW118" s="823"/>
      <c r="BX118" s="823"/>
      <c r="BY118" s="823"/>
      <c r="BZ118" s="823"/>
      <c r="CA118" s="823" t="s">
        <v>197</v>
      </c>
      <c r="CB118" s="823"/>
      <c r="CC118" s="823"/>
      <c r="CD118" s="823"/>
      <c r="CE118" s="823"/>
      <c r="CF118" s="847" t="s">
        <v>197</v>
      </c>
      <c r="CG118" s="848"/>
      <c r="CH118" s="848"/>
      <c r="CI118" s="848"/>
      <c r="CJ118" s="848"/>
      <c r="CK118" s="864"/>
      <c r="CL118" s="706"/>
      <c r="CM118" s="785" t="s">
        <v>494</v>
      </c>
      <c r="CN118" s="722"/>
      <c r="CO118" s="722"/>
      <c r="CP118" s="722"/>
      <c r="CQ118" s="722"/>
      <c r="CR118" s="722"/>
      <c r="CS118" s="722"/>
      <c r="CT118" s="722"/>
      <c r="CU118" s="722"/>
      <c r="CV118" s="722"/>
      <c r="CW118" s="722"/>
      <c r="CX118" s="722"/>
      <c r="CY118" s="722"/>
      <c r="CZ118" s="722"/>
      <c r="DA118" s="722"/>
      <c r="DB118" s="722"/>
      <c r="DC118" s="722"/>
      <c r="DD118" s="722"/>
      <c r="DE118" s="722"/>
      <c r="DF118" s="723"/>
      <c r="DG118" s="714" t="s">
        <v>197</v>
      </c>
      <c r="DH118" s="715"/>
      <c r="DI118" s="715"/>
      <c r="DJ118" s="715"/>
      <c r="DK118" s="716"/>
      <c r="DL118" s="717" t="s">
        <v>197</v>
      </c>
      <c r="DM118" s="715"/>
      <c r="DN118" s="715"/>
      <c r="DO118" s="715"/>
      <c r="DP118" s="716"/>
      <c r="DQ118" s="717" t="s">
        <v>197</v>
      </c>
      <c r="DR118" s="715"/>
      <c r="DS118" s="715"/>
      <c r="DT118" s="715"/>
      <c r="DU118" s="716"/>
      <c r="DV118" s="786" t="s">
        <v>197</v>
      </c>
      <c r="DW118" s="787"/>
      <c r="DX118" s="787"/>
      <c r="DY118" s="787"/>
      <c r="DZ118" s="788"/>
    </row>
    <row r="119" spans="1:130" s="48" customFormat="1" ht="26.25" customHeight="1" x14ac:dyDescent="0.2">
      <c r="A119" s="703" t="s">
        <v>387</v>
      </c>
      <c r="B119" s="704"/>
      <c r="C119" s="813" t="s">
        <v>65</v>
      </c>
      <c r="D119" s="761"/>
      <c r="E119" s="761"/>
      <c r="F119" s="761"/>
      <c r="G119" s="761"/>
      <c r="H119" s="761"/>
      <c r="I119" s="761"/>
      <c r="J119" s="761"/>
      <c r="K119" s="761"/>
      <c r="L119" s="761"/>
      <c r="M119" s="761"/>
      <c r="N119" s="761"/>
      <c r="O119" s="761"/>
      <c r="P119" s="761"/>
      <c r="Q119" s="761"/>
      <c r="R119" s="761"/>
      <c r="S119" s="761"/>
      <c r="T119" s="761"/>
      <c r="U119" s="761"/>
      <c r="V119" s="761"/>
      <c r="W119" s="761"/>
      <c r="X119" s="761"/>
      <c r="Y119" s="761"/>
      <c r="Z119" s="762"/>
      <c r="AA119" s="753" t="s">
        <v>197</v>
      </c>
      <c r="AB119" s="754"/>
      <c r="AC119" s="754"/>
      <c r="AD119" s="754"/>
      <c r="AE119" s="755"/>
      <c r="AF119" s="756" t="s">
        <v>197</v>
      </c>
      <c r="AG119" s="754"/>
      <c r="AH119" s="754"/>
      <c r="AI119" s="754"/>
      <c r="AJ119" s="755"/>
      <c r="AK119" s="756" t="s">
        <v>197</v>
      </c>
      <c r="AL119" s="754"/>
      <c r="AM119" s="754"/>
      <c r="AN119" s="754"/>
      <c r="AO119" s="755"/>
      <c r="AP119" s="854" t="s">
        <v>197</v>
      </c>
      <c r="AQ119" s="855"/>
      <c r="AR119" s="855"/>
      <c r="AS119" s="855"/>
      <c r="AT119" s="856"/>
      <c r="AU119" s="861"/>
      <c r="AV119" s="862"/>
      <c r="AW119" s="862"/>
      <c r="AX119" s="862"/>
      <c r="AY119" s="862"/>
      <c r="AZ119" s="69" t="s">
        <v>271</v>
      </c>
      <c r="BA119" s="69"/>
      <c r="BB119" s="69"/>
      <c r="BC119" s="69"/>
      <c r="BD119" s="69"/>
      <c r="BE119" s="69"/>
      <c r="BF119" s="69"/>
      <c r="BG119" s="69"/>
      <c r="BH119" s="69"/>
      <c r="BI119" s="69"/>
      <c r="BJ119" s="69"/>
      <c r="BK119" s="69"/>
      <c r="BL119" s="69"/>
      <c r="BM119" s="69"/>
      <c r="BN119" s="69"/>
      <c r="BO119" s="826" t="s">
        <v>163</v>
      </c>
      <c r="BP119" s="827"/>
      <c r="BQ119" s="822">
        <v>41186375</v>
      </c>
      <c r="BR119" s="823"/>
      <c r="BS119" s="823"/>
      <c r="BT119" s="823"/>
      <c r="BU119" s="823"/>
      <c r="BV119" s="823">
        <v>39545225</v>
      </c>
      <c r="BW119" s="823"/>
      <c r="BX119" s="823"/>
      <c r="BY119" s="823"/>
      <c r="BZ119" s="823"/>
      <c r="CA119" s="823">
        <v>38684132</v>
      </c>
      <c r="CB119" s="823"/>
      <c r="CC119" s="823"/>
      <c r="CD119" s="823"/>
      <c r="CE119" s="823"/>
      <c r="CF119" s="680"/>
      <c r="CG119" s="681"/>
      <c r="CH119" s="681"/>
      <c r="CI119" s="681"/>
      <c r="CJ119" s="830"/>
      <c r="CK119" s="865"/>
      <c r="CL119" s="708"/>
      <c r="CM119" s="793" t="s">
        <v>495</v>
      </c>
      <c r="CN119" s="794"/>
      <c r="CO119" s="794"/>
      <c r="CP119" s="794"/>
      <c r="CQ119" s="794"/>
      <c r="CR119" s="794"/>
      <c r="CS119" s="794"/>
      <c r="CT119" s="794"/>
      <c r="CU119" s="794"/>
      <c r="CV119" s="794"/>
      <c r="CW119" s="794"/>
      <c r="CX119" s="794"/>
      <c r="CY119" s="794"/>
      <c r="CZ119" s="794"/>
      <c r="DA119" s="794"/>
      <c r="DB119" s="794"/>
      <c r="DC119" s="794"/>
      <c r="DD119" s="794"/>
      <c r="DE119" s="794"/>
      <c r="DF119" s="795"/>
      <c r="DG119" s="733" t="s">
        <v>197</v>
      </c>
      <c r="DH119" s="734"/>
      <c r="DI119" s="734"/>
      <c r="DJ119" s="734"/>
      <c r="DK119" s="735"/>
      <c r="DL119" s="736" t="s">
        <v>197</v>
      </c>
      <c r="DM119" s="734"/>
      <c r="DN119" s="734"/>
      <c r="DO119" s="734"/>
      <c r="DP119" s="735"/>
      <c r="DQ119" s="736" t="s">
        <v>197</v>
      </c>
      <c r="DR119" s="734"/>
      <c r="DS119" s="734"/>
      <c r="DT119" s="734"/>
      <c r="DU119" s="735"/>
      <c r="DV119" s="810" t="s">
        <v>197</v>
      </c>
      <c r="DW119" s="811"/>
      <c r="DX119" s="811"/>
      <c r="DY119" s="811"/>
      <c r="DZ119" s="812"/>
    </row>
    <row r="120" spans="1:130" s="48" customFormat="1" ht="26.25" customHeight="1" x14ac:dyDescent="0.2">
      <c r="A120" s="705"/>
      <c r="B120" s="706"/>
      <c r="C120" s="785" t="s">
        <v>135</v>
      </c>
      <c r="D120" s="722"/>
      <c r="E120" s="722"/>
      <c r="F120" s="722"/>
      <c r="G120" s="722"/>
      <c r="H120" s="722"/>
      <c r="I120" s="722"/>
      <c r="J120" s="722"/>
      <c r="K120" s="722"/>
      <c r="L120" s="722"/>
      <c r="M120" s="722"/>
      <c r="N120" s="722"/>
      <c r="O120" s="722"/>
      <c r="P120" s="722"/>
      <c r="Q120" s="722"/>
      <c r="R120" s="722"/>
      <c r="S120" s="722"/>
      <c r="T120" s="722"/>
      <c r="U120" s="722"/>
      <c r="V120" s="722"/>
      <c r="W120" s="722"/>
      <c r="X120" s="722"/>
      <c r="Y120" s="722"/>
      <c r="Z120" s="723"/>
      <c r="AA120" s="714" t="s">
        <v>197</v>
      </c>
      <c r="AB120" s="715"/>
      <c r="AC120" s="715"/>
      <c r="AD120" s="715"/>
      <c r="AE120" s="716"/>
      <c r="AF120" s="717" t="s">
        <v>197</v>
      </c>
      <c r="AG120" s="715"/>
      <c r="AH120" s="715"/>
      <c r="AI120" s="715"/>
      <c r="AJ120" s="716"/>
      <c r="AK120" s="717" t="s">
        <v>197</v>
      </c>
      <c r="AL120" s="715"/>
      <c r="AM120" s="715"/>
      <c r="AN120" s="715"/>
      <c r="AO120" s="716"/>
      <c r="AP120" s="786" t="s">
        <v>197</v>
      </c>
      <c r="AQ120" s="787"/>
      <c r="AR120" s="787"/>
      <c r="AS120" s="787"/>
      <c r="AT120" s="788"/>
      <c r="AU120" s="831" t="s">
        <v>486</v>
      </c>
      <c r="AV120" s="832"/>
      <c r="AW120" s="832"/>
      <c r="AX120" s="832"/>
      <c r="AY120" s="833"/>
      <c r="AZ120" s="813" t="s">
        <v>211</v>
      </c>
      <c r="BA120" s="761"/>
      <c r="BB120" s="761"/>
      <c r="BC120" s="761"/>
      <c r="BD120" s="761"/>
      <c r="BE120" s="761"/>
      <c r="BF120" s="761"/>
      <c r="BG120" s="761"/>
      <c r="BH120" s="761"/>
      <c r="BI120" s="761"/>
      <c r="BJ120" s="761"/>
      <c r="BK120" s="761"/>
      <c r="BL120" s="761"/>
      <c r="BM120" s="761"/>
      <c r="BN120" s="761"/>
      <c r="BO120" s="761"/>
      <c r="BP120" s="762"/>
      <c r="BQ120" s="814">
        <v>11357472</v>
      </c>
      <c r="BR120" s="815"/>
      <c r="BS120" s="815"/>
      <c r="BT120" s="815"/>
      <c r="BU120" s="815"/>
      <c r="BV120" s="815">
        <v>10780321</v>
      </c>
      <c r="BW120" s="815"/>
      <c r="BX120" s="815"/>
      <c r="BY120" s="815"/>
      <c r="BZ120" s="815"/>
      <c r="CA120" s="815">
        <v>11143252</v>
      </c>
      <c r="CB120" s="815"/>
      <c r="CC120" s="815"/>
      <c r="CD120" s="815"/>
      <c r="CE120" s="815"/>
      <c r="CF120" s="839">
        <v>77.2</v>
      </c>
      <c r="CG120" s="840"/>
      <c r="CH120" s="840"/>
      <c r="CI120" s="840"/>
      <c r="CJ120" s="840"/>
      <c r="CK120" s="818" t="s">
        <v>267</v>
      </c>
      <c r="CL120" s="777"/>
      <c r="CM120" s="777"/>
      <c r="CN120" s="777"/>
      <c r="CO120" s="778"/>
      <c r="CP120" s="841" t="s">
        <v>301</v>
      </c>
      <c r="CQ120" s="842"/>
      <c r="CR120" s="842"/>
      <c r="CS120" s="842"/>
      <c r="CT120" s="842"/>
      <c r="CU120" s="842"/>
      <c r="CV120" s="842"/>
      <c r="CW120" s="842"/>
      <c r="CX120" s="842"/>
      <c r="CY120" s="842"/>
      <c r="CZ120" s="842"/>
      <c r="DA120" s="842"/>
      <c r="DB120" s="842"/>
      <c r="DC120" s="842"/>
      <c r="DD120" s="842"/>
      <c r="DE120" s="842"/>
      <c r="DF120" s="843"/>
      <c r="DG120" s="814">
        <v>4382583</v>
      </c>
      <c r="DH120" s="815"/>
      <c r="DI120" s="815"/>
      <c r="DJ120" s="815"/>
      <c r="DK120" s="815"/>
      <c r="DL120" s="815">
        <v>4292125</v>
      </c>
      <c r="DM120" s="815"/>
      <c r="DN120" s="815"/>
      <c r="DO120" s="815"/>
      <c r="DP120" s="815"/>
      <c r="DQ120" s="815">
        <v>4751508</v>
      </c>
      <c r="DR120" s="815"/>
      <c r="DS120" s="815"/>
      <c r="DT120" s="815"/>
      <c r="DU120" s="815"/>
      <c r="DV120" s="816">
        <v>32.9</v>
      </c>
      <c r="DW120" s="816"/>
      <c r="DX120" s="816"/>
      <c r="DY120" s="816"/>
      <c r="DZ120" s="817"/>
    </row>
    <row r="121" spans="1:130" s="48" customFormat="1" ht="26.25" customHeight="1" x14ac:dyDescent="0.2">
      <c r="A121" s="705"/>
      <c r="B121" s="706"/>
      <c r="C121" s="844" t="s">
        <v>134</v>
      </c>
      <c r="D121" s="845"/>
      <c r="E121" s="845"/>
      <c r="F121" s="845"/>
      <c r="G121" s="845"/>
      <c r="H121" s="845"/>
      <c r="I121" s="845"/>
      <c r="J121" s="845"/>
      <c r="K121" s="845"/>
      <c r="L121" s="845"/>
      <c r="M121" s="845"/>
      <c r="N121" s="845"/>
      <c r="O121" s="845"/>
      <c r="P121" s="845"/>
      <c r="Q121" s="845"/>
      <c r="R121" s="845"/>
      <c r="S121" s="845"/>
      <c r="T121" s="845"/>
      <c r="U121" s="845"/>
      <c r="V121" s="845"/>
      <c r="W121" s="845"/>
      <c r="X121" s="845"/>
      <c r="Y121" s="845"/>
      <c r="Z121" s="846"/>
      <c r="AA121" s="714" t="s">
        <v>197</v>
      </c>
      <c r="AB121" s="715"/>
      <c r="AC121" s="715"/>
      <c r="AD121" s="715"/>
      <c r="AE121" s="716"/>
      <c r="AF121" s="717" t="s">
        <v>197</v>
      </c>
      <c r="AG121" s="715"/>
      <c r="AH121" s="715"/>
      <c r="AI121" s="715"/>
      <c r="AJ121" s="716"/>
      <c r="AK121" s="717" t="s">
        <v>197</v>
      </c>
      <c r="AL121" s="715"/>
      <c r="AM121" s="715"/>
      <c r="AN121" s="715"/>
      <c r="AO121" s="716"/>
      <c r="AP121" s="786" t="s">
        <v>197</v>
      </c>
      <c r="AQ121" s="787"/>
      <c r="AR121" s="787"/>
      <c r="AS121" s="787"/>
      <c r="AT121" s="788"/>
      <c r="AU121" s="834"/>
      <c r="AV121" s="835"/>
      <c r="AW121" s="835"/>
      <c r="AX121" s="835"/>
      <c r="AY121" s="836"/>
      <c r="AZ121" s="785" t="s">
        <v>481</v>
      </c>
      <c r="BA121" s="722"/>
      <c r="BB121" s="722"/>
      <c r="BC121" s="722"/>
      <c r="BD121" s="722"/>
      <c r="BE121" s="722"/>
      <c r="BF121" s="722"/>
      <c r="BG121" s="722"/>
      <c r="BH121" s="722"/>
      <c r="BI121" s="722"/>
      <c r="BJ121" s="722"/>
      <c r="BK121" s="722"/>
      <c r="BL121" s="722"/>
      <c r="BM121" s="722"/>
      <c r="BN121" s="722"/>
      <c r="BO121" s="722"/>
      <c r="BP121" s="723"/>
      <c r="BQ121" s="789">
        <v>1070471</v>
      </c>
      <c r="BR121" s="790"/>
      <c r="BS121" s="790"/>
      <c r="BT121" s="790"/>
      <c r="BU121" s="790"/>
      <c r="BV121" s="790">
        <v>937929</v>
      </c>
      <c r="BW121" s="790"/>
      <c r="BX121" s="790"/>
      <c r="BY121" s="790"/>
      <c r="BZ121" s="790"/>
      <c r="CA121" s="790">
        <v>974091</v>
      </c>
      <c r="CB121" s="790"/>
      <c r="CC121" s="790"/>
      <c r="CD121" s="790"/>
      <c r="CE121" s="790"/>
      <c r="CF121" s="847">
        <v>6.7</v>
      </c>
      <c r="CG121" s="848"/>
      <c r="CH121" s="848"/>
      <c r="CI121" s="848"/>
      <c r="CJ121" s="848"/>
      <c r="CK121" s="819"/>
      <c r="CL121" s="780"/>
      <c r="CM121" s="780"/>
      <c r="CN121" s="780"/>
      <c r="CO121" s="781"/>
      <c r="CP121" s="807" t="s">
        <v>470</v>
      </c>
      <c r="CQ121" s="808"/>
      <c r="CR121" s="808"/>
      <c r="CS121" s="808"/>
      <c r="CT121" s="808"/>
      <c r="CU121" s="808"/>
      <c r="CV121" s="808"/>
      <c r="CW121" s="808"/>
      <c r="CX121" s="808"/>
      <c r="CY121" s="808"/>
      <c r="CZ121" s="808"/>
      <c r="DA121" s="808"/>
      <c r="DB121" s="808"/>
      <c r="DC121" s="808"/>
      <c r="DD121" s="808"/>
      <c r="DE121" s="808"/>
      <c r="DF121" s="809"/>
      <c r="DG121" s="789">
        <v>788190</v>
      </c>
      <c r="DH121" s="790"/>
      <c r="DI121" s="790"/>
      <c r="DJ121" s="790"/>
      <c r="DK121" s="790"/>
      <c r="DL121" s="790">
        <v>724409</v>
      </c>
      <c r="DM121" s="790"/>
      <c r="DN121" s="790"/>
      <c r="DO121" s="790"/>
      <c r="DP121" s="790"/>
      <c r="DQ121" s="790">
        <v>672713</v>
      </c>
      <c r="DR121" s="790"/>
      <c r="DS121" s="790"/>
      <c r="DT121" s="790"/>
      <c r="DU121" s="790"/>
      <c r="DV121" s="791">
        <v>4.7</v>
      </c>
      <c r="DW121" s="791"/>
      <c r="DX121" s="791"/>
      <c r="DY121" s="791"/>
      <c r="DZ121" s="792"/>
    </row>
    <row r="122" spans="1:130" s="48" customFormat="1" ht="26.25" customHeight="1" x14ac:dyDescent="0.2">
      <c r="A122" s="705"/>
      <c r="B122" s="706"/>
      <c r="C122" s="785" t="s">
        <v>491</v>
      </c>
      <c r="D122" s="722"/>
      <c r="E122" s="722"/>
      <c r="F122" s="722"/>
      <c r="G122" s="722"/>
      <c r="H122" s="722"/>
      <c r="I122" s="722"/>
      <c r="J122" s="722"/>
      <c r="K122" s="722"/>
      <c r="L122" s="722"/>
      <c r="M122" s="722"/>
      <c r="N122" s="722"/>
      <c r="O122" s="722"/>
      <c r="P122" s="722"/>
      <c r="Q122" s="722"/>
      <c r="R122" s="722"/>
      <c r="S122" s="722"/>
      <c r="T122" s="722"/>
      <c r="U122" s="722"/>
      <c r="V122" s="722"/>
      <c r="W122" s="722"/>
      <c r="X122" s="722"/>
      <c r="Y122" s="722"/>
      <c r="Z122" s="723"/>
      <c r="AA122" s="714" t="s">
        <v>197</v>
      </c>
      <c r="AB122" s="715"/>
      <c r="AC122" s="715"/>
      <c r="AD122" s="715"/>
      <c r="AE122" s="716"/>
      <c r="AF122" s="717" t="s">
        <v>197</v>
      </c>
      <c r="AG122" s="715"/>
      <c r="AH122" s="715"/>
      <c r="AI122" s="715"/>
      <c r="AJ122" s="716"/>
      <c r="AK122" s="717" t="s">
        <v>197</v>
      </c>
      <c r="AL122" s="715"/>
      <c r="AM122" s="715"/>
      <c r="AN122" s="715"/>
      <c r="AO122" s="716"/>
      <c r="AP122" s="786" t="s">
        <v>197</v>
      </c>
      <c r="AQ122" s="787"/>
      <c r="AR122" s="787"/>
      <c r="AS122" s="787"/>
      <c r="AT122" s="788"/>
      <c r="AU122" s="834"/>
      <c r="AV122" s="835"/>
      <c r="AW122" s="835"/>
      <c r="AX122" s="835"/>
      <c r="AY122" s="836"/>
      <c r="AZ122" s="793" t="s">
        <v>299</v>
      </c>
      <c r="BA122" s="794"/>
      <c r="BB122" s="794"/>
      <c r="BC122" s="794"/>
      <c r="BD122" s="794"/>
      <c r="BE122" s="794"/>
      <c r="BF122" s="794"/>
      <c r="BG122" s="794"/>
      <c r="BH122" s="794"/>
      <c r="BI122" s="794"/>
      <c r="BJ122" s="794"/>
      <c r="BK122" s="794"/>
      <c r="BL122" s="794"/>
      <c r="BM122" s="794"/>
      <c r="BN122" s="794"/>
      <c r="BO122" s="794"/>
      <c r="BP122" s="795"/>
      <c r="BQ122" s="822">
        <v>24535889</v>
      </c>
      <c r="BR122" s="823"/>
      <c r="BS122" s="823"/>
      <c r="BT122" s="823"/>
      <c r="BU122" s="823"/>
      <c r="BV122" s="823">
        <v>22923029</v>
      </c>
      <c r="BW122" s="823"/>
      <c r="BX122" s="823"/>
      <c r="BY122" s="823"/>
      <c r="BZ122" s="823"/>
      <c r="CA122" s="823">
        <v>22094342</v>
      </c>
      <c r="CB122" s="823"/>
      <c r="CC122" s="823"/>
      <c r="CD122" s="823"/>
      <c r="CE122" s="823"/>
      <c r="CF122" s="824">
        <v>153</v>
      </c>
      <c r="CG122" s="825"/>
      <c r="CH122" s="825"/>
      <c r="CI122" s="825"/>
      <c r="CJ122" s="825"/>
      <c r="CK122" s="819"/>
      <c r="CL122" s="780"/>
      <c r="CM122" s="780"/>
      <c r="CN122" s="780"/>
      <c r="CO122" s="781"/>
      <c r="CP122" s="807" t="s">
        <v>327</v>
      </c>
      <c r="CQ122" s="808"/>
      <c r="CR122" s="808"/>
      <c r="CS122" s="808"/>
      <c r="CT122" s="808"/>
      <c r="CU122" s="808"/>
      <c r="CV122" s="808"/>
      <c r="CW122" s="808"/>
      <c r="CX122" s="808"/>
      <c r="CY122" s="808"/>
      <c r="CZ122" s="808"/>
      <c r="DA122" s="808"/>
      <c r="DB122" s="808"/>
      <c r="DC122" s="808"/>
      <c r="DD122" s="808"/>
      <c r="DE122" s="808"/>
      <c r="DF122" s="809"/>
      <c r="DG122" s="789">
        <v>20370</v>
      </c>
      <c r="DH122" s="790"/>
      <c r="DI122" s="790"/>
      <c r="DJ122" s="790"/>
      <c r="DK122" s="790"/>
      <c r="DL122" s="790">
        <v>325483</v>
      </c>
      <c r="DM122" s="790"/>
      <c r="DN122" s="790"/>
      <c r="DO122" s="790"/>
      <c r="DP122" s="790"/>
      <c r="DQ122" s="790">
        <v>321525</v>
      </c>
      <c r="DR122" s="790"/>
      <c r="DS122" s="790"/>
      <c r="DT122" s="790"/>
      <c r="DU122" s="790"/>
      <c r="DV122" s="791">
        <v>2.2000000000000002</v>
      </c>
      <c r="DW122" s="791"/>
      <c r="DX122" s="791"/>
      <c r="DY122" s="791"/>
      <c r="DZ122" s="792"/>
    </row>
    <row r="123" spans="1:130" s="48" customFormat="1" ht="26.25" customHeight="1" x14ac:dyDescent="0.2">
      <c r="A123" s="705"/>
      <c r="B123" s="706"/>
      <c r="C123" s="785" t="s">
        <v>11</v>
      </c>
      <c r="D123" s="722"/>
      <c r="E123" s="722"/>
      <c r="F123" s="722"/>
      <c r="G123" s="722"/>
      <c r="H123" s="722"/>
      <c r="I123" s="722"/>
      <c r="J123" s="722"/>
      <c r="K123" s="722"/>
      <c r="L123" s="722"/>
      <c r="M123" s="722"/>
      <c r="N123" s="722"/>
      <c r="O123" s="722"/>
      <c r="P123" s="722"/>
      <c r="Q123" s="722"/>
      <c r="R123" s="722"/>
      <c r="S123" s="722"/>
      <c r="T123" s="722"/>
      <c r="U123" s="722"/>
      <c r="V123" s="722"/>
      <c r="W123" s="722"/>
      <c r="X123" s="722"/>
      <c r="Y123" s="722"/>
      <c r="Z123" s="723"/>
      <c r="AA123" s="714" t="s">
        <v>197</v>
      </c>
      <c r="AB123" s="715"/>
      <c r="AC123" s="715"/>
      <c r="AD123" s="715"/>
      <c r="AE123" s="716"/>
      <c r="AF123" s="717" t="s">
        <v>197</v>
      </c>
      <c r="AG123" s="715"/>
      <c r="AH123" s="715"/>
      <c r="AI123" s="715"/>
      <c r="AJ123" s="716"/>
      <c r="AK123" s="717" t="s">
        <v>197</v>
      </c>
      <c r="AL123" s="715"/>
      <c r="AM123" s="715"/>
      <c r="AN123" s="715"/>
      <c r="AO123" s="716"/>
      <c r="AP123" s="786" t="s">
        <v>197</v>
      </c>
      <c r="AQ123" s="787"/>
      <c r="AR123" s="787"/>
      <c r="AS123" s="787"/>
      <c r="AT123" s="788"/>
      <c r="AU123" s="837"/>
      <c r="AV123" s="838"/>
      <c r="AW123" s="838"/>
      <c r="AX123" s="838"/>
      <c r="AY123" s="838"/>
      <c r="AZ123" s="69" t="s">
        <v>271</v>
      </c>
      <c r="BA123" s="69"/>
      <c r="BB123" s="69"/>
      <c r="BC123" s="69"/>
      <c r="BD123" s="69"/>
      <c r="BE123" s="69"/>
      <c r="BF123" s="69"/>
      <c r="BG123" s="69"/>
      <c r="BH123" s="69"/>
      <c r="BI123" s="69"/>
      <c r="BJ123" s="69"/>
      <c r="BK123" s="69"/>
      <c r="BL123" s="69"/>
      <c r="BM123" s="69"/>
      <c r="BN123" s="69"/>
      <c r="BO123" s="826" t="s">
        <v>497</v>
      </c>
      <c r="BP123" s="827"/>
      <c r="BQ123" s="828">
        <v>36963832</v>
      </c>
      <c r="BR123" s="829"/>
      <c r="BS123" s="829"/>
      <c r="BT123" s="829"/>
      <c r="BU123" s="829"/>
      <c r="BV123" s="829">
        <v>34641279</v>
      </c>
      <c r="BW123" s="829"/>
      <c r="BX123" s="829"/>
      <c r="BY123" s="829"/>
      <c r="BZ123" s="829"/>
      <c r="CA123" s="829">
        <v>34211685</v>
      </c>
      <c r="CB123" s="829"/>
      <c r="CC123" s="829"/>
      <c r="CD123" s="829"/>
      <c r="CE123" s="829"/>
      <c r="CF123" s="680"/>
      <c r="CG123" s="681"/>
      <c r="CH123" s="681"/>
      <c r="CI123" s="681"/>
      <c r="CJ123" s="830"/>
      <c r="CK123" s="819"/>
      <c r="CL123" s="780"/>
      <c r="CM123" s="780"/>
      <c r="CN123" s="780"/>
      <c r="CO123" s="781"/>
      <c r="CP123" s="807" t="s">
        <v>473</v>
      </c>
      <c r="CQ123" s="808"/>
      <c r="CR123" s="808"/>
      <c r="CS123" s="808"/>
      <c r="CT123" s="808"/>
      <c r="CU123" s="808"/>
      <c r="CV123" s="808"/>
      <c r="CW123" s="808"/>
      <c r="CX123" s="808"/>
      <c r="CY123" s="808"/>
      <c r="CZ123" s="808"/>
      <c r="DA123" s="808"/>
      <c r="DB123" s="808"/>
      <c r="DC123" s="808"/>
      <c r="DD123" s="808"/>
      <c r="DE123" s="808"/>
      <c r="DF123" s="809"/>
      <c r="DG123" s="714">
        <v>234090</v>
      </c>
      <c r="DH123" s="715"/>
      <c r="DI123" s="715"/>
      <c r="DJ123" s="715"/>
      <c r="DK123" s="716"/>
      <c r="DL123" s="717">
        <v>227192</v>
      </c>
      <c r="DM123" s="715"/>
      <c r="DN123" s="715"/>
      <c r="DO123" s="715"/>
      <c r="DP123" s="716"/>
      <c r="DQ123" s="717">
        <v>310460</v>
      </c>
      <c r="DR123" s="715"/>
      <c r="DS123" s="715"/>
      <c r="DT123" s="715"/>
      <c r="DU123" s="716"/>
      <c r="DV123" s="786">
        <v>2.1</v>
      </c>
      <c r="DW123" s="787"/>
      <c r="DX123" s="787"/>
      <c r="DY123" s="787"/>
      <c r="DZ123" s="788"/>
    </row>
    <row r="124" spans="1:130" s="48" customFormat="1" ht="26.25" customHeight="1" x14ac:dyDescent="0.2">
      <c r="A124" s="705"/>
      <c r="B124" s="706"/>
      <c r="C124" s="785" t="s">
        <v>340</v>
      </c>
      <c r="D124" s="722"/>
      <c r="E124" s="722"/>
      <c r="F124" s="722"/>
      <c r="G124" s="722"/>
      <c r="H124" s="722"/>
      <c r="I124" s="722"/>
      <c r="J124" s="722"/>
      <c r="K124" s="722"/>
      <c r="L124" s="722"/>
      <c r="M124" s="722"/>
      <c r="N124" s="722"/>
      <c r="O124" s="722"/>
      <c r="P124" s="722"/>
      <c r="Q124" s="722"/>
      <c r="R124" s="722"/>
      <c r="S124" s="722"/>
      <c r="T124" s="722"/>
      <c r="U124" s="722"/>
      <c r="V124" s="722"/>
      <c r="W124" s="722"/>
      <c r="X124" s="722"/>
      <c r="Y124" s="722"/>
      <c r="Z124" s="723"/>
      <c r="AA124" s="714" t="s">
        <v>197</v>
      </c>
      <c r="AB124" s="715"/>
      <c r="AC124" s="715"/>
      <c r="AD124" s="715"/>
      <c r="AE124" s="716"/>
      <c r="AF124" s="717" t="s">
        <v>197</v>
      </c>
      <c r="AG124" s="715"/>
      <c r="AH124" s="715"/>
      <c r="AI124" s="715"/>
      <c r="AJ124" s="716"/>
      <c r="AK124" s="717" t="s">
        <v>197</v>
      </c>
      <c r="AL124" s="715"/>
      <c r="AM124" s="715"/>
      <c r="AN124" s="715"/>
      <c r="AO124" s="716"/>
      <c r="AP124" s="786" t="s">
        <v>197</v>
      </c>
      <c r="AQ124" s="787"/>
      <c r="AR124" s="787"/>
      <c r="AS124" s="787"/>
      <c r="AT124" s="788"/>
      <c r="AU124" s="801" t="s">
        <v>498</v>
      </c>
      <c r="AV124" s="802"/>
      <c r="AW124" s="802"/>
      <c r="AX124" s="802"/>
      <c r="AY124" s="802"/>
      <c r="AZ124" s="802"/>
      <c r="BA124" s="802"/>
      <c r="BB124" s="802"/>
      <c r="BC124" s="802"/>
      <c r="BD124" s="802"/>
      <c r="BE124" s="802"/>
      <c r="BF124" s="802"/>
      <c r="BG124" s="802"/>
      <c r="BH124" s="802"/>
      <c r="BI124" s="802"/>
      <c r="BJ124" s="802"/>
      <c r="BK124" s="802"/>
      <c r="BL124" s="802"/>
      <c r="BM124" s="802"/>
      <c r="BN124" s="802"/>
      <c r="BO124" s="802"/>
      <c r="BP124" s="803"/>
      <c r="BQ124" s="804">
        <v>30.4</v>
      </c>
      <c r="BR124" s="805"/>
      <c r="BS124" s="805"/>
      <c r="BT124" s="805"/>
      <c r="BU124" s="805"/>
      <c r="BV124" s="805">
        <v>34.799999999999997</v>
      </c>
      <c r="BW124" s="805"/>
      <c r="BX124" s="805"/>
      <c r="BY124" s="805"/>
      <c r="BZ124" s="805"/>
      <c r="CA124" s="805">
        <v>30.9</v>
      </c>
      <c r="CB124" s="805"/>
      <c r="CC124" s="805"/>
      <c r="CD124" s="805"/>
      <c r="CE124" s="805"/>
      <c r="CF124" s="688"/>
      <c r="CG124" s="689"/>
      <c r="CH124" s="689"/>
      <c r="CI124" s="689"/>
      <c r="CJ124" s="806"/>
      <c r="CK124" s="820"/>
      <c r="CL124" s="820"/>
      <c r="CM124" s="820"/>
      <c r="CN124" s="820"/>
      <c r="CO124" s="821"/>
      <c r="CP124" s="807" t="s">
        <v>499</v>
      </c>
      <c r="CQ124" s="808"/>
      <c r="CR124" s="808"/>
      <c r="CS124" s="808"/>
      <c r="CT124" s="808"/>
      <c r="CU124" s="808"/>
      <c r="CV124" s="808"/>
      <c r="CW124" s="808"/>
      <c r="CX124" s="808"/>
      <c r="CY124" s="808"/>
      <c r="CZ124" s="808"/>
      <c r="DA124" s="808"/>
      <c r="DB124" s="808"/>
      <c r="DC124" s="808"/>
      <c r="DD124" s="808"/>
      <c r="DE124" s="808"/>
      <c r="DF124" s="809"/>
      <c r="DG124" s="733">
        <v>81280</v>
      </c>
      <c r="DH124" s="734"/>
      <c r="DI124" s="734"/>
      <c r="DJ124" s="734"/>
      <c r="DK124" s="735"/>
      <c r="DL124" s="736">
        <v>64847</v>
      </c>
      <c r="DM124" s="734"/>
      <c r="DN124" s="734"/>
      <c r="DO124" s="734"/>
      <c r="DP124" s="735"/>
      <c r="DQ124" s="736">
        <v>57284</v>
      </c>
      <c r="DR124" s="734"/>
      <c r="DS124" s="734"/>
      <c r="DT124" s="734"/>
      <c r="DU124" s="735"/>
      <c r="DV124" s="810">
        <v>0.4</v>
      </c>
      <c r="DW124" s="811"/>
      <c r="DX124" s="811"/>
      <c r="DY124" s="811"/>
      <c r="DZ124" s="812"/>
    </row>
    <row r="125" spans="1:130" s="48" customFormat="1" ht="26.25" customHeight="1" x14ac:dyDescent="0.2">
      <c r="A125" s="705"/>
      <c r="B125" s="706"/>
      <c r="C125" s="785" t="s">
        <v>494</v>
      </c>
      <c r="D125" s="722"/>
      <c r="E125" s="722"/>
      <c r="F125" s="722"/>
      <c r="G125" s="722"/>
      <c r="H125" s="722"/>
      <c r="I125" s="722"/>
      <c r="J125" s="722"/>
      <c r="K125" s="722"/>
      <c r="L125" s="722"/>
      <c r="M125" s="722"/>
      <c r="N125" s="722"/>
      <c r="O125" s="722"/>
      <c r="P125" s="722"/>
      <c r="Q125" s="722"/>
      <c r="R125" s="722"/>
      <c r="S125" s="722"/>
      <c r="T125" s="722"/>
      <c r="U125" s="722"/>
      <c r="V125" s="722"/>
      <c r="W125" s="722"/>
      <c r="X125" s="722"/>
      <c r="Y125" s="722"/>
      <c r="Z125" s="723"/>
      <c r="AA125" s="714" t="s">
        <v>197</v>
      </c>
      <c r="AB125" s="715"/>
      <c r="AC125" s="715"/>
      <c r="AD125" s="715"/>
      <c r="AE125" s="716"/>
      <c r="AF125" s="717" t="s">
        <v>197</v>
      </c>
      <c r="AG125" s="715"/>
      <c r="AH125" s="715"/>
      <c r="AI125" s="715"/>
      <c r="AJ125" s="716"/>
      <c r="AK125" s="717" t="s">
        <v>197</v>
      </c>
      <c r="AL125" s="715"/>
      <c r="AM125" s="715"/>
      <c r="AN125" s="715"/>
      <c r="AO125" s="716"/>
      <c r="AP125" s="786" t="s">
        <v>197</v>
      </c>
      <c r="AQ125" s="787"/>
      <c r="AR125" s="787"/>
      <c r="AS125" s="787"/>
      <c r="AT125" s="788"/>
      <c r="AU125" s="60"/>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56"/>
      <c r="BR125" s="56"/>
      <c r="BS125" s="56"/>
      <c r="BT125" s="56"/>
      <c r="BU125" s="56"/>
      <c r="BV125" s="56"/>
      <c r="BW125" s="56"/>
      <c r="BX125" s="56"/>
      <c r="BY125" s="56"/>
      <c r="BZ125" s="56"/>
      <c r="CA125" s="56"/>
      <c r="CB125" s="56"/>
      <c r="CC125" s="56"/>
      <c r="CD125" s="56"/>
      <c r="CE125" s="56"/>
      <c r="CF125" s="56"/>
      <c r="CG125" s="56"/>
      <c r="CH125" s="56"/>
      <c r="CI125" s="56"/>
      <c r="CJ125" s="75"/>
      <c r="CK125" s="776" t="s">
        <v>502</v>
      </c>
      <c r="CL125" s="777"/>
      <c r="CM125" s="777"/>
      <c r="CN125" s="777"/>
      <c r="CO125" s="778"/>
      <c r="CP125" s="813" t="s">
        <v>137</v>
      </c>
      <c r="CQ125" s="761"/>
      <c r="CR125" s="761"/>
      <c r="CS125" s="761"/>
      <c r="CT125" s="761"/>
      <c r="CU125" s="761"/>
      <c r="CV125" s="761"/>
      <c r="CW125" s="761"/>
      <c r="CX125" s="761"/>
      <c r="CY125" s="761"/>
      <c r="CZ125" s="761"/>
      <c r="DA125" s="761"/>
      <c r="DB125" s="761"/>
      <c r="DC125" s="761"/>
      <c r="DD125" s="761"/>
      <c r="DE125" s="761"/>
      <c r="DF125" s="762"/>
      <c r="DG125" s="814" t="s">
        <v>197</v>
      </c>
      <c r="DH125" s="815"/>
      <c r="DI125" s="815"/>
      <c r="DJ125" s="815"/>
      <c r="DK125" s="815"/>
      <c r="DL125" s="815" t="s">
        <v>197</v>
      </c>
      <c r="DM125" s="815"/>
      <c r="DN125" s="815"/>
      <c r="DO125" s="815"/>
      <c r="DP125" s="815"/>
      <c r="DQ125" s="815" t="s">
        <v>197</v>
      </c>
      <c r="DR125" s="815"/>
      <c r="DS125" s="815"/>
      <c r="DT125" s="815"/>
      <c r="DU125" s="815"/>
      <c r="DV125" s="816" t="s">
        <v>197</v>
      </c>
      <c r="DW125" s="816"/>
      <c r="DX125" s="816"/>
      <c r="DY125" s="816"/>
      <c r="DZ125" s="817"/>
    </row>
    <row r="126" spans="1:130" s="48" customFormat="1" ht="26.25" customHeight="1" x14ac:dyDescent="0.2">
      <c r="A126" s="705"/>
      <c r="B126" s="706"/>
      <c r="C126" s="785" t="s">
        <v>495</v>
      </c>
      <c r="D126" s="722"/>
      <c r="E126" s="722"/>
      <c r="F126" s="722"/>
      <c r="G126" s="722"/>
      <c r="H126" s="722"/>
      <c r="I126" s="722"/>
      <c r="J126" s="722"/>
      <c r="K126" s="722"/>
      <c r="L126" s="722"/>
      <c r="M126" s="722"/>
      <c r="N126" s="722"/>
      <c r="O126" s="722"/>
      <c r="P126" s="722"/>
      <c r="Q126" s="722"/>
      <c r="R126" s="722"/>
      <c r="S126" s="722"/>
      <c r="T126" s="722"/>
      <c r="U126" s="722"/>
      <c r="V126" s="722"/>
      <c r="W126" s="722"/>
      <c r="X126" s="722"/>
      <c r="Y126" s="722"/>
      <c r="Z126" s="723"/>
      <c r="AA126" s="714" t="s">
        <v>197</v>
      </c>
      <c r="AB126" s="715"/>
      <c r="AC126" s="715"/>
      <c r="AD126" s="715"/>
      <c r="AE126" s="716"/>
      <c r="AF126" s="717" t="s">
        <v>197</v>
      </c>
      <c r="AG126" s="715"/>
      <c r="AH126" s="715"/>
      <c r="AI126" s="715"/>
      <c r="AJ126" s="716"/>
      <c r="AK126" s="717">
        <v>11424</v>
      </c>
      <c r="AL126" s="715"/>
      <c r="AM126" s="715"/>
      <c r="AN126" s="715"/>
      <c r="AO126" s="716"/>
      <c r="AP126" s="786">
        <v>0.1</v>
      </c>
      <c r="AQ126" s="787"/>
      <c r="AR126" s="787"/>
      <c r="AS126" s="787"/>
      <c r="AT126" s="788"/>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74"/>
      <c r="CE126" s="74"/>
      <c r="CF126" s="74"/>
      <c r="CG126" s="56"/>
      <c r="CH126" s="56"/>
      <c r="CI126" s="56"/>
      <c r="CJ126" s="75"/>
      <c r="CK126" s="779"/>
      <c r="CL126" s="780"/>
      <c r="CM126" s="780"/>
      <c r="CN126" s="780"/>
      <c r="CO126" s="781"/>
      <c r="CP126" s="785" t="s">
        <v>418</v>
      </c>
      <c r="CQ126" s="722"/>
      <c r="CR126" s="722"/>
      <c r="CS126" s="722"/>
      <c r="CT126" s="722"/>
      <c r="CU126" s="722"/>
      <c r="CV126" s="722"/>
      <c r="CW126" s="722"/>
      <c r="CX126" s="722"/>
      <c r="CY126" s="722"/>
      <c r="CZ126" s="722"/>
      <c r="DA126" s="722"/>
      <c r="DB126" s="722"/>
      <c r="DC126" s="722"/>
      <c r="DD126" s="722"/>
      <c r="DE126" s="722"/>
      <c r="DF126" s="723"/>
      <c r="DG126" s="789" t="s">
        <v>197</v>
      </c>
      <c r="DH126" s="790"/>
      <c r="DI126" s="790"/>
      <c r="DJ126" s="790"/>
      <c r="DK126" s="790"/>
      <c r="DL126" s="790" t="s">
        <v>197</v>
      </c>
      <c r="DM126" s="790"/>
      <c r="DN126" s="790"/>
      <c r="DO126" s="790"/>
      <c r="DP126" s="790"/>
      <c r="DQ126" s="790" t="s">
        <v>197</v>
      </c>
      <c r="DR126" s="790"/>
      <c r="DS126" s="790"/>
      <c r="DT126" s="790"/>
      <c r="DU126" s="790"/>
      <c r="DV126" s="791" t="s">
        <v>197</v>
      </c>
      <c r="DW126" s="791"/>
      <c r="DX126" s="791"/>
      <c r="DY126" s="791"/>
      <c r="DZ126" s="792"/>
    </row>
    <row r="127" spans="1:130" s="48" customFormat="1" ht="26.25" customHeight="1" x14ac:dyDescent="0.2">
      <c r="A127" s="707"/>
      <c r="B127" s="708"/>
      <c r="C127" s="793" t="s">
        <v>80</v>
      </c>
      <c r="D127" s="794"/>
      <c r="E127" s="794"/>
      <c r="F127" s="794"/>
      <c r="G127" s="794"/>
      <c r="H127" s="794"/>
      <c r="I127" s="794"/>
      <c r="J127" s="794"/>
      <c r="K127" s="794"/>
      <c r="L127" s="794"/>
      <c r="M127" s="794"/>
      <c r="N127" s="794"/>
      <c r="O127" s="794"/>
      <c r="P127" s="794"/>
      <c r="Q127" s="794"/>
      <c r="R127" s="794"/>
      <c r="S127" s="794"/>
      <c r="T127" s="794"/>
      <c r="U127" s="794"/>
      <c r="V127" s="794"/>
      <c r="W127" s="794"/>
      <c r="X127" s="794"/>
      <c r="Y127" s="794"/>
      <c r="Z127" s="795"/>
      <c r="AA127" s="714" t="s">
        <v>197</v>
      </c>
      <c r="AB127" s="715"/>
      <c r="AC127" s="715"/>
      <c r="AD127" s="715"/>
      <c r="AE127" s="716"/>
      <c r="AF127" s="717" t="s">
        <v>197</v>
      </c>
      <c r="AG127" s="715"/>
      <c r="AH127" s="715"/>
      <c r="AI127" s="715"/>
      <c r="AJ127" s="716"/>
      <c r="AK127" s="717" t="s">
        <v>197</v>
      </c>
      <c r="AL127" s="715"/>
      <c r="AM127" s="715"/>
      <c r="AN127" s="715"/>
      <c r="AO127" s="716"/>
      <c r="AP127" s="786" t="s">
        <v>197</v>
      </c>
      <c r="AQ127" s="787"/>
      <c r="AR127" s="787"/>
      <c r="AS127" s="787"/>
      <c r="AT127" s="788"/>
      <c r="AU127" s="56"/>
      <c r="AV127" s="56"/>
      <c r="AW127" s="56"/>
      <c r="AX127" s="796" t="s">
        <v>458</v>
      </c>
      <c r="AY127" s="797"/>
      <c r="AZ127" s="797"/>
      <c r="BA127" s="797"/>
      <c r="BB127" s="797"/>
      <c r="BC127" s="797"/>
      <c r="BD127" s="797"/>
      <c r="BE127" s="798"/>
      <c r="BF127" s="799" t="s">
        <v>236</v>
      </c>
      <c r="BG127" s="797"/>
      <c r="BH127" s="797"/>
      <c r="BI127" s="797"/>
      <c r="BJ127" s="797"/>
      <c r="BK127" s="797"/>
      <c r="BL127" s="798"/>
      <c r="BM127" s="799" t="s">
        <v>419</v>
      </c>
      <c r="BN127" s="797"/>
      <c r="BO127" s="797"/>
      <c r="BP127" s="797"/>
      <c r="BQ127" s="797"/>
      <c r="BR127" s="797"/>
      <c r="BS127" s="798"/>
      <c r="BT127" s="799" t="s">
        <v>409</v>
      </c>
      <c r="BU127" s="797"/>
      <c r="BV127" s="797"/>
      <c r="BW127" s="797"/>
      <c r="BX127" s="797"/>
      <c r="BY127" s="797"/>
      <c r="BZ127" s="800"/>
      <c r="CA127" s="56"/>
      <c r="CB127" s="56"/>
      <c r="CC127" s="56"/>
      <c r="CD127" s="74"/>
      <c r="CE127" s="74"/>
      <c r="CF127" s="74"/>
      <c r="CG127" s="56"/>
      <c r="CH127" s="56"/>
      <c r="CI127" s="56"/>
      <c r="CJ127" s="75"/>
      <c r="CK127" s="779"/>
      <c r="CL127" s="780"/>
      <c r="CM127" s="780"/>
      <c r="CN127" s="780"/>
      <c r="CO127" s="781"/>
      <c r="CP127" s="785" t="s">
        <v>444</v>
      </c>
      <c r="CQ127" s="722"/>
      <c r="CR127" s="722"/>
      <c r="CS127" s="722"/>
      <c r="CT127" s="722"/>
      <c r="CU127" s="722"/>
      <c r="CV127" s="722"/>
      <c r="CW127" s="722"/>
      <c r="CX127" s="722"/>
      <c r="CY127" s="722"/>
      <c r="CZ127" s="722"/>
      <c r="DA127" s="722"/>
      <c r="DB127" s="722"/>
      <c r="DC127" s="722"/>
      <c r="DD127" s="722"/>
      <c r="DE127" s="722"/>
      <c r="DF127" s="723"/>
      <c r="DG127" s="789" t="s">
        <v>197</v>
      </c>
      <c r="DH127" s="790"/>
      <c r="DI127" s="790"/>
      <c r="DJ127" s="790"/>
      <c r="DK127" s="790"/>
      <c r="DL127" s="790" t="s">
        <v>197</v>
      </c>
      <c r="DM127" s="790"/>
      <c r="DN127" s="790"/>
      <c r="DO127" s="790"/>
      <c r="DP127" s="790"/>
      <c r="DQ127" s="790" t="s">
        <v>197</v>
      </c>
      <c r="DR127" s="790"/>
      <c r="DS127" s="790"/>
      <c r="DT127" s="790"/>
      <c r="DU127" s="790"/>
      <c r="DV127" s="791" t="s">
        <v>197</v>
      </c>
      <c r="DW127" s="791"/>
      <c r="DX127" s="791"/>
      <c r="DY127" s="791"/>
      <c r="DZ127" s="792"/>
    </row>
    <row r="128" spans="1:130" s="48" customFormat="1" ht="26.25" customHeight="1" x14ac:dyDescent="0.2">
      <c r="A128" s="749" t="s">
        <v>503</v>
      </c>
      <c r="B128" s="750"/>
      <c r="C128" s="750"/>
      <c r="D128" s="750"/>
      <c r="E128" s="750"/>
      <c r="F128" s="750"/>
      <c r="G128" s="750"/>
      <c r="H128" s="750"/>
      <c r="I128" s="750"/>
      <c r="J128" s="750"/>
      <c r="K128" s="750"/>
      <c r="L128" s="750"/>
      <c r="M128" s="750"/>
      <c r="N128" s="750"/>
      <c r="O128" s="750"/>
      <c r="P128" s="750"/>
      <c r="Q128" s="750"/>
      <c r="R128" s="750"/>
      <c r="S128" s="750"/>
      <c r="T128" s="750"/>
      <c r="U128" s="750"/>
      <c r="V128" s="750"/>
      <c r="W128" s="751" t="s">
        <v>8</v>
      </c>
      <c r="X128" s="751"/>
      <c r="Y128" s="751"/>
      <c r="Z128" s="752"/>
      <c r="AA128" s="753">
        <v>166246</v>
      </c>
      <c r="AB128" s="754"/>
      <c r="AC128" s="754"/>
      <c r="AD128" s="754"/>
      <c r="AE128" s="755"/>
      <c r="AF128" s="756">
        <v>155889</v>
      </c>
      <c r="AG128" s="754"/>
      <c r="AH128" s="754"/>
      <c r="AI128" s="754"/>
      <c r="AJ128" s="755"/>
      <c r="AK128" s="756">
        <v>171175</v>
      </c>
      <c r="AL128" s="754"/>
      <c r="AM128" s="754"/>
      <c r="AN128" s="754"/>
      <c r="AO128" s="755"/>
      <c r="AP128" s="757"/>
      <c r="AQ128" s="758"/>
      <c r="AR128" s="758"/>
      <c r="AS128" s="758"/>
      <c r="AT128" s="759"/>
      <c r="AU128" s="56"/>
      <c r="AV128" s="56"/>
      <c r="AW128" s="56"/>
      <c r="AX128" s="760" t="s">
        <v>309</v>
      </c>
      <c r="AY128" s="761"/>
      <c r="AZ128" s="761"/>
      <c r="BA128" s="761"/>
      <c r="BB128" s="761"/>
      <c r="BC128" s="761"/>
      <c r="BD128" s="761"/>
      <c r="BE128" s="762"/>
      <c r="BF128" s="763" t="s">
        <v>197</v>
      </c>
      <c r="BG128" s="764"/>
      <c r="BH128" s="764"/>
      <c r="BI128" s="764"/>
      <c r="BJ128" s="764"/>
      <c r="BK128" s="764"/>
      <c r="BL128" s="765"/>
      <c r="BM128" s="763">
        <v>12.66</v>
      </c>
      <c r="BN128" s="764"/>
      <c r="BO128" s="764"/>
      <c r="BP128" s="764"/>
      <c r="BQ128" s="764"/>
      <c r="BR128" s="764"/>
      <c r="BS128" s="765"/>
      <c r="BT128" s="763">
        <v>20</v>
      </c>
      <c r="BU128" s="764"/>
      <c r="BV128" s="764"/>
      <c r="BW128" s="764"/>
      <c r="BX128" s="764"/>
      <c r="BY128" s="764"/>
      <c r="BZ128" s="766"/>
      <c r="CA128" s="74"/>
      <c r="CB128" s="74"/>
      <c r="CC128" s="74"/>
      <c r="CD128" s="74"/>
      <c r="CE128" s="74"/>
      <c r="CF128" s="74"/>
      <c r="CG128" s="56"/>
      <c r="CH128" s="56"/>
      <c r="CI128" s="56"/>
      <c r="CJ128" s="75"/>
      <c r="CK128" s="782"/>
      <c r="CL128" s="783"/>
      <c r="CM128" s="783"/>
      <c r="CN128" s="783"/>
      <c r="CO128" s="784"/>
      <c r="CP128" s="767" t="s">
        <v>401</v>
      </c>
      <c r="CQ128" s="741"/>
      <c r="CR128" s="741"/>
      <c r="CS128" s="741"/>
      <c r="CT128" s="741"/>
      <c r="CU128" s="741"/>
      <c r="CV128" s="741"/>
      <c r="CW128" s="741"/>
      <c r="CX128" s="741"/>
      <c r="CY128" s="741"/>
      <c r="CZ128" s="741"/>
      <c r="DA128" s="741"/>
      <c r="DB128" s="741"/>
      <c r="DC128" s="741"/>
      <c r="DD128" s="741"/>
      <c r="DE128" s="741"/>
      <c r="DF128" s="742"/>
      <c r="DG128" s="768" t="s">
        <v>197</v>
      </c>
      <c r="DH128" s="769"/>
      <c r="DI128" s="769"/>
      <c r="DJ128" s="769"/>
      <c r="DK128" s="769"/>
      <c r="DL128" s="769" t="s">
        <v>197</v>
      </c>
      <c r="DM128" s="769"/>
      <c r="DN128" s="769"/>
      <c r="DO128" s="769"/>
      <c r="DP128" s="769"/>
      <c r="DQ128" s="769" t="s">
        <v>197</v>
      </c>
      <c r="DR128" s="769"/>
      <c r="DS128" s="769"/>
      <c r="DT128" s="769"/>
      <c r="DU128" s="769"/>
      <c r="DV128" s="770" t="s">
        <v>197</v>
      </c>
      <c r="DW128" s="770"/>
      <c r="DX128" s="770"/>
      <c r="DY128" s="770"/>
      <c r="DZ128" s="771"/>
    </row>
    <row r="129" spans="1:131" s="48" customFormat="1" ht="26.25" customHeight="1" x14ac:dyDescent="0.2">
      <c r="A129" s="709" t="s">
        <v>168</v>
      </c>
      <c r="B129" s="710"/>
      <c r="C129" s="710"/>
      <c r="D129" s="710"/>
      <c r="E129" s="710"/>
      <c r="F129" s="710"/>
      <c r="G129" s="710"/>
      <c r="H129" s="710"/>
      <c r="I129" s="710"/>
      <c r="J129" s="710"/>
      <c r="K129" s="710"/>
      <c r="L129" s="710"/>
      <c r="M129" s="710"/>
      <c r="N129" s="710"/>
      <c r="O129" s="710"/>
      <c r="P129" s="710"/>
      <c r="Q129" s="710"/>
      <c r="R129" s="710"/>
      <c r="S129" s="710"/>
      <c r="T129" s="710"/>
      <c r="U129" s="710"/>
      <c r="V129" s="710"/>
      <c r="W129" s="711" t="s">
        <v>234</v>
      </c>
      <c r="X129" s="712"/>
      <c r="Y129" s="712"/>
      <c r="Z129" s="713"/>
      <c r="AA129" s="714">
        <v>16398292</v>
      </c>
      <c r="AB129" s="715"/>
      <c r="AC129" s="715"/>
      <c r="AD129" s="715"/>
      <c r="AE129" s="716"/>
      <c r="AF129" s="717">
        <v>16467653</v>
      </c>
      <c r="AG129" s="715"/>
      <c r="AH129" s="715"/>
      <c r="AI129" s="715"/>
      <c r="AJ129" s="716"/>
      <c r="AK129" s="717">
        <v>16759272</v>
      </c>
      <c r="AL129" s="715"/>
      <c r="AM129" s="715"/>
      <c r="AN129" s="715"/>
      <c r="AO129" s="716"/>
      <c r="AP129" s="718"/>
      <c r="AQ129" s="719"/>
      <c r="AR129" s="719"/>
      <c r="AS129" s="719"/>
      <c r="AT129" s="720"/>
      <c r="AU129" s="67"/>
      <c r="AV129" s="67"/>
      <c r="AW129" s="67"/>
      <c r="AX129" s="721" t="s">
        <v>118</v>
      </c>
      <c r="AY129" s="722"/>
      <c r="AZ129" s="722"/>
      <c r="BA129" s="722"/>
      <c r="BB129" s="722"/>
      <c r="BC129" s="722"/>
      <c r="BD129" s="722"/>
      <c r="BE129" s="723"/>
      <c r="BF129" s="772" t="s">
        <v>197</v>
      </c>
      <c r="BG129" s="773"/>
      <c r="BH129" s="773"/>
      <c r="BI129" s="773"/>
      <c r="BJ129" s="773"/>
      <c r="BK129" s="773"/>
      <c r="BL129" s="774"/>
      <c r="BM129" s="772">
        <v>17.66</v>
      </c>
      <c r="BN129" s="773"/>
      <c r="BO129" s="773"/>
      <c r="BP129" s="773"/>
      <c r="BQ129" s="773"/>
      <c r="BR129" s="773"/>
      <c r="BS129" s="774"/>
      <c r="BT129" s="772">
        <v>30</v>
      </c>
      <c r="BU129" s="773"/>
      <c r="BV129" s="773"/>
      <c r="BW129" s="773"/>
      <c r="BX129" s="773"/>
      <c r="BY129" s="773"/>
      <c r="BZ129" s="775"/>
      <c r="CA129" s="70"/>
      <c r="CB129" s="70"/>
      <c r="CC129" s="70"/>
      <c r="CD129" s="70"/>
      <c r="CE129" s="70"/>
      <c r="CF129" s="70"/>
      <c r="CG129" s="70"/>
      <c r="CH129" s="70"/>
      <c r="CI129" s="70"/>
      <c r="CJ129" s="70"/>
      <c r="CK129" s="70"/>
      <c r="CL129" s="70"/>
      <c r="CM129" s="70"/>
      <c r="CN129" s="70"/>
      <c r="CO129" s="70"/>
      <c r="CP129" s="70"/>
      <c r="CQ129" s="70"/>
      <c r="CR129" s="70"/>
      <c r="CS129" s="70"/>
      <c r="CT129" s="70"/>
      <c r="CU129" s="70"/>
      <c r="CV129" s="70"/>
      <c r="CW129" s="70"/>
      <c r="CX129" s="70"/>
      <c r="CY129" s="70"/>
      <c r="CZ129" s="70"/>
      <c r="DA129" s="70"/>
      <c r="DB129" s="70"/>
      <c r="DC129" s="70"/>
      <c r="DD129" s="70"/>
      <c r="DE129" s="70"/>
      <c r="DF129" s="70"/>
      <c r="DG129" s="70"/>
      <c r="DH129" s="70"/>
      <c r="DI129" s="70"/>
      <c r="DJ129" s="70"/>
      <c r="DK129" s="70"/>
      <c r="DL129" s="70"/>
      <c r="DM129" s="70"/>
      <c r="DN129" s="70"/>
      <c r="DO129" s="70"/>
      <c r="DP129" s="67"/>
      <c r="DQ129" s="67"/>
      <c r="DR129" s="67"/>
      <c r="DS129" s="67"/>
      <c r="DT129" s="67"/>
      <c r="DU129" s="67"/>
      <c r="DV129" s="67"/>
      <c r="DW129" s="67"/>
      <c r="DX129" s="67"/>
      <c r="DY129" s="67"/>
      <c r="DZ129" s="67"/>
    </row>
    <row r="130" spans="1:131" s="48" customFormat="1" ht="26.25" customHeight="1" x14ac:dyDescent="0.2">
      <c r="A130" s="709" t="s">
        <v>149</v>
      </c>
      <c r="B130" s="710"/>
      <c r="C130" s="710"/>
      <c r="D130" s="710"/>
      <c r="E130" s="710"/>
      <c r="F130" s="710"/>
      <c r="G130" s="710"/>
      <c r="H130" s="710"/>
      <c r="I130" s="710"/>
      <c r="J130" s="710"/>
      <c r="K130" s="710"/>
      <c r="L130" s="710"/>
      <c r="M130" s="710"/>
      <c r="N130" s="710"/>
      <c r="O130" s="710"/>
      <c r="P130" s="710"/>
      <c r="Q130" s="710"/>
      <c r="R130" s="710"/>
      <c r="S130" s="710"/>
      <c r="T130" s="710"/>
      <c r="U130" s="710"/>
      <c r="V130" s="710"/>
      <c r="W130" s="711" t="s">
        <v>504</v>
      </c>
      <c r="X130" s="712"/>
      <c r="Y130" s="712"/>
      <c r="Z130" s="713"/>
      <c r="AA130" s="714">
        <v>2541924</v>
      </c>
      <c r="AB130" s="715"/>
      <c r="AC130" s="715"/>
      <c r="AD130" s="715"/>
      <c r="AE130" s="716"/>
      <c r="AF130" s="717">
        <v>2404658</v>
      </c>
      <c r="AG130" s="715"/>
      <c r="AH130" s="715"/>
      <c r="AI130" s="715"/>
      <c r="AJ130" s="716"/>
      <c r="AK130" s="717">
        <v>2317184</v>
      </c>
      <c r="AL130" s="715"/>
      <c r="AM130" s="715"/>
      <c r="AN130" s="715"/>
      <c r="AO130" s="716"/>
      <c r="AP130" s="718"/>
      <c r="AQ130" s="719"/>
      <c r="AR130" s="719"/>
      <c r="AS130" s="719"/>
      <c r="AT130" s="720"/>
      <c r="AU130" s="67"/>
      <c r="AV130" s="67"/>
      <c r="AW130" s="67"/>
      <c r="AX130" s="721" t="s">
        <v>431</v>
      </c>
      <c r="AY130" s="722"/>
      <c r="AZ130" s="722"/>
      <c r="BA130" s="722"/>
      <c r="BB130" s="722"/>
      <c r="BC130" s="722"/>
      <c r="BD130" s="722"/>
      <c r="BE130" s="723"/>
      <c r="BF130" s="724">
        <v>10.5</v>
      </c>
      <c r="BG130" s="725"/>
      <c r="BH130" s="725"/>
      <c r="BI130" s="725"/>
      <c r="BJ130" s="725"/>
      <c r="BK130" s="725"/>
      <c r="BL130" s="726"/>
      <c r="BM130" s="724">
        <v>25</v>
      </c>
      <c r="BN130" s="725"/>
      <c r="BO130" s="725"/>
      <c r="BP130" s="725"/>
      <c r="BQ130" s="725"/>
      <c r="BR130" s="725"/>
      <c r="BS130" s="726"/>
      <c r="BT130" s="724">
        <v>35</v>
      </c>
      <c r="BU130" s="725"/>
      <c r="BV130" s="725"/>
      <c r="BW130" s="725"/>
      <c r="BX130" s="725"/>
      <c r="BY130" s="725"/>
      <c r="BZ130" s="727"/>
      <c r="CA130" s="70"/>
      <c r="CB130" s="70"/>
      <c r="CC130" s="70"/>
      <c r="CD130" s="70"/>
      <c r="CE130" s="70"/>
      <c r="CF130" s="70"/>
      <c r="CG130" s="70"/>
      <c r="CH130" s="70"/>
      <c r="CI130" s="70"/>
      <c r="CJ130" s="70"/>
      <c r="CK130" s="70"/>
      <c r="CL130" s="70"/>
      <c r="CM130" s="70"/>
      <c r="CN130" s="70"/>
      <c r="CO130" s="70"/>
      <c r="CP130" s="70"/>
      <c r="CQ130" s="70"/>
      <c r="CR130" s="70"/>
      <c r="CS130" s="70"/>
      <c r="CT130" s="70"/>
      <c r="CU130" s="70"/>
      <c r="CV130" s="70"/>
      <c r="CW130" s="70"/>
      <c r="CX130" s="70"/>
      <c r="CY130" s="70"/>
      <c r="CZ130" s="70"/>
      <c r="DA130" s="70"/>
      <c r="DB130" s="70"/>
      <c r="DC130" s="70"/>
      <c r="DD130" s="70"/>
      <c r="DE130" s="70"/>
      <c r="DF130" s="70"/>
      <c r="DG130" s="70"/>
      <c r="DH130" s="70"/>
      <c r="DI130" s="70"/>
      <c r="DJ130" s="70"/>
      <c r="DK130" s="70"/>
      <c r="DL130" s="70"/>
      <c r="DM130" s="70"/>
      <c r="DN130" s="70"/>
      <c r="DO130" s="70"/>
      <c r="DP130" s="67"/>
      <c r="DQ130" s="67"/>
      <c r="DR130" s="67"/>
      <c r="DS130" s="67"/>
      <c r="DT130" s="67"/>
      <c r="DU130" s="67"/>
      <c r="DV130" s="67"/>
      <c r="DW130" s="67"/>
      <c r="DX130" s="67"/>
      <c r="DY130" s="67"/>
      <c r="DZ130" s="67"/>
    </row>
    <row r="131" spans="1:131" s="48" customFormat="1" ht="26.25" customHeight="1" x14ac:dyDescent="0.2">
      <c r="A131" s="728"/>
      <c r="B131" s="729"/>
      <c r="C131" s="729"/>
      <c r="D131" s="729"/>
      <c r="E131" s="729"/>
      <c r="F131" s="729"/>
      <c r="G131" s="729"/>
      <c r="H131" s="729"/>
      <c r="I131" s="729"/>
      <c r="J131" s="729"/>
      <c r="K131" s="729"/>
      <c r="L131" s="729"/>
      <c r="M131" s="729"/>
      <c r="N131" s="729"/>
      <c r="O131" s="729"/>
      <c r="P131" s="729"/>
      <c r="Q131" s="729"/>
      <c r="R131" s="729"/>
      <c r="S131" s="729"/>
      <c r="T131" s="729"/>
      <c r="U131" s="729"/>
      <c r="V131" s="729"/>
      <c r="W131" s="730" t="s">
        <v>170</v>
      </c>
      <c r="X131" s="731"/>
      <c r="Y131" s="731"/>
      <c r="Z131" s="732"/>
      <c r="AA131" s="733">
        <v>13856368</v>
      </c>
      <c r="AB131" s="734"/>
      <c r="AC131" s="734"/>
      <c r="AD131" s="734"/>
      <c r="AE131" s="735"/>
      <c r="AF131" s="736">
        <v>14062995</v>
      </c>
      <c r="AG131" s="734"/>
      <c r="AH131" s="734"/>
      <c r="AI131" s="734"/>
      <c r="AJ131" s="735"/>
      <c r="AK131" s="736">
        <v>14442088</v>
      </c>
      <c r="AL131" s="734"/>
      <c r="AM131" s="734"/>
      <c r="AN131" s="734"/>
      <c r="AO131" s="735"/>
      <c r="AP131" s="737"/>
      <c r="AQ131" s="738"/>
      <c r="AR131" s="738"/>
      <c r="AS131" s="738"/>
      <c r="AT131" s="739"/>
      <c r="AU131" s="67"/>
      <c r="AV131" s="67"/>
      <c r="AW131" s="67"/>
      <c r="AX131" s="740" t="s">
        <v>64</v>
      </c>
      <c r="AY131" s="741"/>
      <c r="AZ131" s="741"/>
      <c r="BA131" s="741"/>
      <c r="BB131" s="741"/>
      <c r="BC131" s="741"/>
      <c r="BD131" s="741"/>
      <c r="BE131" s="742"/>
      <c r="BF131" s="743">
        <v>30.9</v>
      </c>
      <c r="BG131" s="744"/>
      <c r="BH131" s="744"/>
      <c r="BI131" s="744"/>
      <c r="BJ131" s="744"/>
      <c r="BK131" s="744"/>
      <c r="BL131" s="745"/>
      <c r="BM131" s="743">
        <v>350</v>
      </c>
      <c r="BN131" s="744"/>
      <c r="BO131" s="744"/>
      <c r="BP131" s="744"/>
      <c r="BQ131" s="744"/>
      <c r="BR131" s="744"/>
      <c r="BS131" s="745"/>
      <c r="BT131" s="746"/>
      <c r="BU131" s="747"/>
      <c r="BV131" s="747"/>
      <c r="BW131" s="747"/>
      <c r="BX131" s="747"/>
      <c r="BY131" s="747"/>
      <c r="BZ131" s="748"/>
      <c r="CA131" s="70"/>
      <c r="CB131" s="70"/>
      <c r="CC131" s="70"/>
      <c r="CD131" s="70"/>
      <c r="CE131" s="70"/>
      <c r="CF131" s="70"/>
      <c r="CG131" s="70"/>
      <c r="CH131" s="70"/>
      <c r="CI131" s="70"/>
      <c r="CJ131" s="70"/>
      <c r="CK131" s="70"/>
      <c r="CL131" s="70"/>
      <c r="CM131" s="70"/>
      <c r="CN131" s="70"/>
      <c r="CO131" s="70"/>
      <c r="CP131" s="70"/>
      <c r="CQ131" s="70"/>
      <c r="CR131" s="70"/>
      <c r="CS131" s="70"/>
      <c r="CT131" s="70"/>
      <c r="CU131" s="70"/>
      <c r="CV131" s="70"/>
      <c r="CW131" s="70"/>
      <c r="CX131" s="70"/>
      <c r="CY131" s="70"/>
      <c r="CZ131" s="70"/>
      <c r="DA131" s="70"/>
      <c r="DB131" s="70"/>
      <c r="DC131" s="70"/>
      <c r="DD131" s="70"/>
      <c r="DE131" s="70"/>
      <c r="DF131" s="70"/>
      <c r="DG131" s="70"/>
      <c r="DH131" s="70"/>
      <c r="DI131" s="70"/>
      <c r="DJ131" s="70"/>
      <c r="DK131" s="70"/>
      <c r="DL131" s="70"/>
      <c r="DM131" s="70"/>
      <c r="DN131" s="70"/>
      <c r="DO131" s="70"/>
      <c r="DP131" s="67"/>
      <c r="DQ131" s="67"/>
      <c r="DR131" s="67"/>
      <c r="DS131" s="67"/>
      <c r="DT131" s="67"/>
      <c r="DU131" s="67"/>
      <c r="DV131" s="67"/>
      <c r="DW131" s="67"/>
      <c r="DX131" s="67"/>
      <c r="DY131" s="67"/>
      <c r="DZ131" s="67"/>
    </row>
    <row r="132" spans="1:131" s="48" customFormat="1" ht="26.25" customHeight="1" x14ac:dyDescent="0.2">
      <c r="A132" s="699" t="s">
        <v>27</v>
      </c>
      <c r="B132" s="700"/>
      <c r="C132" s="700"/>
      <c r="D132" s="700"/>
      <c r="E132" s="700"/>
      <c r="F132" s="700"/>
      <c r="G132" s="700"/>
      <c r="H132" s="700"/>
      <c r="I132" s="700"/>
      <c r="J132" s="700"/>
      <c r="K132" s="700"/>
      <c r="L132" s="700"/>
      <c r="M132" s="700"/>
      <c r="N132" s="700"/>
      <c r="O132" s="700"/>
      <c r="P132" s="700"/>
      <c r="Q132" s="700"/>
      <c r="R132" s="700"/>
      <c r="S132" s="700"/>
      <c r="T132" s="700"/>
      <c r="U132" s="700"/>
      <c r="V132" s="674" t="s">
        <v>505</v>
      </c>
      <c r="W132" s="674"/>
      <c r="X132" s="674"/>
      <c r="Y132" s="674"/>
      <c r="Z132" s="675"/>
      <c r="AA132" s="676">
        <v>11.34573649</v>
      </c>
      <c r="AB132" s="677"/>
      <c r="AC132" s="677"/>
      <c r="AD132" s="677"/>
      <c r="AE132" s="678"/>
      <c r="AF132" s="679">
        <v>10.55708261</v>
      </c>
      <c r="AG132" s="677"/>
      <c r="AH132" s="677"/>
      <c r="AI132" s="677"/>
      <c r="AJ132" s="678"/>
      <c r="AK132" s="679">
        <v>9.736826143</v>
      </c>
      <c r="AL132" s="677"/>
      <c r="AM132" s="677"/>
      <c r="AN132" s="677"/>
      <c r="AO132" s="678"/>
      <c r="AP132" s="680"/>
      <c r="AQ132" s="681"/>
      <c r="AR132" s="681"/>
      <c r="AS132" s="681"/>
      <c r="AT132" s="682"/>
      <c r="AU132" s="66"/>
      <c r="AV132" s="67"/>
      <c r="AW132" s="67"/>
      <c r="AX132" s="67"/>
      <c r="AY132" s="67"/>
      <c r="AZ132" s="67"/>
      <c r="BA132" s="67"/>
      <c r="BB132" s="67"/>
      <c r="BC132" s="67"/>
      <c r="BD132" s="67"/>
      <c r="BE132" s="67"/>
      <c r="BF132" s="67"/>
      <c r="BG132" s="67"/>
      <c r="BH132" s="67"/>
      <c r="BI132" s="67"/>
      <c r="BJ132" s="67"/>
      <c r="BK132" s="67"/>
      <c r="BL132" s="67"/>
      <c r="BM132" s="67"/>
      <c r="BN132" s="67"/>
      <c r="BO132" s="67"/>
      <c r="BP132" s="67"/>
      <c r="BQ132" s="67"/>
      <c r="BR132" s="67"/>
      <c r="BS132" s="67"/>
      <c r="BT132" s="67"/>
      <c r="BU132" s="67"/>
      <c r="BV132" s="67"/>
      <c r="BW132" s="67"/>
      <c r="BX132" s="67"/>
      <c r="BY132" s="67"/>
      <c r="BZ132" s="67"/>
      <c r="CA132" s="70"/>
      <c r="CB132" s="70"/>
      <c r="CC132" s="70"/>
      <c r="CD132" s="70"/>
      <c r="CE132" s="70"/>
      <c r="CF132" s="70"/>
      <c r="CG132" s="70"/>
      <c r="CH132" s="70"/>
      <c r="CI132" s="70"/>
      <c r="CJ132" s="70"/>
      <c r="CK132" s="70"/>
      <c r="CL132" s="70"/>
      <c r="CM132" s="70"/>
      <c r="CN132" s="70"/>
      <c r="CO132" s="70"/>
      <c r="CP132" s="70"/>
      <c r="CQ132" s="70"/>
      <c r="CR132" s="70"/>
      <c r="CS132" s="70"/>
      <c r="CT132" s="70"/>
      <c r="CU132" s="70"/>
      <c r="CV132" s="70"/>
      <c r="CW132" s="70"/>
      <c r="CX132" s="70"/>
      <c r="CY132" s="70"/>
      <c r="CZ132" s="70"/>
      <c r="DA132" s="70"/>
      <c r="DB132" s="70"/>
      <c r="DC132" s="70"/>
      <c r="DD132" s="70"/>
      <c r="DE132" s="70"/>
      <c r="DF132" s="70"/>
      <c r="DG132" s="70"/>
      <c r="DH132" s="70"/>
      <c r="DI132" s="70"/>
      <c r="DJ132" s="70"/>
      <c r="DK132" s="70"/>
      <c r="DL132" s="70"/>
      <c r="DM132" s="70"/>
      <c r="DN132" s="70"/>
      <c r="DO132" s="70"/>
      <c r="DP132" s="67"/>
      <c r="DQ132" s="67"/>
      <c r="DR132" s="67"/>
      <c r="DS132" s="67"/>
      <c r="DT132" s="67"/>
      <c r="DU132" s="67"/>
      <c r="DV132" s="67"/>
      <c r="DW132" s="67"/>
      <c r="DX132" s="67"/>
      <c r="DY132" s="67"/>
      <c r="DZ132" s="67"/>
    </row>
    <row r="133" spans="1:131" s="48" customFormat="1" ht="26.25" customHeight="1" x14ac:dyDescent="0.2">
      <c r="A133" s="701"/>
      <c r="B133" s="702"/>
      <c r="C133" s="702"/>
      <c r="D133" s="702"/>
      <c r="E133" s="702"/>
      <c r="F133" s="702"/>
      <c r="G133" s="702"/>
      <c r="H133" s="702"/>
      <c r="I133" s="702"/>
      <c r="J133" s="702"/>
      <c r="K133" s="702"/>
      <c r="L133" s="702"/>
      <c r="M133" s="702"/>
      <c r="N133" s="702"/>
      <c r="O133" s="702"/>
      <c r="P133" s="702"/>
      <c r="Q133" s="702"/>
      <c r="R133" s="702"/>
      <c r="S133" s="702"/>
      <c r="T133" s="702"/>
      <c r="U133" s="702"/>
      <c r="V133" s="683" t="s">
        <v>88</v>
      </c>
      <c r="W133" s="683"/>
      <c r="X133" s="683"/>
      <c r="Y133" s="683"/>
      <c r="Z133" s="684"/>
      <c r="AA133" s="685">
        <v>11</v>
      </c>
      <c r="AB133" s="686"/>
      <c r="AC133" s="686"/>
      <c r="AD133" s="686"/>
      <c r="AE133" s="687"/>
      <c r="AF133" s="685">
        <v>10.9</v>
      </c>
      <c r="AG133" s="686"/>
      <c r="AH133" s="686"/>
      <c r="AI133" s="686"/>
      <c r="AJ133" s="687"/>
      <c r="AK133" s="685">
        <v>10.5</v>
      </c>
      <c r="AL133" s="686"/>
      <c r="AM133" s="686"/>
      <c r="AN133" s="686"/>
      <c r="AO133" s="687"/>
      <c r="AP133" s="688"/>
      <c r="AQ133" s="689"/>
      <c r="AR133" s="689"/>
      <c r="AS133" s="689"/>
      <c r="AT133" s="690"/>
      <c r="AU133" s="67"/>
      <c r="AV133" s="67"/>
      <c r="AW133" s="67"/>
      <c r="AX133" s="67"/>
      <c r="AY133" s="67"/>
      <c r="AZ133" s="67"/>
      <c r="BA133" s="67"/>
      <c r="BB133" s="67"/>
      <c r="BC133" s="67"/>
      <c r="BD133" s="67"/>
      <c r="BE133" s="67"/>
      <c r="BF133" s="67"/>
      <c r="BG133" s="67"/>
      <c r="BH133" s="67"/>
      <c r="BI133" s="67"/>
      <c r="BJ133" s="67"/>
      <c r="BK133" s="67"/>
      <c r="BL133" s="67"/>
      <c r="BM133" s="67"/>
      <c r="BN133" s="70"/>
      <c r="BO133" s="70"/>
      <c r="BP133" s="70"/>
      <c r="BQ133" s="70"/>
      <c r="BR133" s="70"/>
      <c r="BS133" s="70"/>
      <c r="BT133" s="70"/>
      <c r="BU133" s="70"/>
      <c r="BV133" s="70"/>
      <c r="BW133" s="70"/>
      <c r="BX133" s="70"/>
      <c r="BY133" s="70"/>
      <c r="BZ133" s="70"/>
      <c r="CA133" s="70"/>
      <c r="CB133" s="70"/>
      <c r="CC133" s="70"/>
      <c r="CD133" s="70"/>
      <c r="CE133" s="70"/>
      <c r="CF133" s="70"/>
      <c r="CG133" s="70"/>
      <c r="CH133" s="70"/>
      <c r="CI133" s="70"/>
      <c r="CJ133" s="70"/>
      <c r="CK133" s="70"/>
      <c r="CL133" s="70"/>
      <c r="CM133" s="70"/>
      <c r="CN133" s="70"/>
      <c r="CO133" s="70"/>
      <c r="CP133" s="70"/>
      <c r="CQ133" s="70"/>
      <c r="CR133" s="70"/>
      <c r="CS133" s="70"/>
      <c r="CT133" s="70"/>
      <c r="CU133" s="70"/>
      <c r="CV133" s="70"/>
      <c r="CW133" s="70"/>
      <c r="CX133" s="70"/>
      <c r="CY133" s="70"/>
      <c r="CZ133" s="70"/>
      <c r="DA133" s="70"/>
      <c r="DB133" s="70"/>
      <c r="DC133" s="70"/>
      <c r="DD133" s="70"/>
      <c r="DE133" s="70"/>
      <c r="DF133" s="70"/>
      <c r="DG133" s="70"/>
      <c r="DH133" s="70"/>
      <c r="DI133" s="70"/>
      <c r="DJ133" s="70"/>
      <c r="DK133" s="70"/>
      <c r="DL133" s="70"/>
      <c r="DM133" s="70"/>
      <c r="DN133" s="70"/>
      <c r="DO133" s="70"/>
      <c r="DP133" s="67"/>
      <c r="DQ133" s="67"/>
      <c r="DR133" s="67"/>
      <c r="DS133" s="67"/>
      <c r="DT133" s="67"/>
      <c r="DU133" s="67"/>
      <c r="DV133" s="67"/>
      <c r="DW133" s="67"/>
      <c r="DX133" s="67"/>
      <c r="DY133" s="67"/>
      <c r="DZ133" s="67"/>
    </row>
    <row r="134" spans="1:131" ht="11.25" customHeight="1" x14ac:dyDescent="0.2">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7"/>
      <c r="AV134" s="67"/>
      <c r="AW134" s="67"/>
      <c r="AX134" s="67"/>
      <c r="AY134" s="67"/>
      <c r="AZ134" s="67"/>
      <c r="BA134" s="67"/>
      <c r="BB134" s="67"/>
      <c r="BC134" s="67"/>
      <c r="BD134" s="67"/>
      <c r="BE134" s="67"/>
      <c r="BF134" s="67"/>
      <c r="BG134" s="67"/>
      <c r="BH134" s="67"/>
      <c r="BI134" s="67"/>
      <c r="BJ134" s="67"/>
      <c r="BK134" s="67"/>
      <c r="BL134" s="67"/>
      <c r="BM134" s="67"/>
      <c r="BN134" s="70"/>
      <c r="BO134" s="70"/>
      <c r="BP134" s="70"/>
      <c r="BQ134" s="70"/>
      <c r="BR134" s="70"/>
      <c r="BS134" s="70"/>
      <c r="BT134" s="70"/>
      <c r="BU134" s="70"/>
      <c r="BV134" s="70"/>
      <c r="BW134" s="70"/>
      <c r="BX134" s="70"/>
      <c r="BY134" s="70"/>
      <c r="BZ134" s="70"/>
      <c r="CA134" s="70"/>
      <c r="CB134" s="70"/>
      <c r="CC134" s="70"/>
      <c r="CD134" s="70"/>
      <c r="CE134" s="70"/>
      <c r="CF134" s="70"/>
      <c r="CG134" s="70"/>
      <c r="CH134" s="70"/>
      <c r="CI134" s="70"/>
      <c r="CJ134" s="70"/>
      <c r="CK134" s="70"/>
      <c r="CL134" s="70"/>
      <c r="CM134" s="70"/>
      <c r="CN134" s="70"/>
      <c r="CO134" s="70"/>
      <c r="CP134" s="70"/>
      <c r="CQ134" s="70"/>
      <c r="CR134" s="70"/>
      <c r="CS134" s="70"/>
      <c r="CT134" s="70"/>
      <c r="CU134" s="70"/>
      <c r="CV134" s="70"/>
      <c r="CW134" s="70"/>
      <c r="CX134" s="70"/>
      <c r="CY134" s="70"/>
      <c r="CZ134" s="70"/>
      <c r="DA134" s="70"/>
      <c r="DB134" s="70"/>
      <c r="DC134" s="70"/>
      <c r="DD134" s="70"/>
      <c r="DE134" s="70"/>
      <c r="DF134" s="70"/>
      <c r="DG134" s="70"/>
      <c r="DH134" s="70"/>
      <c r="DI134" s="70"/>
      <c r="DJ134" s="70"/>
      <c r="DK134" s="70"/>
      <c r="DL134" s="70"/>
      <c r="DM134" s="70"/>
      <c r="DN134" s="70"/>
      <c r="DO134" s="70"/>
      <c r="DP134" s="67"/>
      <c r="DQ134" s="67"/>
      <c r="DR134" s="67"/>
      <c r="DS134" s="67"/>
      <c r="DT134" s="67"/>
      <c r="DU134" s="67"/>
      <c r="DV134" s="67"/>
      <c r="DW134" s="67"/>
      <c r="DX134" s="67"/>
      <c r="DY134" s="67"/>
      <c r="DZ134" s="67"/>
      <c r="EA134" s="48"/>
    </row>
    <row r="135" spans="1:131" ht="14" hidden="1" x14ac:dyDescent="0.2">
      <c r="AU135" s="61"/>
      <c r="AV135" s="61"/>
      <c r="AW135" s="61"/>
      <c r="AX135" s="61"/>
      <c r="AY135" s="61"/>
      <c r="AZ135" s="61"/>
      <c r="BA135" s="61"/>
      <c r="BB135" s="61"/>
      <c r="BC135" s="61"/>
      <c r="BD135" s="61"/>
      <c r="BE135" s="61"/>
      <c r="BF135" s="61"/>
      <c r="BG135" s="61"/>
      <c r="BH135" s="61"/>
      <c r="BI135" s="61"/>
      <c r="BJ135" s="61"/>
      <c r="BK135" s="61"/>
      <c r="BL135" s="61"/>
      <c r="BM135" s="61"/>
      <c r="BN135" s="61"/>
      <c r="BO135" s="61"/>
      <c r="BP135" s="61"/>
      <c r="BQ135" s="61"/>
      <c r="BR135" s="61"/>
      <c r="BS135" s="61"/>
      <c r="BT135" s="61"/>
      <c r="BU135" s="61"/>
      <c r="BV135" s="61"/>
      <c r="BW135" s="61"/>
      <c r="BX135" s="61"/>
      <c r="BY135" s="61"/>
      <c r="BZ135" s="61"/>
      <c r="CA135" s="61"/>
      <c r="CB135" s="61"/>
      <c r="CC135" s="61"/>
      <c r="CD135" s="61"/>
      <c r="CE135" s="61"/>
      <c r="CF135" s="61"/>
      <c r="CG135" s="61"/>
      <c r="CH135" s="61"/>
      <c r="CI135" s="61"/>
      <c r="CJ135" s="61"/>
      <c r="CK135" s="61"/>
      <c r="CL135" s="61"/>
      <c r="CM135" s="61"/>
      <c r="CN135" s="61"/>
      <c r="CO135" s="61"/>
      <c r="CP135" s="61"/>
      <c r="CQ135" s="61"/>
      <c r="CR135" s="61"/>
      <c r="CS135" s="61"/>
      <c r="CT135" s="61"/>
      <c r="CU135" s="61"/>
      <c r="CV135" s="61"/>
      <c r="CW135" s="61"/>
      <c r="CX135" s="61"/>
      <c r="CY135" s="61"/>
      <c r="CZ135" s="61"/>
      <c r="DA135" s="61"/>
      <c r="DB135" s="61"/>
      <c r="DC135" s="61"/>
      <c r="DD135" s="61"/>
      <c r="DE135" s="61"/>
      <c r="DF135" s="61"/>
      <c r="DG135" s="61"/>
      <c r="DH135" s="61"/>
      <c r="DI135" s="61"/>
      <c r="DJ135" s="61"/>
      <c r="DK135" s="61"/>
      <c r="DL135" s="61"/>
      <c r="DM135" s="61"/>
      <c r="DN135" s="61"/>
      <c r="DO135" s="61"/>
      <c r="DP135" s="61"/>
      <c r="DQ135" s="61"/>
      <c r="DR135" s="61"/>
      <c r="DS135" s="61"/>
      <c r="DT135" s="61"/>
      <c r="DU135" s="61"/>
      <c r="DV135" s="61"/>
      <c r="DW135" s="61"/>
      <c r="DX135" s="61"/>
      <c r="DY135" s="61"/>
      <c r="DZ135" s="61"/>
    </row>
  </sheetData>
  <sheetProtection algorithmName="SHA-512" hashValue="1vBzaokN8k9mBThgg9Zqv2rhcKcp0gOLxOsELNzGouE/l65Yc+IVSdfcpQlJGJr2z4vsx6tbldA3ixuM5z4OUQ==" saltValue="xEDuKRP7UI9erVYNxeZ76Q==" spinCount="100000" sheet="1" objects="1" scenarios="1" formatRows="0"/>
  <mergeCells count="2035">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AU5:AY6"/>
    <mergeCell ref="BQ5:CG6"/>
    <mergeCell ref="CH5:CL6"/>
    <mergeCell ref="CM5:CQ6"/>
    <mergeCell ref="CR5:CV6"/>
    <mergeCell ref="CW5:DA6"/>
    <mergeCell ref="DB5:DF6"/>
    <mergeCell ref="DG5:DK6"/>
    <mergeCell ref="DL5:DP6"/>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8:DZ8"/>
    <mergeCell ref="DV9:DZ9"/>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0:P10"/>
    <mergeCell ref="CH14:CL14"/>
    <mergeCell ref="CM14:CQ14"/>
    <mergeCell ref="CR14:CV14"/>
    <mergeCell ref="CW14:DA14"/>
    <mergeCell ref="DB14:DF14"/>
    <mergeCell ref="DG14:DK14"/>
    <mergeCell ref="DL14:DP14"/>
    <mergeCell ref="DQ14:DU14"/>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2:P12"/>
    <mergeCell ref="Q12:U12"/>
    <mergeCell ref="V12:Z12"/>
    <mergeCell ref="AA12:AE12"/>
    <mergeCell ref="AF12:AJ12"/>
    <mergeCell ref="DB16:DF16"/>
    <mergeCell ref="DG16:DK16"/>
    <mergeCell ref="DL16:DP16"/>
    <mergeCell ref="DQ16:DU16"/>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4:P14"/>
    <mergeCell ref="Q14:U14"/>
    <mergeCell ref="V14:Z14"/>
    <mergeCell ref="AA14:AE14"/>
    <mergeCell ref="AF14:AJ14"/>
    <mergeCell ref="AK14:AO14"/>
    <mergeCell ref="AP14:AT14"/>
    <mergeCell ref="AU14:AY14"/>
    <mergeCell ref="BS14:CG14"/>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AZ22:BD22"/>
    <mergeCell ref="BS22:CG22"/>
    <mergeCell ref="CH22:CL22"/>
    <mergeCell ref="CM22:CQ22"/>
    <mergeCell ref="CR22:CV22"/>
    <mergeCell ref="CW22:DA22"/>
    <mergeCell ref="DB22:DF22"/>
    <mergeCell ref="DG22:DK22"/>
    <mergeCell ref="DL22:DP22"/>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0:P20"/>
    <mergeCell ref="Q20:U20"/>
    <mergeCell ref="V20:Z20"/>
    <mergeCell ref="AA20:AE20"/>
    <mergeCell ref="DL25:DP25"/>
    <mergeCell ref="DQ25:DU25"/>
    <mergeCell ref="DV25:DZ25"/>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B22:P22"/>
    <mergeCell ref="Q22:U22"/>
    <mergeCell ref="V22:Z22"/>
    <mergeCell ref="AA22:AE22"/>
    <mergeCell ref="AF22:AJ22"/>
    <mergeCell ref="AK22:AO22"/>
    <mergeCell ref="AP22:AT22"/>
    <mergeCell ref="AU22:AY22"/>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BS26:CG26"/>
    <mergeCell ref="CH26:CL26"/>
    <mergeCell ref="CM26:CQ26"/>
    <mergeCell ref="CR26:CV26"/>
    <mergeCell ref="CW26:DA26"/>
    <mergeCell ref="DB26:DF26"/>
    <mergeCell ref="DG26:DK26"/>
    <mergeCell ref="BE30:BI30"/>
    <mergeCell ref="BS30:CG30"/>
    <mergeCell ref="CH30:CL30"/>
    <mergeCell ref="CM30:CQ30"/>
    <mergeCell ref="CR30:CV30"/>
    <mergeCell ref="CW30:DA30"/>
    <mergeCell ref="DB30:DF30"/>
    <mergeCell ref="DG30:DK30"/>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28:P28"/>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0:P30"/>
    <mergeCell ref="Q30:U30"/>
    <mergeCell ref="V30:Z30"/>
    <mergeCell ref="AA30:AE30"/>
    <mergeCell ref="AF30:AJ30"/>
    <mergeCell ref="AK30:AO30"/>
    <mergeCell ref="AP30:AT30"/>
    <mergeCell ref="AU30:AY30"/>
    <mergeCell ref="AZ30:BD30"/>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2:P32"/>
    <mergeCell ref="Q32:U32"/>
    <mergeCell ref="V32:Z32"/>
    <mergeCell ref="AA32:AE32"/>
    <mergeCell ref="AF32:AJ32"/>
    <mergeCell ref="AK32:AO32"/>
    <mergeCell ref="AP32:AT32"/>
    <mergeCell ref="AU32:AY32"/>
    <mergeCell ref="AZ32:BD32"/>
    <mergeCell ref="BE32:BI32"/>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2:DP32"/>
    <mergeCell ref="BS32:CG32"/>
    <mergeCell ref="CH32:CL32"/>
    <mergeCell ref="CM32:CQ32"/>
    <mergeCell ref="CR32:CV32"/>
    <mergeCell ref="CW32:DA32"/>
    <mergeCell ref="DB32:DF32"/>
    <mergeCell ref="DG32:DK32"/>
    <mergeCell ref="BE36:BI36"/>
    <mergeCell ref="BS36:CG36"/>
    <mergeCell ref="CH36:CL36"/>
    <mergeCell ref="CM36:CQ36"/>
    <mergeCell ref="CR36:CV36"/>
    <mergeCell ref="CW36:DA36"/>
    <mergeCell ref="DB36:DF36"/>
    <mergeCell ref="DG36:DK36"/>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4:P34"/>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6:P36"/>
    <mergeCell ref="Q36:U36"/>
    <mergeCell ref="V36:Z36"/>
    <mergeCell ref="AA36:AE36"/>
    <mergeCell ref="AF36:AJ36"/>
    <mergeCell ref="AK36:AO36"/>
    <mergeCell ref="AP36:AT36"/>
    <mergeCell ref="AU36:AY36"/>
    <mergeCell ref="AZ36:BD36"/>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38:P38"/>
    <mergeCell ref="Q38:U38"/>
    <mergeCell ref="V38:Z38"/>
    <mergeCell ref="AA38:AE38"/>
    <mergeCell ref="AF38:AJ38"/>
    <mergeCell ref="AK38:AO38"/>
    <mergeCell ref="AP38:AT38"/>
    <mergeCell ref="AU38:AY38"/>
    <mergeCell ref="AZ38:BD38"/>
    <mergeCell ref="BE38:BI38"/>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38:DP38"/>
    <mergeCell ref="BS38:CG38"/>
    <mergeCell ref="CH38:CL38"/>
    <mergeCell ref="CM38:CQ38"/>
    <mergeCell ref="CR38:CV38"/>
    <mergeCell ref="CW38:DA38"/>
    <mergeCell ref="DB38:DF38"/>
    <mergeCell ref="DG38:DK38"/>
    <mergeCell ref="BE42:BI42"/>
    <mergeCell ref="BS42:CG42"/>
    <mergeCell ref="CH42:CL42"/>
    <mergeCell ref="CM42:CQ42"/>
    <mergeCell ref="CR42:CV42"/>
    <mergeCell ref="CW42:DA42"/>
    <mergeCell ref="DB42:DF42"/>
    <mergeCell ref="DG42:DK42"/>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0:P40"/>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2:P42"/>
    <mergeCell ref="Q42:U42"/>
    <mergeCell ref="V42:Z42"/>
    <mergeCell ref="AA42:AE42"/>
    <mergeCell ref="AF42:AJ42"/>
    <mergeCell ref="AK42:AO42"/>
    <mergeCell ref="AP42:AT42"/>
    <mergeCell ref="AU42:AY42"/>
    <mergeCell ref="AZ42:BD42"/>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4:P44"/>
    <mergeCell ref="Q44:U44"/>
    <mergeCell ref="V44:Z44"/>
    <mergeCell ref="AA44:AE44"/>
    <mergeCell ref="AF44:AJ44"/>
    <mergeCell ref="AK44:AO44"/>
    <mergeCell ref="AP44:AT44"/>
    <mergeCell ref="AU44:AY44"/>
    <mergeCell ref="AZ44:BD44"/>
    <mergeCell ref="BE44:BI44"/>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4:DP44"/>
    <mergeCell ref="BS44:CG44"/>
    <mergeCell ref="CH44:CL44"/>
    <mergeCell ref="CM44:CQ44"/>
    <mergeCell ref="CR44:CV44"/>
    <mergeCell ref="CW44:DA44"/>
    <mergeCell ref="DB44:DF44"/>
    <mergeCell ref="DG44:DK44"/>
    <mergeCell ref="BE48:BI48"/>
    <mergeCell ref="BS48:CG48"/>
    <mergeCell ref="CH48:CL48"/>
    <mergeCell ref="CM48:CQ48"/>
    <mergeCell ref="CR48:CV48"/>
    <mergeCell ref="CW48:DA48"/>
    <mergeCell ref="DB48:DF48"/>
    <mergeCell ref="DG48:DK48"/>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6:P46"/>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48:P48"/>
    <mergeCell ref="Q48:U48"/>
    <mergeCell ref="V48:Z48"/>
    <mergeCell ref="AA48:AE48"/>
    <mergeCell ref="AF48:AJ48"/>
    <mergeCell ref="AK48:AO48"/>
    <mergeCell ref="AP48:AT48"/>
    <mergeCell ref="AU48:AY48"/>
    <mergeCell ref="AZ48:BD48"/>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0:P50"/>
    <mergeCell ref="Q50:U50"/>
    <mergeCell ref="V50:Z50"/>
    <mergeCell ref="AA50:AE50"/>
    <mergeCell ref="AF50:AJ50"/>
    <mergeCell ref="AK50:AO50"/>
    <mergeCell ref="AP50:AT50"/>
    <mergeCell ref="AU50:AY50"/>
    <mergeCell ref="AZ50:BD50"/>
    <mergeCell ref="BE50:BI50"/>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0:DP50"/>
    <mergeCell ref="BS50:CG50"/>
    <mergeCell ref="CH50:CL50"/>
    <mergeCell ref="CM50:CQ50"/>
    <mergeCell ref="CR50:CV50"/>
    <mergeCell ref="CW50:DA50"/>
    <mergeCell ref="DB50:DF50"/>
    <mergeCell ref="DG50:DK50"/>
    <mergeCell ref="BE54:BI54"/>
    <mergeCell ref="BS54:CG54"/>
    <mergeCell ref="CH54:CL54"/>
    <mergeCell ref="CM54:CQ54"/>
    <mergeCell ref="CR54:CV54"/>
    <mergeCell ref="CW54:DA54"/>
    <mergeCell ref="DB54:DF54"/>
    <mergeCell ref="DG54:DK54"/>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2:P52"/>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4:P54"/>
    <mergeCell ref="Q54:U54"/>
    <mergeCell ref="V54:Z54"/>
    <mergeCell ref="AA54:AE54"/>
    <mergeCell ref="AF54:AJ54"/>
    <mergeCell ref="AK54:AO54"/>
    <mergeCell ref="AP54:AT54"/>
    <mergeCell ref="AU54:AY54"/>
    <mergeCell ref="AZ54:BD54"/>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6:P56"/>
    <mergeCell ref="Q56:U56"/>
    <mergeCell ref="V56:Z56"/>
    <mergeCell ref="AA56:AE56"/>
    <mergeCell ref="AF56:AJ56"/>
    <mergeCell ref="AK56:AO56"/>
    <mergeCell ref="AP56:AT56"/>
    <mergeCell ref="AU56:AY56"/>
    <mergeCell ref="AZ56:BD56"/>
    <mergeCell ref="BE56:BI56"/>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6:DP56"/>
    <mergeCell ref="BS56:CG56"/>
    <mergeCell ref="CH56:CL56"/>
    <mergeCell ref="CM56:CQ56"/>
    <mergeCell ref="CR56:CV56"/>
    <mergeCell ref="CW56:DA56"/>
    <mergeCell ref="DB56:DF56"/>
    <mergeCell ref="DG56:DK56"/>
    <mergeCell ref="BE60:BI60"/>
    <mergeCell ref="BS60:CG60"/>
    <mergeCell ref="CH60:CL60"/>
    <mergeCell ref="CM60:CQ60"/>
    <mergeCell ref="CR60:CV60"/>
    <mergeCell ref="CW60:DA60"/>
    <mergeCell ref="DB60:DF60"/>
    <mergeCell ref="DG60:DK60"/>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58:P58"/>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0:P60"/>
    <mergeCell ref="Q60:U60"/>
    <mergeCell ref="V60:Z60"/>
    <mergeCell ref="AA60:AE60"/>
    <mergeCell ref="AF60:AJ60"/>
    <mergeCell ref="AK60:AO60"/>
    <mergeCell ref="AP60:AT60"/>
    <mergeCell ref="AU60:AY60"/>
    <mergeCell ref="AZ60:BD60"/>
    <mergeCell ref="DQ63:DU63"/>
    <mergeCell ref="DV63:DZ63"/>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CH65:CL65"/>
    <mergeCell ref="CM65:CQ65"/>
    <mergeCell ref="CR65:CV65"/>
    <mergeCell ref="CW65:DA65"/>
    <mergeCell ref="DB65:DF65"/>
    <mergeCell ref="DG65:DK65"/>
    <mergeCell ref="DL65:DP65"/>
    <mergeCell ref="DQ65:DU65"/>
    <mergeCell ref="DV65:DZ65"/>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CM68:CQ68"/>
    <mergeCell ref="CR68:CV68"/>
    <mergeCell ref="CW68:DA68"/>
    <mergeCell ref="DB68:DF68"/>
    <mergeCell ref="DG68:DK68"/>
    <mergeCell ref="DL68:DP68"/>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68:P68"/>
    <mergeCell ref="Q68:U68"/>
    <mergeCell ref="V68:Z68"/>
    <mergeCell ref="AA68:AE68"/>
    <mergeCell ref="AF68:AJ68"/>
    <mergeCell ref="AK68:AO68"/>
    <mergeCell ref="AP68:AT68"/>
    <mergeCell ref="AU68:AY68"/>
    <mergeCell ref="AZ68:BD68"/>
    <mergeCell ref="BS68:CG68"/>
    <mergeCell ref="CH68:CL68"/>
    <mergeCell ref="DV71:DZ71"/>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CM74:CQ74"/>
    <mergeCell ref="CR74:CV74"/>
    <mergeCell ref="CW74:DA74"/>
    <mergeCell ref="DB74:DF74"/>
    <mergeCell ref="DG74:DK74"/>
    <mergeCell ref="DL74:DP74"/>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2:P72"/>
    <mergeCell ref="Q72:U72"/>
    <mergeCell ref="V72:Z72"/>
    <mergeCell ref="AA72:AE72"/>
    <mergeCell ref="AF72:AJ72"/>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4:P74"/>
    <mergeCell ref="Q74:U74"/>
    <mergeCell ref="V74:Z74"/>
    <mergeCell ref="AA74:AE74"/>
    <mergeCell ref="AF74:AJ74"/>
    <mergeCell ref="AK74:AO74"/>
    <mergeCell ref="AP74:AT74"/>
    <mergeCell ref="AU74:AY74"/>
    <mergeCell ref="AZ74:BD74"/>
    <mergeCell ref="BS74:CG74"/>
    <mergeCell ref="CH74:CL74"/>
    <mergeCell ref="DV77:DZ77"/>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CM80:CQ80"/>
    <mergeCell ref="CR80:CV80"/>
    <mergeCell ref="CW80:DA80"/>
    <mergeCell ref="DB80:DF80"/>
    <mergeCell ref="DG80:DK80"/>
    <mergeCell ref="DL80:DP80"/>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78:P78"/>
    <mergeCell ref="Q78:U78"/>
    <mergeCell ref="V78:Z78"/>
    <mergeCell ref="AA78:AE78"/>
    <mergeCell ref="AF78:AJ78"/>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0:P80"/>
    <mergeCell ref="Q80:U80"/>
    <mergeCell ref="V80:Z80"/>
    <mergeCell ref="AA80:AE80"/>
    <mergeCell ref="AF80:AJ80"/>
    <mergeCell ref="AK80:AO80"/>
    <mergeCell ref="AP80:AT80"/>
    <mergeCell ref="AU80:AY80"/>
    <mergeCell ref="AZ80:BD80"/>
    <mergeCell ref="BS80:CG80"/>
    <mergeCell ref="CH80:CL80"/>
    <mergeCell ref="DV83:DZ83"/>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CM86:CQ86"/>
    <mergeCell ref="CR86:CV86"/>
    <mergeCell ref="CW86:DA86"/>
    <mergeCell ref="DB86:DF86"/>
    <mergeCell ref="DG86:DK86"/>
    <mergeCell ref="DL86:DP86"/>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4:P84"/>
    <mergeCell ref="Q84:U84"/>
    <mergeCell ref="V84:Z84"/>
    <mergeCell ref="AA84:AE84"/>
    <mergeCell ref="AF84:AJ84"/>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6:P86"/>
    <mergeCell ref="Q86:U86"/>
    <mergeCell ref="V86:Z86"/>
    <mergeCell ref="AA86:AE86"/>
    <mergeCell ref="AF86:AJ86"/>
    <mergeCell ref="AK86:AO86"/>
    <mergeCell ref="AP86:AT86"/>
    <mergeCell ref="AU86:AY86"/>
    <mergeCell ref="AZ86:BD86"/>
    <mergeCell ref="BS86:CG86"/>
    <mergeCell ref="CH86:CL86"/>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AU110:AY119"/>
    <mergeCell ref="CK110:CL119"/>
    <mergeCell ref="C116:Z116"/>
    <mergeCell ref="AA116:AE116"/>
    <mergeCell ref="AF116:AJ116"/>
    <mergeCell ref="AK116:AO116"/>
    <mergeCell ref="AP116:AT116"/>
    <mergeCell ref="AU120:AY123"/>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DV125:DZ125"/>
    <mergeCell ref="CK120:CO124"/>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BF127:BL127"/>
    <mergeCell ref="BM127:BS127"/>
    <mergeCell ref="BT127:BZ127"/>
    <mergeCell ref="CP127:DF127"/>
    <mergeCell ref="DG127:DK127"/>
    <mergeCell ref="DL127:DP127"/>
    <mergeCell ref="DQ127:DU127"/>
    <mergeCell ref="DV127:DZ127"/>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CK125:CO128"/>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A128:V128"/>
    <mergeCell ref="W128:Z128"/>
    <mergeCell ref="AA128:AE128"/>
    <mergeCell ref="AF128:AJ128"/>
    <mergeCell ref="AK128:AO128"/>
    <mergeCell ref="AP128:AT128"/>
    <mergeCell ref="AX128:BE128"/>
    <mergeCell ref="BF128:BL128"/>
    <mergeCell ref="BM128:BS128"/>
    <mergeCell ref="BT128:BZ128"/>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112:B116"/>
    <mergeCell ref="A132:U133"/>
    <mergeCell ref="A119:B127"/>
    <mergeCell ref="A130:V130"/>
    <mergeCell ref="W130:Z130"/>
    <mergeCell ref="AA130:AE130"/>
    <mergeCell ref="AF130:AJ130"/>
    <mergeCell ref="AK130:AO130"/>
    <mergeCell ref="AP130:AT130"/>
    <mergeCell ref="A118:Z118"/>
    <mergeCell ref="AA118:AE118"/>
    <mergeCell ref="AF118:AJ118"/>
    <mergeCell ref="AK118:AO118"/>
    <mergeCell ref="AP118:AT118"/>
    <mergeCell ref="C114:Z114"/>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BS64:CG64"/>
    <mergeCell ref="CH64:CL64"/>
    <mergeCell ref="CM64:CQ64"/>
    <mergeCell ref="CR64:CV64"/>
    <mergeCell ref="CW64:DA64"/>
    <mergeCell ref="DB64:DF64"/>
    <mergeCell ref="DG64:DK64"/>
    <mergeCell ref="DL64:DP64"/>
    <mergeCell ref="DQ64:DU64"/>
    <mergeCell ref="DV64:DZ64"/>
    <mergeCell ref="BS65:CG65"/>
  </mergeCells>
  <phoneticPr fontId="5"/>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DQ105"/>
  <sheetViews>
    <sheetView showGridLines="0" view="pageBreakPreview" topLeftCell="A19" zoomScaleNormal="85" zoomScaleSheetLayoutView="100" workbookViewId="0">
      <selection activeCell="CM11" sqref="CM11:CQ11"/>
    </sheetView>
  </sheetViews>
  <sheetFormatPr defaultColWidth="0" defaultRowHeight="13.5" customHeight="1" zeroHeight="1" x14ac:dyDescent="0.2"/>
  <cols>
    <col min="1" max="120" width="2.7265625" style="77" customWidth="1"/>
    <col min="121" max="121" width="0" style="78" hidden="1" customWidth="1"/>
    <col min="122" max="122" width="9" style="78" hidden="1" customWidth="1"/>
    <col min="123" max="16384" width="9" style="78" hidden="1"/>
  </cols>
  <sheetData>
    <row r="1" spans="1:120" ht="13" x14ac:dyDescent="0.2">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row>
    <row r="2" spans="1:120" ht="13" x14ac:dyDescent="0.2"/>
    <row r="3" spans="1:120" ht="13" x14ac:dyDescent="0.2"/>
    <row r="4" spans="1:120" ht="13" x14ac:dyDescent="0.2"/>
    <row r="5" spans="1:120" ht="13" x14ac:dyDescent="0.2"/>
    <row r="6" spans="1:120" ht="13" x14ac:dyDescent="0.2"/>
    <row r="7" spans="1:120" ht="13" x14ac:dyDescent="0.2"/>
    <row r="8" spans="1:120" ht="13" x14ac:dyDescent="0.2"/>
    <row r="9" spans="1:120" ht="13" x14ac:dyDescent="0.2"/>
    <row r="10" spans="1:120" ht="13" x14ac:dyDescent="0.2"/>
    <row r="11" spans="1:120" ht="13" x14ac:dyDescent="0.2"/>
    <row r="12" spans="1:120" ht="13" x14ac:dyDescent="0.2"/>
    <row r="13" spans="1:120" ht="13" x14ac:dyDescent="0.2"/>
    <row r="14" spans="1:120" ht="13" x14ac:dyDescent="0.2"/>
    <row r="15" spans="1:120" ht="13" x14ac:dyDescent="0.2"/>
    <row r="16" spans="1:120" ht="13" x14ac:dyDescent="0.2">
      <c r="DP16" s="78"/>
    </row>
    <row r="17" spans="119:120" ht="13" x14ac:dyDescent="0.2">
      <c r="DP17" s="78"/>
    </row>
    <row r="18" spans="119:120" ht="13" x14ac:dyDescent="0.2"/>
    <row r="19" spans="119:120" ht="13" x14ac:dyDescent="0.2"/>
    <row r="20" spans="119:120" ht="13" x14ac:dyDescent="0.2">
      <c r="DO20" s="78"/>
      <c r="DP20" s="78"/>
    </row>
    <row r="21" spans="119:120" ht="13" x14ac:dyDescent="0.2">
      <c r="DP21" s="78"/>
    </row>
    <row r="22" spans="119:120" ht="13" x14ac:dyDescent="0.2"/>
    <row r="23" spans="119:120" ht="13" x14ac:dyDescent="0.2">
      <c r="DO23" s="78"/>
      <c r="DP23" s="78"/>
    </row>
    <row r="24" spans="119:120" ht="13" x14ac:dyDescent="0.2">
      <c r="DP24" s="78"/>
    </row>
    <row r="25" spans="119:120" ht="13" x14ac:dyDescent="0.2">
      <c r="DP25" s="78"/>
    </row>
    <row r="26" spans="119:120" ht="13" x14ac:dyDescent="0.2">
      <c r="DO26" s="78"/>
      <c r="DP26" s="78"/>
    </row>
    <row r="27" spans="119:120" ht="13" x14ac:dyDescent="0.2"/>
    <row r="28" spans="119:120" ht="13" x14ac:dyDescent="0.2">
      <c r="DO28" s="78"/>
      <c r="DP28" s="78"/>
    </row>
    <row r="29" spans="119:120" ht="13" x14ac:dyDescent="0.2">
      <c r="DP29" s="78"/>
    </row>
    <row r="30" spans="119:120" ht="13" x14ac:dyDescent="0.2"/>
    <row r="31" spans="119:120" ht="13" x14ac:dyDescent="0.2">
      <c r="DO31" s="78"/>
      <c r="DP31" s="78"/>
    </row>
    <row r="32" spans="119:120" ht="13" x14ac:dyDescent="0.2"/>
    <row r="33" spans="98:120" ht="13" x14ac:dyDescent="0.2">
      <c r="DO33" s="78"/>
      <c r="DP33" s="78"/>
    </row>
    <row r="34" spans="98:120" ht="13" x14ac:dyDescent="0.2">
      <c r="DM34" s="78"/>
    </row>
    <row r="35" spans="98:120" ht="13" x14ac:dyDescent="0.2">
      <c r="CT35" s="78"/>
      <c r="CU35" s="78"/>
      <c r="CV35" s="78"/>
      <c r="CY35" s="78"/>
      <c r="CZ35" s="78"/>
      <c r="DA35" s="78"/>
      <c r="DD35" s="78"/>
      <c r="DE35" s="78"/>
      <c r="DF35" s="78"/>
      <c r="DI35" s="78"/>
      <c r="DJ35" s="78"/>
      <c r="DK35" s="78"/>
      <c r="DM35" s="78"/>
      <c r="DN35" s="78"/>
      <c r="DO35" s="78"/>
      <c r="DP35" s="78"/>
    </row>
    <row r="36" spans="98:120" ht="13" x14ac:dyDescent="0.2"/>
    <row r="37" spans="98:120" ht="13" x14ac:dyDescent="0.2">
      <c r="CW37" s="78"/>
      <c r="DB37" s="78"/>
      <c r="DG37" s="78"/>
      <c r="DL37" s="78"/>
      <c r="DP37" s="78"/>
    </row>
    <row r="38" spans="98:120" ht="13" x14ac:dyDescent="0.2">
      <c r="CT38" s="78"/>
      <c r="CU38" s="78"/>
      <c r="CV38" s="78"/>
      <c r="CW38" s="78"/>
      <c r="CY38" s="78"/>
      <c r="CZ38" s="78"/>
      <c r="DA38" s="78"/>
      <c r="DB38" s="78"/>
      <c r="DD38" s="78"/>
      <c r="DE38" s="78"/>
      <c r="DF38" s="78"/>
      <c r="DG38" s="78"/>
      <c r="DI38" s="78"/>
      <c r="DJ38" s="78"/>
      <c r="DK38" s="78"/>
      <c r="DL38" s="78"/>
      <c r="DN38" s="78"/>
      <c r="DO38" s="78"/>
      <c r="DP38" s="78"/>
    </row>
    <row r="39" spans="98:120" ht="13" x14ac:dyDescent="0.2"/>
    <row r="40" spans="98:120" ht="13" x14ac:dyDescent="0.2"/>
    <row r="41" spans="98:120" ht="13" x14ac:dyDescent="0.2"/>
    <row r="42" spans="98:120" ht="13" x14ac:dyDescent="0.2"/>
    <row r="43" spans="98:120" ht="13" x14ac:dyDescent="0.2"/>
    <row r="44" spans="98:120" ht="13" x14ac:dyDescent="0.2"/>
    <row r="45" spans="98:120" ht="13" x14ac:dyDescent="0.2"/>
    <row r="46" spans="98:120" ht="13" x14ac:dyDescent="0.2"/>
    <row r="47" spans="98:120" ht="13" x14ac:dyDescent="0.2"/>
    <row r="48" spans="98:120" ht="13" x14ac:dyDescent="0.2"/>
    <row r="49" spans="22:120" ht="13" x14ac:dyDescent="0.2">
      <c r="DN49" s="78"/>
      <c r="DO49" s="78"/>
      <c r="DP49" s="78"/>
    </row>
    <row r="50" spans="22:120" ht="13" x14ac:dyDescent="0.2"/>
    <row r="51" spans="22:120" ht="13" x14ac:dyDescent="0.2"/>
    <row r="52" spans="22:120" ht="13" x14ac:dyDescent="0.2"/>
    <row r="53" spans="22:120" ht="13" x14ac:dyDescent="0.2"/>
    <row r="54" spans="22:120" ht="13" x14ac:dyDescent="0.2"/>
    <row r="55" spans="22:120" ht="13" x14ac:dyDescent="0.2"/>
    <row r="56" spans="22:120" ht="13" x14ac:dyDescent="0.2"/>
    <row r="57" spans="22:120" ht="13" x14ac:dyDescent="0.2"/>
    <row r="58" spans="22:120" ht="13" x14ac:dyDescent="0.2"/>
    <row r="59" spans="22:120" ht="13" x14ac:dyDescent="0.2"/>
    <row r="60" spans="22:120" ht="13" x14ac:dyDescent="0.2"/>
    <row r="61" spans="22:120" ht="13" x14ac:dyDescent="0.2"/>
    <row r="62" spans="22:120" ht="13" x14ac:dyDescent="0.2"/>
    <row r="63" spans="22:120" ht="13" x14ac:dyDescent="0.2">
      <c r="W63" s="78"/>
      <c r="CS63" s="78"/>
      <c r="CX63" s="78"/>
      <c r="DC63" s="78"/>
      <c r="DH63" s="78"/>
    </row>
    <row r="64" spans="22:120" ht="13" x14ac:dyDescent="0.2">
      <c r="V64" s="78"/>
    </row>
    <row r="65" spans="15:120" ht="13" x14ac:dyDescent="0.2">
      <c r="X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U65" s="78"/>
      <c r="CZ65" s="78"/>
      <c r="DE65" s="78"/>
      <c r="DJ65" s="78"/>
    </row>
    <row r="66" spans="15:120" ht="13" x14ac:dyDescent="0.2">
      <c r="Q66" s="78"/>
      <c r="S66" s="78"/>
      <c r="U66" s="78"/>
      <c r="DM66" s="78"/>
    </row>
    <row r="67" spans="15:120" ht="13" x14ac:dyDescent="0.2">
      <c r="O67" s="78"/>
      <c r="P67" s="78"/>
      <c r="R67" s="78"/>
      <c r="T67" s="78"/>
      <c r="Y67" s="78"/>
      <c r="CT67" s="78"/>
      <c r="CV67" s="78"/>
      <c r="CW67" s="78"/>
      <c r="CY67" s="78"/>
      <c r="DA67" s="78"/>
      <c r="DB67" s="78"/>
      <c r="DD67" s="78"/>
      <c r="DF67" s="78"/>
      <c r="DG67" s="78"/>
      <c r="DI67" s="78"/>
      <c r="DK67" s="78"/>
      <c r="DL67" s="78"/>
      <c r="DN67" s="78"/>
      <c r="DO67" s="78"/>
      <c r="DP67" s="78"/>
    </row>
    <row r="68" spans="15:120" ht="13" x14ac:dyDescent="0.2"/>
    <row r="69" spans="15:120" ht="13" x14ac:dyDescent="0.2"/>
    <row r="70" spans="15:120" ht="13" x14ac:dyDescent="0.2"/>
    <row r="71" spans="15:120" ht="13" x14ac:dyDescent="0.2"/>
    <row r="72" spans="15:120" ht="13" x14ac:dyDescent="0.2">
      <c r="DP72" s="78"/>
    </row>
    <row r="73" spans="15:120" ht="13" x14ac:dyDescent="0.2">
      <c r="DP73" s="78"/>
    </row>
    <row r="74" spans="15:120" ht="13" x14ac:dyDescent="0.2"/>
    <row r="75" spans="15:120" ht="13" x14ac:dyDescent="0.2"/>
    <row r="76" spans="15:120" ht="13" x14ac:dyDescent="0.2"/>
    <row r="77" spans="15:120" ht="13" x14ac:dyDescent="0.2"/>
    <row r="78" spans="15:120" ht="13" x14ac:dyDescent="0.2"/>
    <row r="79" spans="15:120" ht="13" x14ac:dyDescent="0.2"/>
    <row r="80" spans="15:120" ht="13" x14ac:dyDescent="0.2"/>
    <row r="81" spans="97:112" ht="13" x14ac:dyDescent="0.2"/>
    <row r="82" spans="97:112" ht="13" x14ac:dyDescent="0.2"/>
    <row r="83" spans="97:112" ht="13" x14ac:dyDescent="0.2"/>
    <row r="84" spans="97:112" ht="13" x14ac:dyDescent="0.2"/>
    <row r="85" spans="97:112" ht="13" x14ac:dyDescent="0.2"/>
    <row r="86" spans="97:112" ht="13" x14ac:dyDescent="0.2"/>
    <row r="87" spans="97:112" ht="13" x14ac:dyDescent="0.2"/>
    <row r="88" spans="97:112" ht="13" x14ac:dyDescent="0.2"/>
    <row r="89" spans="97:112" ht="13" x14ac:dyDescent="0.2"/>
    <row r="90" spans="97:112" ht="13" x14ac:dyDescent="0.2"/>
    <row r="91" spans="97:112" ht="13" x14ac:dyDescent="0.2"/>
    <row r="92" spans="97:112" ht="13" x14ac:dyDescent="0.2"/>
    <row r="93" spans="97:112" ht="13" x14ac:dyDescent="0.2"/>
    <row r="94" spans="97:112" ht="13" x14ac:dyDescent="0.2"/>
    <row r="95" spans="97:112" ht="13" x14ac:dyDescent="0.2"/>
    <row r="96" spans="97:112" ht="13" x14ac:dyDescent="0.2">
      <c r="CS96" s="78"/>
      <c r="CX96" s="78"/>
      <c r="DC96" s="78"/>
      <c r="DH96" s="78"/>
    </row>
    <row r="97" spans="24:120" ht="13" x14ac:dyDescent="0.2">
      <c r="CS97" s="78"/>
      <c r="CX97" s="78"/>
      <c r="DC97" s="78"/>
      <c r="DH97" s="78"/>
      <c r="DP97" s="77" t="s">
        <v>101</v>
      </c>
    </row>
    <row r="98" spans="24:120" ht="13" hidden="1" x14ac:dyDescent="0.2">
      <c r="CS98" s="78"/>
      <c r="CX98" s="78"/>
      <c r="DC98" s="78"/>
      <c r="DH98" s="78"/>
    </row>
    <row r="99" spans="24:120" ht="13" hidden="1" x14ac:dyDescent="0.2">
      <c r="CS99" s="78"/>
      <c r="CX99" s="78"/>
      <c r="DC99" s="78"/>
      <c r="DH99" s="78"/>
    </row>
    <row r="101" spans="24:120" ht="12" hidden="1" customHeight="1" x14ac:dyDescent="0.2">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U101" s="78"/>
      <c r="CZ101" s="78"/>
      <c r="DE101" s="78"/>
      <c r="DJ101" s="78"/>
    </row>
    <row r="102" spans="24:120" ht="1.5" hidden="1" customHeight="1" x14ac:dyDescent="0.2">
      <c r="CU102" s="78"/>
      <c r="CZ102" s="78"/>
      <c r="DE102" s="78"/>
      <c r="DJ102" s="78"/>
      <c r="DM102" s="78"/>
    </row>
    <row r="103" spans="24:120" ht="13" hidden="1" x14ac:dyDescent="0.2">
      <c r="CT103" s="78"/>
      <c r="CV103" s="78"/>
      <c r="CW103" s="78"/>
      <c r="CY103" s="78"/>
      <c r="DA103" s="78"/>
      <c r="DB103" s="78"/>
      <c r="DD103" s="78"/>
      <c r="DF103" s="78"/>
      <c r="DG103" s="78"/>
      <c r="DI103" s="78"/>
      <c r="DK103" s="78"/>
      <c r="DL103" s="78"/>
      <c r="DM103" s="78"/>
      <c r="DN103" s="78"/>
      <c r="DO103" s="78"/>
      <c r="DP103" s="78"/>
    </row>
    <row r="104" spans="24:120" ht="13" hidden="1" x14ac:dyDescent="0.2">
      <c r="CV104" s="78"/>
      <c r="CW104" s="78"/>
      <c r="DA104" s="78"/>
      <c r="DB104" s="78"/>
      <c r="DF104" s="78"/>
      <c r="DG104" s="78"/>
      <c r="DK104" s="78"/>
      <c r="DL104" s="78"/>
      <c r="DN104" s="78"/>
      <c r="DO104" s="78"/>
      <c r="DP104" s="78"/>
    </row>
    <row r="105" spans="24:120" ht="12.75" hidden="1" customHeight="1" x14ac:dyDescent="0.2"/>
  </sheetData>
  <sheetProtection algorithmName="SHA-512" hashValue="PjIqzG6i0pAx+ir7RNPPCxaLIAo3nCWLqaqEqHjbjhqrv2pVHv2ZJTxFQLZwv0tVAgAOOmQzExCdS1w+ole32w==" saltValue="lzKuS73vzekHo0XVWC0MIQ==" spinCount="100000" sheet="1" objects="1" scenarios="1"/>
  <phoneticPr fontId="5"/>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DL89"/>
  <sheetViews>
    <sheetView showGridLines="0" topLeftCell="A37" zoomScale="70" zoomScaleNormal="70" zoomScaleSheetLayoutView="55" workbookViewId="0"/>
  </sheetViews>
  <sheetFormatPr defaultColWidth="0" defaultRowHeight="13.5" customHeight="1" zeroHeight="1" x14ac:dyDescent="0.2"/>
  <cols>
    <col min="1" max="116" width="2.6328125" style="77" customWidth="1"/>
    <col min="117" max="117" width="9" style="78" hidden="1" customWidth="1"/>
    <col min="118" max="16384" width="9" style="78" hidden="1"/>
  </cols>
  <sheetData>
    <row r="1" spans="2:116" ht="13.5" customHeight="1" x14ac:dyDescent="0.2">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row>
    <row r="2" spans="2:116" ht="13.5" customHeight="1" x14ac:dyDescent="0.2"/>
    <row r="3" spans="2:116" ht="13.5" customHeight="1" x14ac:dyDescent="0.2"/>
    <row r="4" spans="2:116" ht="13.5" customHeight="1" x14ac:dyDescent="0.2">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row>
    <row r="5" spans="2:116" ht="13.5" customHeight="1" x14ac:dyDescent="0.2">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row>
    <row r="6" spans="2:116" ht="13.5" customHeight="1" x14ac:dyDescent="0.2"/>
    <row r="7" spans="2:116" ht="13.5" customHeight="1" x14ac:dyDescent="0.2"/>
    <row r="8" spans="2:116" ht="13.5" customHeight="1" x14ac:dyDescent="0.2"/>
    <row r="9" spans="2:116" ht="13.5" customHeight="1" x14ac:dyDescent="0.2"/>
    <row r="10" spans="2:116" ht="13.5" customHeight="1" x14ac:dyDescent="0.2"/>
    <row r="11" spans="2:116" ht="13.5" customHeight="1" x14ac:dyDescent="0.2"/>
    <row r="12" spans="2:116" ht="13.5" customHeight="1" x14ac:dyDescent="0.2"/>
    <row r="13" spans="2:116" ht="13.5" customHeight="1" x14ac:dyDescent="0.2"/>
    <row r="14" spans="2:116" ht="13.5" customHeight="1" x14ac:dyDescent="0.2"/>
    <row r="15" spans="2:116" ht="13.5" customHeight="1" x14ac:dyDescent="0.2"/>
    <row r="16" spans="2:116" ht="13.5" customHeight="1" x14ac:dyDescent="0.2"/>
    <row r="17" spans="9:116" ht="13.5" customHeight="1" x14ac:dyDescent="0.2"/>
    <row r="18" spans="9:116" ht="13.5" customHeight="1" x14ac:dyDescent="0.2">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row>
    <row r="19" spans="9:116" ht="13.5" customHeight="1" x14ac:dyDescent="0.2"/>
    <row r="20" spans="9:116" ht="13.5" customHeight="1" x14ac:dyDescent="0.2"/>
    <row r="21" spans="9:116" ht="13.5" customHeight="1" x14ac:dyDescent="0.2">
      <c r="DL21" s="78"/>
    </row>
    <row r="22" spans="9:116" ht="13.5" customHeight="1" x14ac:dyDescent="0.2">
      <c r="DI22" s="78"/>
      <c r="DJ22" s="78"/>
      <c r="DK22" s="78"/>
      <c r="DL22" s="78"/>
    </row>
    <row r="23" spans="9:116" ht="13.5" customHeight="1" x14ac:dyDescent="0.2">
      <c r="CY23" s="78"/>
      <c r="CZ23" s="78"/>
      <c r="DA23" s="78"/>
      <c r="DB23" s="78"/>
      <c r="DC23" s="78"/>
      <c r="DD23" s="78"/>
      <c r="DE23" s="78"/>
      <c r="DF23" s="78"/>
      <c r="DG23" s="78"/>
      <c r="DH23" s="78"/>
      <c r="DI23" s="78"/>
      <c r="DJ23" s="78"/>
      <c r="DK23" s="78"/>
      <c r="DL23" s="78"/>
    </row>
    <row r="24" spans="9:116" ht="13.5" customHeight="1" x14ac:dyDescent="0.2"/>
    <row r="25" spans="9:116" ht="13.5" customHeight="1" x14ac:dyDescent="0.2"/>
    <row r="26" spans="9:116" ht="13.5" customHeight="1" x14ac:dyDescent="0.2"/>
    <row r="27" spans="9:116" ht="13.5" customHeight="1" x14ac:dyDescent="0.2"/>
    <row r="28" spans="9:116" ht="13.5" customHeight="1" x14ac:dyDescent="0.2"/>
    <row r="29" spans="9:116" ht="13.5" customHeight="1" x14ac:dyDescent="0.2"/>
    <row r="30" spans="9:116" ht="13.5" customHeight="1" x14ac:dyDescent="0.2"/>
    <row r="31" spans="9:116" ht="13.5" customHeight="1" x14ac:dyDescent="0.2"/>
    <row r="32" spans="9:116" ht="13.5" customHeight="1" x14ac:dyDescent="0.2"/>
    <row r="33" spans="15:116" ht="13.5" customHeight="1" x14ac:dyDescent="0.2"/>
    <row r="34" spans="15:116" ht="13.5" customHeight="1" x14ac:dyDescent="0.2"/>
    <row r="35" spans="15:116" ht="13.5" customHeight="1" x14ac:dyDescent="0.2">
      <c r="CZ35" s="78"/>
      <c r="DA35" s="78"/>
      <c r="DB35" s="78"/>
      <c r="DC35" s="78"/>
      <c r="DD35" s="78"/>
      <c r="DE35" s="78"/>
      <c r="DF35" s="78"/>
      <c r="DG35" s="78"/>
      <c r="DH35" s="78"/>
      <c r="DI35" s="78"/>
      <c r="DJ35" s="78"/>
      <c r="DK35" s="78"/>
      <c r="DL35" s="78"/>
    </row>
    <row r="36" spans="15:116" ht="13.5" customHeight="1" x14ac:dyDescent="0.2"/>
    <row r="37" spans="15:116" ht="13.5" customHeight="1" x14ac:dyDescent="0.2">
      <c r="DL37" s="78"/>
    </row>
    <row r="38" spans="15:116" ht="13.5" customHeight="1" x14ac:dyDescent="0.2">
      <c r="DI38" s="78"/>
      <c r="DJ38" s="78"/>
      <c r="DK38" s="78"/>
      <c r="DL38" s="78"/>
    </row>
    <row r="39" spans="15:116" ht="13.5" customHeight="1" x14ac:dyDescent="0.2"/>
    <row r="40" spans="15:116" ht="13.5" customHeight="1" x14ac:dyDescent="0.2"/>
    <row r="41" spans="15:116" ht="13.5" customHeight="1" x14ac:dyDescent="0.2"/>
    <row r="42" spans="15:116" ht="13.5" customHeight="1" x14ac:dyDescent="0.2"/>
    <row r="43" spans="15:116" ht="13.5" customHeight="1" x14ac:dyDescent="0.2">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row>
    <row r="44" spans="15:116" ht="13.5" customHeight="1" x14ac:dyDescent="0.2">
      <c r="DL44" s="78"/>
    </row>
    <row r="45" spans="15:116" ht="13.5" customHeight="1" x14ac:dyDescent="0.2"/>
    <row r="46" spans="15:116" ht="13.5" customHeight="1" x14ac:dyDescent="0.2">
      <c r="DA46" s="78"/>
      <c r="DB46" s="78"/>
      <c r="DC46" s="78"/>
      <c r="DD46" s="78"/>
      <c r="DE46" s="78"/>
      <c r="DF46" s="78"/>
      <c r="DG46" s="78"/>
      <c r="DH46" s="78"/>
      <c r="DI46" s="78"/>
      <c r="DJ46" s="78"/>
      <c r="DK46" s="78"/>
      <c r="DL46" s="78"/>
    </row>
    <row r="47" spans="15:116" ht="13.5" customHeight="1" x14ac:dyDescent="0.2"/>
    <row r="48" spans="15:116" ht="13.5" customHeight="1" x14ac:dyDescent="0.2"/>
    <row r="49" spans="104:116" ht="13.5" customHeight="1" x14ac:dyDescent="0.2"/>
    <row r="50" spans="104:116" ht="13.5" customHeight="1" x14ac:dyDescent="0.2">
      <c r="CZ50" s="78"/>
      <c r="DA50" s="78"/>
      <c r="DB50" s="78"/>
      <c r="DC50" s="78"/>
      <c r="DD50" s="78"/>
      <c r="DE50" s="78"/>
      <c r="DF50" s="78"/>
      <c r="DG50" s="78"/>
      <c r="DH50" s="78"/>
      <c r="DI50" s="78"/>
      <c r="DJ50" s="78"/>
      <c r="DK50" s="78"/>
      <c r="DL50" s="78"/>
    </row>
    <row r="51" spans="104:116" ht="13.5" customHeight="1" x14ac:dyDescent="0.2"/>
    <row r="52" spans="104:116" ht="13.5" customHeight="1" x14ac:dyDescent="0.2"/>
    <row r="53" spans="104:116" ht="13.5" customHeight="1" x14ac:dyDescent="0.2">
      <c r="DL53" s="78"/>
    </row>
    <row r="54" spans="104:116" ht="13.5" customHeight="1" x14ac:dyDescent="0.2"/>
    <row r="55" spans="104:116" ht="13.5" customHeight="1" x14ac:dyDescent="0.2"/>
    <row r="56" spans="104:116" ht="13.5" customHeight="1" x14ac:dyDescent="0.2"/>
    <row r="57" spans="104:116" ht="13.5" customHeight="1" x14ac:dyDescent="0.2"/>
    <row r="58" spans="104:116" ht="13.5" customHeight="1" x14ac:dyDescent="0.2"/>
    <row r="59" spans="104:116" ht="13.5" customHeight="1" x14ac:dyDescent="0.2"/>
    <row r="60" spans="104:116" ht="13.5" customHeight="1" x14ac:dyDescent="0.2"/>
    <row r="61" spans="104:116" ht="13.5" customHeight="1" x14ac:dyDescent="0.2"/>
    <row r="62" spans="104:116" ht="13.5" customHeight="1" x14ac:dyDescent="0.2"/>
    <row r="63" spans="104:116" ht="13.5" customHeight="1" x14ac:dyDescent="0.2"/>
    <row r="64" spans="104:116" ht="13.5" customHeight="1" x14ac:dyDescent="0.2"/>
    <row r="65" spans="107:116" ht="13.5" customHeight="1" x14ac:dyDescent="0.2"/>
    <row r="66" spans="107:116" ht="13.5" customHeight="1" x14ac:dyDescent="0.2"/>
    <row r="67" spans="107:116" ht="13.5" customHeight="1" x14ac:dyDescent="0.2">
      <c r="DC67" s="78"/>
      <c r="DD67" s="78"/>
      <c r="DE67" s="78"/>
      <c r="DF67" s="78"/>
      <c r="DG67" s="78"/>
      <c r="DH67" s="78"/>
      <c r="DI67" s="78"/>
      <c r="DJ67" s="78"/>
      <c r="DK67" s="78"/>
      <c r="DL67" s="78"/>
    </row>
    <row r="68" spans="107:116" ht="13.5" customHeight="1" x14ac:dyDescent="0.2"/>
    <row r="69" spans="107:116" ht="13.5" customHeight="1" x14ac:dyDescent="0.2"/>
    <row r="70" spans="107:116" ht="13.5" customHeight="1" x14ac:dyDescent="0.2"/>
    <row r="71" spans="107:116" ht="13.5" customHeight="1" x14ac:dyDescent="0.2"/>
    <row r="72" spans="107:116" ht="13.5" customHeight="1" x14ac:dyDescent="0.2"/>
    <row r="73" spans="107:116" ht="13.5" customHeight="1" x14ac:dyDescent="0.2"/>
    <row r="74" spans="107:116" ht="13.5" customHeight="1" x14ac:dyDescent="0.2"/>
    <row r="75" spans="107:116" ht="13.5" customHeight="1" x14ac:dyDescent="0.2"/>
    <row r="76" spans="107:116" ht="13.5" customHeight="1" x14ac:dyDescent="0.2"/>
    <row r="77" spans="107:116" ht="13.5" customHeight="1" x14ac:dyDescent="0.2"/>
    <row r="78" spans="107:116" ht="13.5" customHeight="1" x14ac:dyDescent="0.2"/>
    <row r="79" spans="107:116" ht="13.5" customHeight="1" x14ac:dyDescent="0.2"/>
    <row r="80" spans="107:116"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sheetData>
  <sheetProtection algorithmName="SHA-512" hashValue="TT0i8uGzX9ZRN85+wZ4jo5EA1OGBNdy32Yx5FV61TIFzhyo2nK5IgmtpwJfbGb39+WTqeSkjl3puDNQS6+TfOA==" saltValue="aWajgyUtjvPEHVkTNdCpfQ==" spinCount="100000" sheet="1" objects="1" scenarios="1"/>
  <phoneticPr fontId="5"/>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SheetLayoutView="100" workbookViewId="0"/>
  </sheetViews>
  <sheetFormatPr defaultColWidth="0" defaultRowHeight="13.5" customHeight="1" zeroHeight="1" x14ac:dyDescent="0.2"/>
  <cols>
    <col min="1" max="36" width="2.453125" style="46" customWidth="1"/>
    <col min="37" max="44" width="17" style="46" customWidth="1"/>
    <col min="45" max="45" width="6.08984375" style="79" customWidth="1"/>
    <col min="46" max="46" width="3" style="80" customWidth="1"/>
    <col min="47" max="47" width="19.08984375" style="46" hidden="1" customWidth="1"/>
    <col min="48" max="52" width="12.6328125" style="46" hidden="1" customWidth="1"/>
    <col min="53" max="53" width="8.6328125" style="46" hidden="1" customWidth="1"/>
    <col min="54" max="16384" width="8.6328125" style="46" hidden="1"/>
  </cols>
  <sheetData>
    <row r="1" spans="1:46" ht="13" x14ac:dyDescent="0.2">
      <c r="AS1" s="90"/>
      <c r="AT1" s="90"/>
    </row>
    <row r="2" spans="1:46" ht="13" x14ac:dyDescent="0.2">
      <c r="AS2" s="90"/>
      <c r="AT2" s="90"/>
    </row>
    <row r="3" spans="1:46" ht="13" x14ac:dyDescent="0.2">
      <c r="AS3" s="90"/>
      <c r="AT3" s="90"/>
    </row>
    <row r="4" spans="1:46" ht="13" x14ac:dyDescent="0.2">
      <c r="AS4" s="90"/>
      <c r="AT4" s="90"/>
    </row>
    <row r="5" spans="1:46" ht="16.5" x14ac:dyDescent="0.2">
      <c r="A5" s="82" t="s">
        <v>506</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160"/>
    </row>
    <row r="6" spans="1:46" ht="13" x14ac:dyDescent="0.2">
      <c r="A6" s="8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81" t="s">
        <v>333</v>
      </c>
      <c r="AL6" s="81"/>
      <c r="AM6" s="81"/>
      <c r="AN6" s="81"/>
      <c r="AO6" s="90"/>
      <c r="AP6" s="90"/>
      <c r="AQ6" s="90"/>
      <c r="AR6" s="90"/>
    </row>
    <row r="7" spans="1:46" ht="13.5" customHeight="1" x14ac:dyDescent="0.2">
      <c r="A7" s="8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2"/>
      <c r="AL7" s="99"/>
      <c r="AM7" s="99"/>
      <c r="AN7" s="109"/>
      <c r="AO7" s="993" t="s">
        <v>89</v>
      </c>
      <c r="AP7" s="126"/>
      <c r="AQ7" s="137" t="s">
        <v>507</v>
      </c>
      <c r="AR7" s="151"/>
    </row>
    <row r="8" spans="1:46" ht="13" x14ac:dyDescent="0.2">
      <c r="A8" s="80"/>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3"/>
      <c r="AL8" s="100"/>
      <c r="AM8" s="100"/>
      <c r="AN8" s="110"/>
      <c r="AO8" s="994"/>
      <c r="AP8" s="127" t="s">
        <v>508</v>
      </c>
      <c r="AQ8" s="138" t="s">
        <v>509</v>
      </c>
      <c r="AR8" s="152" t="s">
        <v>510</v>
      </c>
    </row>
    <row r="9" spans="1:46" ht="13" x14ac:dyDescent="0.2">
      <c r="A9" s="8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1004" t="s">
        <v>511</v>
      </c>
      <c r="AL9" s="1005"/>
      <c r="AM9" s="1005"/>
      <c r="AN9" s="1006"/>
      <c r="AO9" s="116">
        <v>5475738</v>
      </c>
      <c r="AP9" s="116">
        <v>94659</v>
      </c>
      <c r="AQ9" s="139">
        <v>80646</v>
      </c>
      <c r="AR9" s="153">
        <v>17.399999999999999</v>
      </c>
    </row>
    <row r="10" spans="1:46" ht="13.5" customHeight="1" x14ac:dyDescent="0.2">
      <c r="A10" s="8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1004" t="s">
        <v>204</v>
      </c>
      <c r="AL10" s="1005"/>
      <c r="AM10" s="1005"/>
      <c r="AN10" s="1006"/>
      <c r="AO10" s="117">
        <v>18751</v>
      </c>
      <c r="AP10" s="117">
        <v>324</v>
      </c>
      <c r="AQ10" s="140">
        <v>6637</v>
      </c>
      <c r="AR10" s="154">
        <v>-95.1</v>
      </c>
    </row>
    <row r="11" spans="1:46" ht="13.5" customHeight="1" x14ac:dyDescent="0.2">
      <c r="A11" s="8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1004" t="s">
        <v>399</v>
      </c>
      <c r="AL11" s="1005"/>
      <c r="AM11" s="1005"/>
      <c r="AN11" s="1006"/>
      <c r="AO11" s="117" t="s">
        <v>197</v>
      </c>
      <c r="AP11" s="117" t="s">
        <v>197</v>
      </c>
      <c r="AQ11" s="140">
        <v>1119</v>
      </c>
      <c r="AR11" s="154" t="s">
        <v>197</v>
      </c>
    </row>
    <row r="12" spans="1:46" ht="13.5" customHeight="1" x14ac:dyDescent="0.2">
      <c r="A12" s="80"/>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1004" t="s">
        <v>233</v>
      </c>
      <c r="AL12" s="1005"/>
      <c r="AM12" s="1005"/>
      <c r="AN12" s="1006"/>
      <c r="AO12" s="117" t="s">
        <v>197</v>
      </c>
      <c r="AP12" s="117" t="s">
        <v>197</v>
      </c>
      <c r="AQ12" s="140">
        <v>8</v>
      </c>
      <c r="AR12" s="154" t="s">
        <v>197</v>
      </c>
    </row>
    <row r="13" spans="1:46" ht="13.5" customHeight="1" x14ac:dyDescent="0.2">
      <c r="A13" s="8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1004" t="s">
        <v>512</v>
      </c>
      <c r="AL13" s="1005"/>
      <c r="AM13" s="1005"/>
      <c r="AN13" s="1006"/>
      <c r="AO13" s="117">
        <v>224587</v>
      </c>
      <c r="AP13" s="117">
        <v>3882</v>
      </c>
      <c r="AQ13" s="140">
        <v>2502</v>
      </c>
      <c r="AR13" s="154">
        <v>55.2</v>
      </c>
    </row>
    <row r="14" spans="1:46" ht="13.5" customHeight="1" x14ac:dyDescent="0.2">
      <c r="A14" s="80"/>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1004" t="s">
        <v>513</v>
      </c>
      <c r="AL14" s="1005"/>
      <c r="AM14" s="1005"/>
      <c r="AN14" s="1006"/>
      <c r="AO14" s="117">
        <v>71376</v>
      </c>
      <c r="AP14" s="117">
        <v>1234</v>
      </c>
      <c r="AQ14" s="140">
        <v>1863</v>
      </c>
      <c r="AR14" s="154">
        <v>-33.799999999999997</v>
      </c>
    </row>
    <row r="15" spans="1:46" ht="13.5" customHeight="1" x14ac:dyDescent="0.2">
      <c r="A15" s="80"/>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1007" t="s">
        <v>311</v>
      </c>
      <c r="AL15" s="1008"/>
      <c r="AM15" s="1008"/>
      <c r="AN15" s="1009"/>
      <c r="AO15" s="117">
        <v>-469919</v>
      </c>
      <c r="AP15" s="117">
        <v>-8123</v>
      </c>
      <c r="AQ15" s="140">
        <v>-4800</v>
      </c>
      <c r="AR15" s="154">
        <v>69.2</v>
      </c>
    </row>
    <row r="16" spans="1:46" ht="13" x14ac:dyDescent="0.2">
      <c r="A16" s="80"/>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1007" t="s">
        <v>271</v>
      </c>
      <c r="AL16" s="1008"/>
      <c r="AM16" s="1008"/>
      <c r="AN16" s="1009"/>
      <c r="AO16" s="117">
        <v>5320533</v>
      </c>
      <c r="AP16" s="117">
        <v>91976</v>
      </c>
      <c r="AQ16" s="140">
        <v>87975</v>
      </c>
      <c r="AR16" s="154">
        <v>4.5</v>
      </c>
    </row>
    <row r="17" spans="1:46" ht="13" x14ac:dyDescent="0.2">
      <c r="A17" s="80"/>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row>
    <row r="18" spans="1:46" ht="13" x14ac:dyDescent="0.2">
      <c r="A18" s="8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131"/>
      <c r="AR18" s="131"/>
    </row>
    <row r="19" spans="1:46" ht="13" x14ac:dyDescent="0.2">
      <c r="A19" s="80"/>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t="s">
        <v>182</v>
      </c>
      <c r="AL19" s="90"/>
      <c r="AM19" s="90"/>
      <c r="AN19" s="90"/>
      <c r="AO19" s="90"/>
      <c r="AP19" s="90"/>
      <c r="AQ19" s="90"/>
      <c r="AR19" s="90"/>
    </row>
    <row r="20" spans="1:46" ht="13" x14ac:dyDescent="0.2">
      <c r="A20" s="8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4"/>
      <c r="AL20" s="101"/>
      <c r="AM20" s="101"/>
      <c r="AN20" s="111"/>
      <c r="AO20" s="118" t="s">
        <v>514</v>
      </c>
      <c r="AP20" s="128" t="s">
        <v>337</v>
      </c>
      <c r="AQ20" s="141" t="s">
        <v>41</v>
      </c>
      <c r="AR20" s="155"/>
    </row>
    <row r="21" spans="1:46" s="81" customFormat="1" ht="13" x14ac:dyDescent="0.2">
      <c r="A21" s="83"/>
      <c r="AK21" s="1010" t="s">
        <v>515</v>
      </c>
      <c r="AL21" s="1011"/>
      <c r="AM21" s="1011"/>
      <c r="AN21" s="1012"/>
      <c r="AO21" s="119">
        <v>9.2100000000000009</v>
      </c>
      <c r="AP21" s="129">
        <v>7.71</v>
      </c>
      <c r="AQ21" s="142">
        <v>1.5</v>
      </c>
      <c r="AS21" s="161"/>
      <c r="AT21" s="83"/>
    </row>
    <row r="22" spans="1:46" s="81" customFormat="1" ht="13" x14ac:dyDescent="0.2">
      <c r="A22" s="83"/>
      <c r="AK22" s="1010" t="s">
        <v>516</v>
      </c>
      <c r="AL22" s="1011"/>
      <c r="AM22" s="1011"/>
      <c r="AN22" s="1012"/>
      <c r="AO22" s="120">
        <v>99.3</v>
      </c>
      <c r="AP22" s="130">
        <v>98.3</v>
      </c>
      <c r="AQ22" s="143">
        <v>1</v>
      </c>
      <c r="AR22" s="131"/>
      <c r="AS22" s="161"/>
      <c r="AT22" s="83"/>
    </row>
    <row r="23" spans="1:46" s="81" customFormat="1" ht="13" x14ac:dyDescent="0.2">
      <c r="A23" s="83"/>
      <c r="AP23" s="131"/>
      <c r="AQ23" s="131"/>
      <c r="AR23" s="131"/>
      <c r="AS23" s="161"/>
      <c r="AT23" s="83"/>
    </row>
    <row r="24" spans="1:46" s="81" customFormat="1" ht="13" x14ac:dyDescent="0.2">
      <c r="A24" s="83"/>
      <c r="AP24" s="131"/>
      <c r="AQ24" s="131"/>
      <c r="AR24" s="131"/>
      <c r="AS24" s="161"/>
      <c r="AT24" s="83"/>
    </row>
    <row r="25" spans="1:46" s="81" customFormat="1" ht="13" x14ac:dyDescent="0.2">
      <c r="A25" s="84"/>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132"/>
      <c r="AQ25" s="132"/>
      <c r="AR25" s="132"/>
      <c r="AS25" s="162"/>
      <c r="AT25" s="83"/>
    </row>
    <row r="26" spans="1:46" s="81" customFormat="1" ht="13" x14ac:dyDescent="0.2">
      <c r="A26" s="1003" t="s">
        <v>518</v>
      </c>
      <c r="B26" s="1003"/>
      <c r="C26" s="1003"/>
      <c r="D26" s="1003"/>
      <c r="E26" s="1003"/>
      <c r="F26" s="1003"/>
      <c r="G26" s="1003"/>
      <c r="H26" s="1003"/>
      <c r="I26" s="1003"/>
      <c r="J26" s="1003"/>
      <c r="K26" s="1003"/>
      <c r="L26" s="1003"/>
      <c r="M26" s="1003"/>
      <c r="N26" s="1003"/>
      <c r="O26" s="1003"/>
      <c r="P26" s="1003"/>
      <c r="Q26" s="1003"/>
      <c r="R26" s="1003"/>
      <c r="S26" s="1003"/>
      <c r="T26" s="1003"/>
      <c r="U26" s="1003"/>
      <c r="V26" s="1003"/>
      <c r="W26" s="1003"/>
      <c r="X26" s="1003"/>
      <c r="Y26" s="1003"/>
      <c r="Z26" s="1003"/>
      <c r="AA26" s="1003"/>
      <c r="AB26" s="1003"/>
      <c r="AC26" s="1003"/>
      <c r="AD26" s="1003"/>
      <c r="AE26" s="1003"/>
      <c r="AF26" s="1003"/>
      <c r="AG26" s="1003"/>
      <c r="AH26" s="1003"/>
      <c r="AI26" s="1003"/>
      <c r="AJ26" s="1003"/>
      <c r="AK26" s="1003"/>
      <c r="AL26" s="1003"/>
      <c r="AM26" s="1003"/>
      <c r="AN26" s="1003"/>
      <c r="AO26" s="1003"/>
      <c r="AP26" s="1003"/>
      <c r="AQ26" s="1003"/>
      <c r="AR26" s="1003"/>
      <c r="AS26" s="1003"/>
    </row>
    <row r="27" spans="1:46" ht="13" x14ac:dyDescent="0.2">
      <c r="A27" s="85"/>
      <c r="AO27" s="90"/>
      <c r="AP27" s="90"/>
      <c r="AQ27" s="90"/>
      <c r="AR27" s="90"/>
      <c r="AS27" s="90"/>
      <c r="AT27" s="90"/>
    </row>
    <row r="28" spans="1:46" ht="16.5" x14ac:dyDescent="0.2">
      <c r="A28" s="82" t="s">
        <v>261</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163"/>
    </row>
    <row r="29" spans="1:46" ht="13" x14ac:dyDescent="0.2">
      <c r="A29" s="80"/>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81" t="s">
        <v>60</v>
      </c>
      <c r="AL29" s="81"/>
      <c r="AM29" s="81"/>
      <c r="AN29" s="81"/>
      <c r="AO29" s="90"/>
      <c r="AP29" s="90"/>
      <c r="AQ29" s="90"/>
      <c r="AR29" s="90"/>
      <c r="AS29" s="164"/>
    </row>
    <row r="30" spans="1:46" ht="13.5" customHeight="1" x14ac:dyDescent="0.2">
      <c r="A30" s="80"/>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2"/>
      <c r="AL30" s="99"/>
      <c r="AM30" s="99"/>
      <c r="AN30" s="109"/>
      <c r="AO30" s="993" t="s">
        <v>89</v>
      </c>
      <c r="AP30" s="126"/>
      <c r="AQ30" s="137" t="s">
        <v>507</v>
      </c>
      <c r="AR30" s="151"/>
    </row>
    <row r="31" spans="1:46" ht="13" x14ac:dyDescent="0.2">
      <c r="A31" s="80"/>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3"/>
      <c r="AL31" s="100"/>
      <c r="AM31" s="100"/>
      <c r="AN31" s="110"/>
      <c r="AO31" s="994"/>
      <c r="AP31" s="127" t="s">
        <v>508</v>
      </c>
      <c r="AQ31" s="138" t="s">
        <v>509</v>
      </c>
      <c r="AR31" s="152" t="s">
        <v>510</v>
      </c>
    </row>
    <row r="32" spans="1:46" ht="27" customHeight="1" x14ac:dyDescent="0.2">
      <c r="A32" s="80"/>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97" t="s">
        <v>519</v>
      </c>
      <c r="AL32" s="998"/>
      <c r="AM32" s="998"/>
      <c r="AN32" s="999"/>
      <c r="AO32" s="117">
        <v>3311767</v>
      </c>
      <c r="AP32" s="117">
        <v>57250</v>
      </c>
      <c r="AQ32" s="144">
        <v>41451</v>
      </c>
      <c r="AR32" s="154">
        <v>38.1</v>
      </c>
    </row>
    <row r="33" spans="1:46" ht="13.5" customHeight="1" x14ac:dyDescent="0.2">
      <c r="A33" s="80"/>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97" t="s">
        <v>520</v>
      </c>
      <c r="AL33" s="998"/>
      <c r="AM33" s="998"/>
      <c r="AN33" s="999"/>
      <c r="AO33" s="117" t="s">
        <v>197</v>
      </c>
      <c r="AP33" s="117" t="s">
        <v>197</v>
      </c>
      <c r="AQ33" s="144" t="s">
        <v>197</v>
      </c>
      <c r="AR33" s="154" t="s">
        <v>197</v>
      </c>
    </row>
    <row r="34" spans="1:46" ht="27" customHeight="1" x14ac:dyDescent="0.2">
      <c r="A34" s="80"/>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97" t="s">
        <v>521</v>
      </c>
      <c r="AL34" s="998"/>
      <c r="AM34" s="998"/>
      <c r="AN34" s="999"/>
      <c r="AO34" s="117" t="s">
        <v>197</v>
      </c>
      <c r="AP34" s="117" t="s">
        <v>197</v>
      </c>
      <c r="AQ34" s="144">
        <v>35</v>
      </c>
      <c r="AR34" s="154" t="s">
        <v>197</v>
      </c>
    </row>
    <row r="35" spans="1:46" ht="27" customHeight="1" x14ac:dyDescent="0.2">
      <c r="A35" s="80"/>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97" t="s">
        <v>522</v>
      </c>
      <c r="AL35" s="998"/>
      <c r="AM35" s="998"/>
      <c r="AN35" s="999"/>
      <c r="AO35" s="117">
        <v>566584</v>
      </c>
      <c r="AP35" s="117">
        <v>9795</v>
      </c>
      <c r="AQ35" s="144">
        <v>11775</v>
      </c>
      <c r="AR35" s="154">
        <v>-16.8</v>
      </c>
    </row>
    <row r="36" spans="1:46" ht="27" customHeight="1" x14ac:dyDescent="0.2">
      <c r="A36" s="80"/>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97" t="s">
        <v>36</v>
      </c>
      <c r="AL36" s="998"/>
      <c r="AM36" s="998"/>
      <c r="AN36" s="999"/>
      <c r="AO36" s="117">
        <v>4483</v>
      </c>
      <c r="AP36" s="117">
        <v>77</v>
      </c>
      <c r="AQ36" s="144">
        <v>2188</v>
      </c>
      <c r="AR36" s="154">
        <v>-96.5</v>
      </c>
    </row>
    <row r="37" spans="1:46" ht="13.5" customHeight="1" x14ac:dyDescent="0.2">
      <c r="A37" s="8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97" t="s">
        <v>346</v>
      </c>
      <c r="AL37" s="998"/>
      <c r="AM37" s="998"/>
      <c r="AN37" s="999"/>
      <c r="AO37" s="117">
        <v>11424</v>
      </c>
      <c r="AP37" s="117">
        <v>197</v>
      </c>
      <c r="AQ37" s="144">
        <v>531</v>
      </c>
      <c r="AR37" s="154">
        <v>-62.9</v>
      </c>
    </row>
    <row r="38" spans="1:46" ht="27" customHeight="1" x14ac:dyDescent="0.2">
      <c r="A38" s="8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1000" t="s">
        <v>471</v>
      </c>
      <c r="AL38" s="1001"/>
      <c r="AM38" s="1001"/>
      <c r="AN38" s="1002"/>
      <c r="AO38" s="121">
        <v>302</v>
      </c>
      <c r="AP38" s="121">
        <v>5</v>
      </c>
      <c r="AQ38" s="145">
        <v>1</v>
      </c>
      <c r="AR38" s="143">
        <v>400</v>
      </c>
      <c r="AS38" s="164"/>
    </row>
    <row r="39" spans="1:46" ht="13" x14ac:dyDescent="0.2">
      <c r="A39" s="8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1000" t="s">
        <v>86</v>
      </c>
      <c r="AL39" s="1001"/>
      <c r="AM39" s="1001"/>
      <c r="AN39" s="1002"/>
      <c r="AO39" s="117">
        <v>-171175</v>
      </c>
      <c r="AP39" s="117">
        <v>-2959</v>
      </c>
      <c r="AQ39" s="144">
        <v>-5414</v>
      </c>
      <c r="AR39" s="154">
        <v>-45.3</v>
      </c>
      <c r="AS39" s="164"/>
    </row>
    <row r="40" spans="1:46" ht="27" customHeight="1" x14ac:dyDescent="0.2">
      <c r="A40" s="8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97" t="s">
        <v>523</v>
      </c>
      <c r="AL40" s="998"/>
      <c r="AM40" s="998"/>
      <c r="AN40" s="999"/>
      <c r="AO40" s="117">
        <v>-2317184</v>
      </c>
      <c r="AP40" s="117">
        <v>-40057</v>
      </c>
      <c r="AQ40" s="144">
        <v>-35360</v>
      </c>
      <c r="AR40" s="154">
        <v>13.3</v>
      </c>
      <c r="AS40" s="164"/>
    </row>
    <row r="41" spans="1:46" ht="13" x14ac:dyDescent="0.2">
      <c r="A41" s="80"/>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87" t="s">
        <v>389</v>
      </c>
      <c r="AL41" s="988"/>
      <c r="AM41" s="988"/>
      <c r="AN41" s="989"/>
      <c r="AO41" s="117">
        <v>1406201</v>
      </c>
      <c r="AP41" s="117">
        <v>24309</v>
      </c>
      <c r="AQ41" s="144">
        <v>15207</v>
      </c>
      <c r="AR41" s="154">
        <v>59.9</v>
      </c>
      <c r="AS41" s="164"/>
    </row>
    <row r="42" spans="1:46" ht="13" x14ac:dyDescent="0.2">
      <c r="A42" s="80"/>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5"/>
      <c r="AL42" s="90"/>
      <c r="AM42" s="90"/>
      <c r="AN42" s="90"/>
      <c r="AO42" s="90"/>
      <c r="AP42" s="90"/>
      <c r="AQ42" s="131"/>
      <c r="AR42" s="131"/>
      <c r="AS42" s="164"/>
    </row>
    <row r="43" spans="1:46" ht="13" x14ac:dyDescent="0.2">
      <c r="A43" s="8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133"/>
      <c r="AQ43" s="131"/>
      <c r="AR43" s="90"/>
      <c r="AS43" s="164"/>
    </row>
    <row r="44" spans="1:46" ht="13" x14ac:dyDescent="0.2">
      <c r="A44" s="8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131"/>
      <c r="AR44" s="90"/>
    </row>
    <row r="45" spans="1:46" ht="13" x14ac:dyDescent="0.2">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146"/>
      <c r="AR45" s="86"/>
      <c r="AS45" s="86"/>
      <c r="AT45" s="90"/>
    </row>
    <row r="46" spans="1:46" ht="13" x14ac:dyDescent="0.2">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90"/>
    </row>
    <row r="47" spans="1:46" ht="17.25" customHeight="1" x14ac:dyDescent="0.2">
      <c r="A47" s="88" t="s">
        <v>467</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row>
    <row r="48" spans="1:46" ht="13" x14ac:dyDescent="0.2">
      <c r="A48" s="8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87" t="s">
        <v>524</v>
      </c>
      <c r="AL48" s="87"/>
      <c r="AM48" s="87"/>
      <c r="AN48" s="87"/>
      <c r="AO48" s="87"/>
      <c r="AP48" s="87"/>
      <c r="AQ48" s="132"/>
      <c r="AR48" s="87"/>
    </row>
    <row r="49" spans="1:44" ht="13.5" customHeight="1" x14ac:dyDescent="0.2">
      <c r="A49" s="80"/>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6"/>
      <c r="AL49" s="102"/>
      <c r="AM49" s="995" t="s">
        <v>89</v>
      </c>
      <c r="AN49" s="990" t="s">
        <v>440</v>
      </c>
      <c r="AO49" s="991"/>
      <c r="AP49" s="991"/>
      <c r="AQ49" s="991"/>
      <c r="AR49" s="992"/>
    </row>
    <row r="50" spans="1:44" ht="13" x14ac:dyDescent="0.2">
      <c r="A50" s="80"/>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7"/>
      <c r="AL50" s="103"/>
      <c r="AM50" s="996"/>
      <c r="AN50" s="113" t="s">
        <v>500</v>
      </c>
      <c r="AO50" s="123" t="s">
        <v>501</v>
      </c>
      <c r="AP50" s="134" t="s">
        <v>525</v>
      </c>
      <c r="AQ50" s="147" t="s">
        <v>384</v>
      </c>
      <c r="AR50" s="157" t="s">
        <v>526</v>
      </c>
    </row>
    <row r="51" spans="1:44" ht="13" x14ac:dyDescent="0.2">
      <c r="A51" s="8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6" t="s">
        <v>454</v>
      </c>
      <c r="AL51" s="102"/>
      <c r="AM51" s="107">
        <v>4204296</v>
      </c>
      <c r="AN51" s="114">
        <v>69412</v>
      </c>
      <c r="AO51" s="124">
        <v>-4.4000000000000004</v>
      </c>
      <c r="AP51" s="135">
        <v>63812</v>
      </c>
      <c r="AQ51" s="148">
        <v>2.2999999999999998</v>
      </c>
      <c r="AR51" s="158">
        <v>-6.7</v>
      </c>
    </row>
    <row r="52" spans="1:44" ht="13" x14ac:dyDescent="0.2">
      <c r="A52" s="8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8"/>
      <c r="AL52" s="104" t="s">
        <v>272</v>
      </c>
      <c r="AM52" s="108">
        <v>776207</v>
      </c>
      <c r="AN52" s="115">
        <v>12815</v>
      </c>
      <c r="AO52" s="125">
        <v>-33.799999999999997</v>
      </c>
      <c r="AP52" s="136">
        <v>33848</v>
      </c>
      <c r="AQ52" s="149">
        <v>-4.2</v>
      </c>
      <c r="AR52" s="159">
        <v>-29.6</v>
      </c>
    </row>
    <row r="53" spans="1:44" ht="13" x14ac:dyDescent="0.2">
      <c r="A53" s="80"/>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6" t="s">
        <v>527</v>
      </c>
      <c r="AL53" s="102"/>
      <c r="AM53" s="107">
        <v>3420446</v>
      </c>
      <c r="AN53" s="114">
        <v>57052</v>
      </c>
      <c r="AO53" s="124">
        <v>-17.8</v>
      </c>
      <c r="AP53" s="135">
        <v>54225</v>
      </c>
      <c r="AQ53" s="148">
        <v>-15</v>
      </c>
      <c r="AR53" s="158">
        <v>-2.8</v>
      </c>
    </row>
    <row r="54" spans="1:44" ht="13" x14ac:dyDescent="0.2">
      <c r="A54" s="8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8"/>
      <c r="AL54" s="104" t="s">
        <v>272</v>
      </c>
      <c r="AM54" s="108">
        <v>836162</v>
      </c>
      <c r="AN54" s="115">
        <v>13947</v>
      </c>
      <c r="AO54" s="125">
        <v>8.8000000000000007</v>
      </c>
      <c r="AP54" s="136">
        <v>27337</v>
      </c>
      <c r="AQ54" s="149">
        <v>-19.2</v>
      </c>
      <c r="AR54" s="159">
        <v>28</v>
      </c>
    </row>
    <row r="55" spans="1:44" ht="13" x14ac:dyDescent="0.2">
      <c r="A55" s="8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6" t="s">
        <v>132</v>
      </c>
      <c r="AL55" s="102"/>
      <c r="AM55" s="107">
        <v>3270540</v>
      </c>
      <c r="AN55" s="114">
        <v>55069</v>
      </c>
      <c r="AO55" s="124">
        <v>-3.5</v>
      </c>
      <c r="AP55" s="135">
        <v>54016</v>
      </c>
      <c r="AQ55" s="148">
        <v>-0.4</v>
      </c>
      <c r="AR55" s="158">
        <v>-3.1</v>
      </c>
    </row>
    <row r="56" spans="1:44" ht="13" x14ac:dyDescent="0.2">
      <c r="A56" s="8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8"/>
      <c r="AL56" s="104" t="s">
        <v>272</v>
      </c>
      <c r="AM56" s="108">
        <v>700608</v>
      </c>
      <c r="AN56" s="115">
        <v>11797</v>
      </c>
      <c r="AO56" s="125">
        <v>-15.4</v>
      </c>
      <c r="AP56" s="136">
        <v>28078</v>
      </c>
      <c r="AQ56" s="149">
        <v>2.7</v>
      </c>
      <c r="AR56" s="159">
        <v>-18.100000000000001</v>
      </c>
    </row>
    <row r="57" spans="1:44" ht="13" x14ac:dyDescent="0.2">
      <c r="A57" s="8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6" t="s">
        <v>528</v>
      </c>
      <c r="AL57" s="102"/>
      <c r="AM57" s="107">
        <v>3171444</v>
      </c>
      <c r="AN57" s="114">
        <v>54040</v>
      </c>
      <c r="AO57" s="124">
        <v>-1.9</v>
      </c>
      <c r="AP57" s="135">
        <v>52786</v>
      </c>
      <c r="AQ57" s="148">
        <v>-2.2999999999999998</v>
      </c>
      <c r="AR57" s="158">
        <v>0.4</v>
      </c>
    </row>
    <row r="58" spans="1:44" ht="13" x14ac:dyDescent="0.2">
      <c r="A58" s="8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8"/>
      <c r="AL58" s="104" t="s">
        <v>272</v>
      </c>
      <c r="AM58" s="108">
        <v>685702</v>
      </c>
      <c r="AN58" s="115">
        <v>11684</v>
      </c>
      <c r="AO58" s="125">
        <v>-1</v>
      </c>
      <c r="AP58" s="136">
        <v>28742</v>
      </c>
      <c r="AQ58" s="149">
        <v>2.4</v>
      </c>
      <c r="AR58" s="159">
        <v>-3.4</v>
      </c>
    </row>
    <row r="59" spans="1:44" ht="13" x14ac:dyDescent="0.2">
      <c r="A59" s="8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6" t="s">
        <v>529</v>
      </c>
      <c r="AL59" s="102"/>
      <c r="AM59" s="107">
        <v>4265745</v>
      </c>
      <c r="AN59" s="114">
        <v>73742</v>
      </c>
      <c r="AO59" s="124">
        <v>36.5</v>
      </c>
      <c r="AP59" s="135">
        <v>58465</v>
      </c>
      <c r="AQ59" s="148">
        <v>10.8</v>
      </c>
      <c r="AR59" s="158">
        <v>25.7</v>
      </c>
    </row>
    <row r="60" spans="1:44" ht="13" x14ac:dyDescent="0.2">
      <c r="A60" s="8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8"/>
      <c r="AL60" s="104" t="s">
        <v>272</v>
      </c>
      <c r="AM60" s="108">
        <v>1278905</v>
      </c>
      <c r="AN60" s="115">
        <v>22108</v>
      </c>
      <c r="AO60" s="125">
        <v>89.2</v>
      </c>
      <c r="AP60" s="136">
        <v>34452</v>
      </c>
      <c r="AQ60" s="149">
        <v>19.899999999999999</v>
      </c>
      <c r="AR60" s="159">
        <v>69.3</v>
      </c>
    </row>
    <row r="61" spans="1:44" ht="13" x14ac:dyDescent="0.2">
      <c r="A61" s="8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6" t="s">
        <v>412</v>
      </c>
      <c r="AL61" s="105"/>
      <c r="AM61" s="107">
        <v>3666494</v>
      </c>
      <c r="AN61" s="114">
        <v>61863</v>
      </c>
      <c r="AO61" s="124">
        <v>1.8</v>
      </c>
      <c r="AP61" s="135">
        <v>56661</v>
      </c>
      <c r="AQ61" s="150">
        <v>-0.9</v>
      </c>
      <c r="AR61" s="158">
        <v>2.7</v>
      </c>
    </row>
    <row r="62" spans="1:44" ht="13" x14ac:dyDescent="0.2">
      <c r="A62" s="8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8"/>
      <c r="AL62" s="104" t="s">
        <v>272</v>
      </c>
      <c r="AM62" s="108">
        <v>855517</v>
      </c>
      <c r="AN62" s="115">
        <v>14470</v>
      </c>
      <c r="AO62" s="125">
        <v>9.6</v>
      </c>
      <c r="AP62" s="136">
        <v>30491</v>
      </c>
      <c r="AQ62" s="149">
        <v>0.3</v>
      </c>
      <c r="AR62" s="159">
        <v>9.3000000000000007</v>
      </c>
    </row>
    <row r="63" spans="1:44" ht="13" x14ac:dyDescent="0.2">
      <c r="A63" s="8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row>
    <row r="64" spans="1:44" ht="13" x14ac:dyDescent="0.2">
      <c r="A64" s="8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row>
    <row r="65" spans="1:46" ht="13" x14ac:dyDescent="0.2">
      <c r="A65" s="8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row>
    <row r="66" spans="1:46" ht="13" x14ac:dyDescent="0.2">
      <c r="A66" s="89"/>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165"/>
    </row>
    <row r="67" spans="1:46" ht="13.5" hidden="1" customHeight="1" x14ac:dyDescent="0.2">
      <c r="AK67" s="90"/>
      <c r="AL67" s="90"/>
      <c r="AM67" s="90"/>
      <c r="AN67" s="90"/>
      <c r="AO67" s="90"/>
      <c r="AP67" s="90"/>
      <c r="AQ67" s="90"/>
      <c r="AR67" s="90"/>
      <c r="AS67" s="90"/>
      <c r="AT67" s="90"/>
    </row>
    <row r="68" spans="1:46" ht="13.5" hidden="1" customHeight="1" x14ac:dyDescent="0.2">
      <c r="AK68" s="90"/>
      <c r="AL68" s="90"/>
      <c r="AM68" s="90"/>
      <c r="AN68" s="90"/>
      <c r="AO68" s="90"/>
      <c r="AP68" s="90"/>
      <c r="AQ68" s="90"/>
      <c r="AR68" s="90"/>
    </row>
    <row r="69" spans="1:46" ht="13.5" hidden="1" customHeight="1" x14ac:dyDescent="0.2">
      <c r="AK69" s="90"/>
      <c r="AL69" s="90"/>
      <c r="AM69" s="90"/>
      <c r="AN69" s="90"/>
      <c r="AO69" s="90"/>
      <c r="AP69" s="90"/>
      <c r="AQ69" s="90"/>
      <c r="AR69" s="90"/>
    </row>
    <row r="70" spans="1:46" ht="13" hidden="1" x14ac:dyDescent="0.2">
      <c r="AK70" s="90"/>
      <c r="AL70" s="90"/>
      <c r="AM70" s="90"/>
      <c r="AN70" s="90"/>
      <c r="AO70" s="90"/>
      <c r="AP70" s="90"/>
      <c r="AQ70" s="90"/>
      <c r="AR70" s="90"/>
    </row>
    <row r="71" spans="1:46" ht="13" hidden="1" x14ac:dyDescent="0.2">
      <c r="AK71" s="90"/>
      <c r="AL71" s="90"/>
      <c r="AM71" s="90"/>
      <c r="AN71" s="90"/>
      <c r="AO71" s="90"/>
      <c r="AP71" s="90"/>
      <c r="AQ71" s="90"/>
      <c r="AR71" s="90"/>
    </row>
    <row r="72" spans="1:46" ht="13" hidden="1" x14ac:dyDescent="0.2">
      <c r="AK72" s="90"/>
      <c r="AL72" s="90"/>
      <c r="AM72" s="90"/>
      <c r="AN72" s="90"/>
      <c r="AO72" s="90"/>
      <c r="AP72" s="90"/>
      <c r="AQ72" s="90"/>
      <c r="AR72" s="90"/>
    </row>
    <row r="73" spans="1:46" ht="13" hidden="1" x14ac:dyDescent="0.2">
      <c r="AK73" s="90"/>
      <c r="AL73" s="90"/>
      <c r="AM73" s="90"/>
      <c r="AN73" s="90"/>
      <c r="AO73" s="90"/>
      <c r="AP73" s="90"/>
      <c r="AQ73" s="90"/>
      <c r="AR73" s="90"/>
    </row>
  </sheetData>
  <sheetProtection algorithmName="SHA-512" hashValue="TsG4iwD3vB5PQiXC2GDzgdsw+LOFPbE+d1k3anm7Zu9Rmj7vquuSxI1rRHiBOzWnZyzCKqkarzQDpK0ijfwtbw==" saltValue="wwinor3PfzpUD8HJKKXWeQ==" spinCount="100000" sheet="1" objects="1" scenarios="1"/>
  <mergeCells count="25">
    <mergeCell ref="AK15:AN15"/>
    <mergeCell ref="AK16:AN16"/>
    <mergeCell ref="AK21:AN21"/>
    <mergeCell ref="AK22:AN22"/>
    <mergeCell ref="AK9:AN9"/>
    <mergeCell ref="AK10:AN10"/>
    <mergeCell ref="AK11:AN11"/>
    <mergeCell ref="AK12:AN12"/>
    <mergeCell ref="AK13:AN13"/>
    <mergeCell ref="AK41:AN41"/>
    <mergeCell ref="AN49:AR49"/>
    <mergeCell ref="AO7:AO8"/>
    <mergeCell ref="AO30:AO31"/>
    <mergeCell ref="AM49:AM50"/>
    <mergeCell ref="AK36:AN36"/>
    <mergeCell ref="AK37:AN37"/>
    <mergeCell ref="AK38:AN38"/>
    <mergeCell ref="AK39:AN39"/>
    <mergeCell ref="AK40:AN40"/>
    <mergeCell ref="A26:AS26"/>
    <mergeCell ref="AK32:AN32"/>
    <mergeCell ref="AK33:AN33"/>
    <mergeCell ref="AK34:AN34"/>
    <mergeCell ref="AK35:AN35"/>
    <mergeCell ref="AK14:AN14"/>
  </mergeCells>
  <phoneticPr fontId="5"/>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A1:DU121"/>
  <sheetViews>
    <sheetView showGridLines="0" zoomScaleSheetLayoutView="55" workbookViewId="0"/>
  </sheetViews>
  <sheetFormatPr defaultColWidth="0" defaultRowHeight="13.5" customHeight="1" zeroHeight="1" x14ac:dyDescent="0.2"/>
  <cols>
    <col min="1" max="125" width="2.453125" style="77" customWidth="1"/>
    <col min="126" max="126" width="9" style="78" hidden="1" customWidth="1"/>
    <col min="127" max="16384" width="9" style="78" hidden="1"/>
  </cols>
  <sheetData>
    <row r="1" spans="2:125" ht="13.5" customHeight="1" x14ac:dyDescent="0.2">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2:125" ht="13" x14ac:dyDescent="0.2">
      <c r="B2" s="78"/>
      <c r="DG2" s="78"/>
    </row>
    <row r="3" spans="2:125" ht="13" x14ac:dyDescent="0.2">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H3" s="78"/>
      <c r="DI3" s="78"/>
      <c r="DJ3" s="78"/>
      <c r="DK3" s="78"/>
      <c r="DL3" s="78"/>
      <c r="DM3" s="78"/>
      <c r="DN3" s="78"/>
      <c r="DO3" s="78"/>
      <c r="DP3" s="78"/>
      <c r="DQ3" s="78"/>
      <c r="DR3" s="78"/>
      <c r="DS3" s="78"/>
      <c r="DT3" s="78"/>
      <c r="DU3" s="78"/>
    </row>
    <row r="4" spans="2:125" ht="13" x14ac:dyDescent="0.2"/>
    <row r="5" spans="2:125" ht="13" x14ac:dyDescent="0.2"/>
    <row r="6" spans="2:125" ht="13" x14ac:dyDescent="0.2"/>
    <row r="7" spans="2:125" ht="13" x14ac:dyDescent="0.2"/>
    <row r="8" spans="2:125" ht="13" x14ac:dyDescent="0.2"/>
    <row r="9" spans="2:125" ht="13" x14ac:dyDescent="0.2">
      <c r="DU9" s="78"/>
    </row>
    <row r="10" spans="2:125" ht="13" x14ac:dyDescent="0.2"/>
    <row r="11" spans="2:125" ht="13" x14ac:dyDescent="0.2"/>
    <row r="12" spans="2:125" ht="13" x14ac:dyDescent="0.2"/>
    <row r="13" spans="2:125" ht="13" x14ac:dyDescent="0.2"/>
    <row r="14" spans="2:125" ht="13" x14ac:dyDescent="0.2"/>
    <row r="15" spans="2:125" ht="13" x14ac:dyDescent="0.2"/>
    <row r="16" spans="2:125" ht="13" x14ac:dyDescent="0.2"/>
    <row r="17" spans="125:125" ht="13" x14ac:dyDescent="0.2">
      <c r="DU17" s="78"/>
    </row>
    <row r="18" spans="125:125" ht="13" x14ac:dyDescent="0.2"/>
    <row r="19" spans="125:125" ht="13" x14ac:dyDescent="0.2"/>
    <row r="20" spans="125:125" ht="13" x14ac:dyDescent="0.2">
      <c r="DU20" s="78"/>
    </row>
    <row r="21" spans="125:125" ht="13" x14ac:dyDescent="0.2">
      <c r="DU21" s="78"/>
    </row>
    <row r="22" spans="125:125" ht="13" x14ac:dyDescent="0.2"/>
    <row r="23" spans="125:125" ht="13" x14ac:dyDescent="0.2"/>
    <row r="24" spans="125:125" ht="13" x14ac:dyDescent="0.2"/>
    <row r="25" spans="125:125" ht="13" x14ac:dyDescent="0.2"/>
    <row r="26" spans="125:125" ht="13" x14ac:dyDescent="0.2"/>
    <row r="27" spans="125:125" ht="13" x14ac:dyDescent="0.2"/>
    <row r="28" spans="125:125" ht="13" x14ac:dyDescent="0.2">
      <c r="DU28" s="78"/>
    </row>
    <row r="29" spans="125:125" ht="13" x14ac:dyDescent="0.2"/>
    <row r="30" spans="125:125" ht="13" x14ac:dyDescent="0.2"/>
    <row r="31" spans="125:125" ht="13" x14ac:dyDescent="0.2"/>
    <row r="32" spans="125:125" ht="13" x14ac:dyDescent="0.2"/>
    <row r="33" spans="2:125" ht="13" x14ac:dyDescent="0.2">
      <c r="B33" s="78"/>
      <c r="G33" s="78"/>
      <c r="I33" s="78"/>
    </row>
    <row r="34" spans="2:125" ht="13" x14ac:dyDescent="0.2">
      <c r="C34" s="78"/>
      <c r="P34" s="78"/>
      <c r="DE34" s="78"/>
      <c r="DH34" s="78"/>
    </row>
    <row r="35" spans="2:125" ht="13" x14ac:dyDescent="0.2">
      <c r="D35" s="78"/>
      <c r="E35" s="78"/>
      <c r="DG35" s="78"/>
      <c r="DJ35" s="78"/>
      <c r="DP35" s="78"/>
      <c r="DQ35" s="78"/>
      <c r="DR35" s="78"/>
      <c r="DS35" s="78"/>
      <c r="DT35" s="78"/>
      <c r="DU35" s="78"/>
    </row>
    <row r="36" spans="2:125" ht="13" x14ac:dyDescent="0.2">
      <c r="F36" s="78"/>
      <c r="H36" s="78"/>
      <c r="J36" s="78"/>
      <c r="K36" s="78"/>
      <c r="L36" s="78"/>
      <c r="M36" s="78"/>
      <c r="N36" s="78"/>
      <c r="O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F36" s="78"/>
      <c r="DI36" s="78"/>
      <c r="DK36" s="78"/>
      <c r="DL36" s="78"/>
      <c r="DM36" s="78"/>
      <c r="DN36" s="78"/>
      <c r="DO36" s="78"/>
      <c r="DP36" s="78"/>
      <c r="DQ36" s="78"/>
      <c r="DR36" s="78"/>
      <c r="DS36" s="78"/>
      <c r="DT36" s="78"/>
      <c r="DU36" s="78"/>
    </row>
    <row r="37" spans="2:125" ht="13" x14ac:dyDescent="0.2">
      <c r="DU37" s="78"/>
    </row>
    <row r="38" spans="2:125" ht="13" x14ac:dyDescent="0.2">
      <c r="DT38" s="78"/>
      <c r="DU38" s="78"/>
    </row>
    <row r="39" spans="2:125" ht="13" x14ac:dyDescent="0.2"/>
    <row r="40" spans="2:125" ht="13" x14ac:dyDescent="0.2">
      <c r="DH40" s="78"/>
    </row>
    <row r="41" spans="2:125" ht="13" x14ac:dyDescent="0.2">
      <c r="DE41" s="78"/>
    </row>
    <row r="42" spans="2:125" ht="13" x14ac:dyDescent="0.2">
      <c r="DG42" s="78"/>
      <c r="DJ42" s="78"/>
    </row>
    <row r="43" spans="2:125" ht="13" x14ac:dyDescent="0.2">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F43" s="78"/>
      <c r="DI43" s="78"/>
      <c r="DK43" s="78"/>
      <c r="DL43" s="78"/>
      <c r="DM43" s="78"/>
      <c r="DN43" s="78"/>
      <c r="DO43" s="78"/>
      <c r="DP43" s="78"/>
      <c r="DQ43" s="78"/>
      <c r="DR43" s="78"/>
      <c r="DS43" s="78"/>
      <c r="DT43" s="78"/>
      <c r="DU43" s="78"/>
    </row>
    <row r="44" spans="2:125" ht="13" x14ac:dyDescent="0.2">
      <c r="DU44" s="78"/>
    </row>
    <row r="45" spans="2:125" ht="13" x14ac:dyDescent="0.2"/>
    <row r="46" spans="2:125" ht="13" x14ac:dyDescent="0.2"/>
    <row r="47" spans="2:125" ht="13" x14ac:dyDescent="0.2"/>
    <row r="48" spans="2:125" ht="13" x14ac:dyDescent="0.2">
      <c r="DT48" s="78"/>
      <c r="DU48" s="78"/>
    </row>
    <row r="49" spans="120:125" ht="13" x14ac:dyDescent="0.2">
      <c r="DU49" s="78"/>
    </row>
    <row r="50" spans="120:125" ht="13" x14ac:dyDescent="0.2">
      <c r="DU50" s="78"/>
    </row>
    <row r="51" spans="120:125" ht="13" x14ac:dyDescent="0.2">
      <c r="DP51" s="78"/>
      <c r="DQ51" s="78"/>
      <c r="DR51" s="78"/>
      <c r="DS51" s="78"/>
      <c r="DT51" s="78"/>
      <c r="DU51" s="78"/>
    </row>
    <row r="52" spans="120:125" ht="13" x14ac:dyDescent="0.2"/>
    <row r="53" spans="120:125" ht="13" x14ac:dyDescent="0.2"/>
    <row r="54" spans="120:125" ht="13" x14ac:dyDescent="0.2">
      <c r="DU54" s="78"/>
    </row>
    <row r="55" spans="120:125" ht="13" x14ac:dyDescent="0.2"/>
    <row r="56" spans="120:125" ht="13" x14ac:dyDescent="0.2"/>
    <row r="57" spans="120:125" ht="13" x14ac:dyDescent="0.2"/>
    <row r="58" spans="120:125" ht="13" x14ac:dyDescent="0.2">
      <c r="DU58" s="78"/>
    </row>
    <row r="59" spans="120:125" ht="13" x14ac:dyDescent="0.2"/>
    <row r="60" spans="120:125" ht="13" x14ac:dyDescent="0.2"/>
    <row r="61" spans="120:125" ht="13" x14ac:dyDescent="0.2"/>
    <row r="62" spans="120:125" ht="13" x14ac:dyDescent="0.2"/>
    <row r="63" spans="120:125" ht="13" x14ac:dyDescent="0.2">
      <c r="DU63" s="78"/>
    </row>
    <row r="64" spans="120:125" ht="13" x14ac:dyDescent="0.2">
      <c r="DT64" s="78"/>
      <c r="DU64" s="78"/>
    </row>
    <row r="65" spans="123:125" ht="13" x14ac:dyDescent="0.2"/>
    <row r="66" spans="123:125" ht="13" x14ac:dyDescent="0.2"/>
    <row r="67" spans="123:125" ht="13" x14ac:dyDescent="0.2"/>
    <row r="68" spans="123:125" ht="13" x14ac:dyDescent="0.2"/>
    <row r="69" spans="123:125" ht="13" x14ac:dyDescent="0.2">
      <c r="DS69" s="78"/>
      <c r="DT69" s="78"/>
      <c r="DU69" s="78"/>
    </row>
    <row r="70" spans="123:125" ht="13" x14ac:dyDescent="0.2"/>
    <row r="71" spans="123:125" ht="13" x14ac:dyDescent="0.2"/>
    <row r="72" spans="123:125" ht="13" x14ac:dyDescent="0.2"/>
    <row r="73" spans="123:125" ht="13" x14ac:dyDescent="0.2"/>
    <row r="74" spans="123:125" ht="13" x14ac:dyDescent="0.2"/>
    <row r="75" spans="123:125" ht="13" x14ac:dyDescent="0.2"/>
    <row r="76" spans="123:125" ht="13" x14ac:dyDescent="0.2"/>
    <row r="77" spans="123:125" ht="13" x14ac:dyDescent="0.2"/>
    <row r="78" spans="123:125" ht="13" x14ac:dyDescent="0.2"/>
    <row r="79" spans="123:125" ht="13" x14ac:dyDescent="0.2"/>
    <row r="80" spans="123:125" ht="13" x14ac:dyDescent="0.2"/>
    <row r="81" spans="116:125" ht="13" x14ac:dyDescent="0.2"/>
    <row r="82" spans="116:125" ht="13" x14ac:dyDescent="0.2">
      <c r="DL82" s="78"/>
    </row>
    <row r="83" spans="116:125" ht="13" x14ac:dyDescent="0.2">
      <c r="DM83" s="78"/>
      <c r="DN83" s="78"/>
      <c r="DO83" s="78"/>
      <c r="DP83" s="78"/>
      <c r="DQ83" s="78"/>
      <c r="DR83" s="78"/>
      <c r="DS83" s="78"/>
      <c r="DT83" s="78"/>
      <c r="DU83" s="78"/>
    </row>
    <row r="84" spans="116:125" ht="13" x14ac:dyDescent="0.2"/>
    <row r="85" spans="116:125" ht="13" x14ac:dyDescent="0.2"/>
    <row r="86" spans="116:125" ht="13" x14ac:dyDescent="0.2"/>
    <row r="87" spans="116:125" ht="13" x14ac:dyDescent="0.2"/>
    <row r="88" spans="116:125" ht="13" x14ac:dyDescent="0.2">
      <c r="DU88" s="78"/>
    </row>
    <row r="89" spans="116:125" ht="13" x14ac:dyDescent="0.2"/>
    <row r="90" spans="116:125" ht="13" x14ac:dyDescent="0.2"/>
    <row r="91" spans="116:125" ht="13" x14ac:dyDescent="0.2"/>
    <row r="92" spans="116:125" ht="13.5" customHeight="1" x14ac:dyDescent="0.2"/>
    <row r="93" spans="116:125" ht="13.5" customHeight="1" x14ac:dyDescent="0.2"/>
    <row r="94" spans="116:125" ht="13.5" customHeight="1" x14ac:dyDescent="0.2">
      <c r="DS94" s="78"/>
      <c r="DT94" s="78"/>
      <c r="DU94" s="78"/>
    </row>
    <row r="95" spans="116:125" ht="13.5" customHeight="1" x14ac:dyDescent="0.2">
      <c r="DU95" s="78"/>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78"/>
    </row>
    <row r="102" spans="124:125" ht="13.5" customHeight="1" x14ac:dyDescent="0.2"/>
    <row r="103" spans="124:125" ht="13.5" customHeight="1" x14ac:dyDescent="0.2"/>
    <row r="104" spans="124:125" ht="13.5" customHeight="1" x14ac:dyDescent="0.2">
      <c r="DT104" s="78"/>
      <c r="DU104" s="78"/>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78" t="s">
        <v>101</v>
      </c>
    </row>
    <row r="121" spans="125:125" ht="13.5" hidden="1" customHeight="1" x14ac:dyDescent="0.2">
      <c r="DU121" s="78"/>
    </row>
  </sheetData>
  <sheetProtection algorithmName="SHA-512" hashValue="PcPOS0P9mP85YOD3knwJK1L3ixd80o65PQAUt3sTjWmMJiF+m/xm5bApjA0B5WKRpo3kHtYNoEvLcbE0e4m8gQ==" saltValue="Eb6qn04fO78PPUkzHpx41A==" spinCount="100000" sheet="1" objects="1" scenarios="1"/>
  <phoneticPr fontId="5"/>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EL116"/>
  <sheetViews>
    <sheetView showGridLines="0" topLeftCell="A82" zoomScaleSheetLayoutView="55" workbookViewId="0"/>
  </sheetViews>
  <sheetFormatPr defaultColWidth="0" defaultRowHeight="13.5" customHeight="1" zeroHeight="1" x14ac:dyDescent="0.2"/>
  <cols>
    <col min="1" max="125" width="2.453125" style="77" customWidth="1"/>
    <col min="126" max="142" width="0" style="78" hidden="1" customWidth="1"/>
    <col min="143" max="143" width="9" style="78" hidden="1" customWidth="1"/>
    <col min="144" max="16384" width="9" style="78" hidden="1"/>
  </cols>
  <sheetData>
    <row r="1" spans="1:125" ht="13.5" customHeight="1" x14ac:dyDescent="0.2">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1:125" ht="13" x14ac:dyDescent="0.2">
      <c r="B2" s="78"/>
      <c r="T2" s="78"/>
    </row>
    <row r="3" spans="1:125" ht="13" x14ac:dyDescent="0.2">
      <c r="C3" s="78"/>
      <c r="D3" s="78"/>
      <c r="E3" s="78"/>
      <c r="F3" s="78"/>
      <c r="G3" s="78"/>
      <c r="H3" s="78"/>
      <c r="I3" s="78"/>
      <c r="J3" s="78"/>
      <c r="K3" s="78"/>
      <c r="L3" s="78"/>
      <c r="M3" s="78"/>
      <c r="N3" s="78"/>
      <c r="O3" s="78"/>
      <c r="P3" s="78"/>
      <c r="Q3" s="78"/>
      <c r="R3" s="78"/>
      <c r="S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row>
    <row r="4" spans="1:125" ht="13" x14ac:dyDescent="0.2"/>
    <row r="5" spans="1:125" ht="13" x14ac:dyDescent="0.2"/>
    <row r="6" spans="1:125" ht="13" x14ac:dyDescent="0.2"/>
    <row r="7" spans="1:125" ht="13" x14ac:dyDescent="0.2"/>
    <row r="8" spans="1:125" ht="13" x14ac:dyDescent="0.2"/>
    <row r="9" spans="1:125" ht="13" x14ac:dyDescent="0.2"/>
    <row r="10" spans="1:125" ht="13" x14ac:dyDescent="0.2"/>
    <row r="11" spans="1:125" ht="13" x14ac:dyDescent="0.2"/>
    <row r="12" spans="1:125" ht="13" x14ac:dyDescent="0.2"/>
    <row r="13" spans="1:125" ht="13" x14ac:dyDescent="0.2"/>
    <row r="14" spans="1:125" ht="13" x14ac:dyDescent="0.2"/>
    <row r="15" spans="1:125" ht="13" x14ac:dyDescent="0.2"/>
    <row r="16" spans="1:125" ht="13" x14ac:dyDescent="0.2"/>
    <row r="17" ht="13" x14ac:dyDescent="0.2"/>
    <row r="18" ht="13" x14ac:dyDescent="0.2"/>
    <row r="19" ht="13" x14ac:dyDescent="0.2"/>
    <row r="20" ht="13" x14ac:dyDescent="0.2"/>
    <row r="21" ht="13" x14ac:dyDescent="0.2"/>
    <row r="22" ht="13" x14ac:dyDescent="0.2"/>
    <row r="23" ht="13" x14ac:dyDescent="0.2"/>
    <row r="24" ht="13" x14ac:dyDescent="0.2"/>
    <row r="25" ht="13" x14ac:dyDescent="0.2"/>
    <row r="26" ht="13" x14ac:dyDescent="0.2"/>
    <row r="27" ht="13" x14ac:dyDescent="0.2"/>
    <row r="28" ht="13" x14ac:dyDescent="0.2"/>
    <row r="29" ht="13" x14ac:dyDescent="0.2"/>
    <row r="30" ht="13" x14ac:dyDescent="0.2"/>
    <row r="31" ht="13" x14ac:dyDescent="0.2"/>
    <row r="32" ht="13" x14ac:dyDescent="0.2"/>
    <row r="33" spans="2:125" ht="13" x14ac:dyDescent="0.2">
      <c r="B33" s="78"/>
      <c r="G33" s="78"/>
      <c r="I33" s="78"/>
    </row>
    <row r="34" spans="2:125" ht="13" x14ac:dyDescent="0.2">
      <c r="C34" s="78"/>
      <c r="P34" s="78"/>
      <c r="R34" s="78"/>
      <c r="U34" s="78"/>
    </row>
    <row r="35" spans="2:125" ht="13" x14ac:dyDescent="0.2">
      <c r="D35" s="78"/>
      <c r="E35" s="78"/>
      <c r="T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row>
    <row r="36" spans="2:125" ht="13" x14ac:dyDescent="0.2">
      <c r="F36" s="78"/>
      <c r="H36" s="78"/>
      <c r="J36" s="78"/>
      <c r="K36" s="78"/>
      <c r="L36" s="78"/>
      <c r="M36" s="78"/>
      <c r="N36" s="78"/>
      <c r="O36" s="78"/>
      <c r="Q36" s="78"/>
      <c r="S36" s="78"/>
      <c r="V36" s="78"/>
    </row>
    <row r="37" spans="2:125" ht="13" x14ac:dyDescent="0.2"/>
    <row r="38" spans="2:125" ht="13" x14ac:dyDescent="0.2"/>
    <row r="39" spans="2:125" ht="13" x14ac:dyDescent="0.2"/>
    <row r="40" spans="2:125" ht="13" x14ac:dyDescent="0.2">
      <c r="U40" s="78"/>
    </row>
    <row r="41" spans="2:125" ht="13" x14ac:dyDescent="0.2">
      <c r="R41" s="78"/>
    </row>
    <row r="42" spans="2:125" ht="13" x14ac:dyDescent="0.2">
      <c r="T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row>
    <row r="43" spans="2:125" ht="13" x14ac:dyDescent="0.2">
      <c r="Q43" s="78"/>
      <c r="S43" s="78"/>
      <c r="V43" s="78"/>
    </row>
    <row r="44" spans="2:125" ht="13" x14ac:dyDescent="0.2"/>
    <row r="45" spans="2:125" ht="13" x14ac:dyDescent="0.2"/>
    <row r="46" spans="2:125" ht="13" x14ac:dyDescent="0.2"/>
    <row r="47" spans="2:125" ht="13" x14ac:dyDescent="0.2"/>
    <row r="48" spans="2:125" ht="13" x14ac:dyDescent="0.2"/>
    <row r="49" ht="13" x14ac:dyDescent="0.2"/>
    <row r="50" ht="13" x14ac:dyDescent="0.2"/>
    <row r="51" ht="13" x14ac:dyDescent="0.2"/>
    <row r="52" ht="13" x14ac:dyDescent="0.2"/>
    <row r="53" ht="13" x14ac:dyDescent="0.2"/>
    <row r="54" ht="13" x14ac:dyDescent="0.2"/>
    <row r="55" ht="13" x14ac:dyDescent="0.2"/>
    <row r="56" ht="13" x14ac:dyDescent="0.2"/>
    <row r="57" ht="13" x14ac:dyDescent="0.2"/>
    <row r="58" ht="13" x14ac:dyDescent="0.2"/>
    <row r="59" ht="13" x14ac:dyDescent="0.2"/>
    <row r="60" ht="13" x14ac:dyDescent="0.2"/>
    <row r="61" ht="13" x14ac:dyDescent="0.2"/>
    <row r="62" ht="13" x14ac:dyDescent="0.2"/>
    <row r="63" ht="13" x14ac:dyDescent="0.2"/>
    <row r="64" ht="13" x14ac:dyDescent="0.2"/>
    <row r="65" ht="13" x14ac:dyDescent="0.2"/>
    <row r="66" ht="13" x14ac:dyDescent="0.2"/>
    <row r="67" ht="13" x14ac:dyDescent="0.2"/>
    <row r="68" ht="13" x14ac:dyDescent="0.2"/>
    <row r="69" ht="13" x14ac:dyDescent="0.2"/>
    <row r="70" ht="13" x14ac:dyDescent="0.2"/>
    <row r="71" ht="13" x14ac:dyDescent="0.2"/>
    <row r="72" ht="13" x14ac:dyDescent="0.2"/>
    <row r="73" ht="13" x14ac:dyDescent="0.2"/>
    <row r="74" ht="13" x14ac:dyDescent="0.2"/>
    <row r="75" ht="13" x14ac:dyDescent="0.2"/>
    <row r="76" ht="13" x14ac:dyDescent="0.2"/>
    <row r="77" ht="13" x14ac:dyDescent="0.2"/>
    <row r="78" ht="13" x14ac:dyDescent="0.2"/>
    <row r="79" ht="13" x14ac:dyDescent="0.2"/>
    <row r="80"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row r="90" ht="13" x14ac:dyDescent="0.2"/>
    <row r="91" ht="13"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77" t="s">
        <v>101</v>
      </c>
    </row>
  </sheetData>
  <sheetProtection algorithmName="SHA-512" hashValue="tjoLLY8yvKU1wuMWgIBaqPLZGpbi2pKCo/VZHGETx571MOnDnQMq2PffQNyBlkHfIJhmV/eMM3aaXlcDRYcO4Q==" saltValue="iD1k5v6ByR58zlI852SfIw==" spinCount="100000" sheet="1" objects="1" scenarios="1"/>
  <phoneticPr fontId="5"/>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tabColor theme="0"/>
    <pageSetUpPr fitToPage="1"/>
  </sheetPr>
  <dimension ref="B1:J50"/>
  <sheetViews>
    <sheetView showGridLines="0" zoomScaleSheetLayoutView="100" workbookViewId="0"/>
  </sheetViews>
  <sheetFormatPr defaultColWidth="0" defaultRowHeight="13.5" customHeight="1" zeroHeight="1" x14ac:dyDescent="0.2"/>
  <cols>
    <col min="1" max="1" width="8.26953125" style="46" customWidth="1"/>
    <col min="2" max="16" width="14.6328125" style="46" customWidth="1"/>
    <col min="17" max="17" width="0" style="46" hidden="1" customWidth="1"/>
    <col min="18" max="16384" width="0" style="46"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x14ac:dyDescent="0.2">
      <c r="B45" s="85"/>
      <c r="C45" s="85"/>
      <c r="D45" s="85"/>
      <c r="E45" s="85"/>
      <c r="F45" s="85"/>
      <c r="G45" s="85"/>
      <c r="H45" s="85"/>
      <c r="I45" s="85"/>
      <c r="J45" s="180" t="s">
        <v>2</v>
      </c>
    </row>
    <row r="46" spans="2:10" ht="29.25" customHeight="1" x14ac:dyDescent="0.25">
      <c r="B46" s="166" t="s">
        <v>5</v>
      </c>
      <c r="C46" s="170"/>
      <c r="D46" s="170"/>
      <c r="E46" s="171" t="s">
        <v>16</v>
      </c>
      <c r="F46" s="172" t="s">
        <v>531</v>
      </c>
      <c r="G46" s="176" t="s">
        <v>532</v>
      </c>
      <c r="H46" s="176" t="s">
        <v>533</v>
      </c>
      <c r="I46" s="176" t="s">
        <v>252</v>
      </c>
      <c r="J46" s="181" t="s">
        <v>534</v>
      </c>
    </row>
    <row r="47" spans="2:10" ht="57.75" customHeight="1" x14ac:dyDescent="0.2">
      <c r="B47" s="167"/>
      <c r="C47" s="1013" t="s">
        <v>3</v>
      </c>
      <c r="D47" s="1013"/>
      <c r="E47" s="1014"/>
      <c r="F47" s="173">
        <v>16.600000000000001</v>
      </c>
      <c r="G47" s="177">
        <v>17.41</v>
      </c>
      <c r="H47" s="177">
        <v>18.670000000000002</v>
      </c>
      <c r="I47" s="177">
        <v>19.02</v>
      </c>
      <c r="J47" s="182">
        <v>18.82</v>
      </c>
    </row>
    <row r="48" spans="2:10" ht="57.75" customHeight="1" x14ac:dyDescent="0.2">
      <c r="B48" s="168"/>
      <c r="C48" s="1015" t="s">
        <v>9</v>
      </c>
      <c r="D48" s="1015"/>
      <c r="E48" s="1016"/>
      <c r="F48" s="174">
        <v>3.89</v>
      </c>
      <c r="G48" s="178">
        <v>4.29</v>
      </c>
      <c r="H48" s="178">
        <v>4.47</v>
      </c>
      <c r="I48" s="178">
        <v>3.91</v>
      </c>
      <c r="J48" s="183">
        <v>3.87</v>
      </c>
    </row>
    <row r="49" spans="2:10" ht="57.75" customHeight="1" x14ac:dyDescent="0.2">
      <c r="B49" s="169"/>
      <c r="C49" s="1017" t="s">
        <v>15</v>
      </c>
      <c r="D49" s="1017"/>
      <c r="E49" s="1018"/>
      <c r="F49" s="175" t="s">
        <v>38</v>
      </c>
      <c r="G49" s="179" t="s">
        <v>535</v>
      </c>
      <c r="H49" s="179" t="s">
        <v>517</v>
      </c>
      <c r="I49" s="179" t="s">
        <v>442</v>
      </c>
      <c r="J49" s="184" t="s">
        <v>20</v>
      </c>
    </row>
    <row r="50" spans="2:10" ht="13" x14ac:dyDescent="0.2"/>
  </sheetData>
  <sheetProtection algorithmName="SHA-512" hashValue="kOs9Gjjid53BkKM4m4fzeD0PBzTFJzkWB/CxW2xYrTSvrGH1M78ljgshrPX0HbxPm65YyFT5mgssqxxgiayugQ==" saltValue="kKNpdS2awuOIVNz4b6sA2Q=="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3"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宮脇 崇宏</cp:lastModifiedBy>
  <dcterms:created xsi:type="dcterms:W3CDTF">2026-02-23T09:46:39Z</dcterms:created>
  <dcterms:modified xsi:type="dcterms:W3CDTF">2026-03-17T02:06:46Z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2026-03-10T04:57:09Z</vt:filetime>
  </property>
</Properties>
</file>