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SHICHOSON-ZAI\disk1\03-04 【決　算】財政状況資料集(H24～)\財政状況資料集(R06年度決算分)\03提出（市町村→県）\1回目\07串間市○\10_最終\"/>
    </mc:Choice>
  </mc:AlternateContent>
  <xr:revisionPtr revIDLastSave="0" documentId="13_ncr:1_{378C245B-63E6-4FF7-BFFE-FDC63B8579B6}"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Q102" i="12" l="1"/>
  <c r="DL102" i="12"/>
  <c r="DG102" i="12"/>
  <c r="DB102" i="12"/>
  <c r="CW102" i="12"/>
  <c r="CR102" i="12"/>
  <c r="AU63" i="12" l="1"/>
  <c r="AP63" i="12"/>
  <c r="AP23"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C36" i="10"/>
  <c r="CO35" i="10"/>
  <c r="BE35" i="10"/>
  <c r="BW34" i="10"/>
  <c r="BE34" i="10"/>
  <c r="C34" i="10"/>
  <c r="BW35" i="10" l="1"/>
  <c r="BW36" i="10" s="1"/>
  <c r="BW37" i="10" s="1"/>
  <c r="BW38"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U34" i="10"/>
  <c r="U35" i="10" s="1"/>
  <c r="U36" i="10" s="1"/>
  <c r="AM34" i="10" l="1"/>
  <c r="AM35" i="10" s="1"/>
  <c r="AM36" i="10" s="1"/>
</calcChain>
</file>

<file path=xl/sharedStrings.xml><?xml version="1.0" encoding="utf-8"?>
<sst xmlns="http://schemas.openxmlformats.org/spreadsheetml/2006/main" count="1114" uniqueCount="566">
  <si>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</si>
  <si>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</si>
  <si>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</si>
  <si>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</si>
  <si>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</si>
  <si>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</si>
  <si>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</si>
  <si>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</si>
  <si>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</si>
  <si>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</si>
  <si>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</si>
  <si>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</si>
  <si>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</si>
  <si>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</si>
  <si>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</si>
  <si>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</si>
  <si>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</si>
  <si>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</si>
  <si>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</si>
  <si>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</si>
  <si>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</si>
  <si>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</si>
  <si>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</si>
  <si>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</si>
  <si>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</si>
  <si>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</si>
  <si>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</si>
  <si>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</si>
  <si>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</si>
  <si>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</si>
  <si>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</si>
  <si>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</si>
  <si>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</si>
  <si>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</si>
  <si>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</si>
  <si>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</si>
  <si>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</si>
  <si>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</si>
  <si>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</si>
  <si>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</si>
  <si>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</si>
  <si>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</si>
  <si>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</si>
  <si>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</si>
  <si>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</si>
  <si>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</si>
  <si>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</si>
  <si>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</si>
  <si>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</si>
  <si>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</si>
  <si>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</si>
  <si>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</si>
  <si>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</si>
  <si>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</si>
  <si>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</si>
  <si>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</si>
  <si>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</si>
  <si>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</si>
  <si>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</si>
  <si>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</si>
  <si>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</si>
  <si>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</si>
  <si>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</si>
  <si>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</si>
  <si>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</si>
  <si>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</si>
  <si>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</si>
  <si>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</si>
  <si>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</si>
  <si>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</si>
  <si>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</si>
  <si>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</si>
  <si>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</si>
  <si>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</si>
  <si>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</si>
  <si>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</si>
  <si>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</si>
  <si>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</si>
  <si>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</si>
  <si>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</si>
  <si>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</si>
  <si>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</si>
  <si>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</si>
  <si>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</si>
  <si>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</si>
  <si>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</si>
  <si>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</si>
  <si>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</si>
  <si>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</si>
  <si>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</si>
  <si>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</si>
  <si>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</si>
  <si>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</si>
  <si>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</si>
  <si>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串間市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</si>
  <si>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</si>
  <si>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</si>
  <si>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</si>
  <si>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</si>
  <si>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</si>
  <si>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</si>
  <si>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</si>
  <si>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</si>
  <si>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</si>
  <si>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</si>
  <si>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</si>
  <si>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</si>
  <si>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</si>
  <si>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</si>
  <si>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</si>
  <si>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</si>
  <si>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</si>
  <si>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</si>
  <si>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</si>
  <si>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</si>
  <si>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</si>
  <si>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</si>
  <si>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</si>
  <si>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</si>
  <si>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</si>
  <si>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</si>
  <si>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</si>
  <si>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</si>
  <si>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</si>
  <si>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</si>
  <si>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</si>
  <si>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</si>
  <si>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</si>
  <si>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</si>
  <si>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</si>
  <si>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</si>
  <si>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</si>
  <si>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</si>
  <si>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</si>
  <si>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</si>
  <si>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</si>
  <si>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</si>
  <si>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</si>
  <si>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</si>
  <si>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</si>
  <si>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</si>
  <si>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</si>
  <si>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</si>
  <si>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</si>
  <si>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</si>
  <si>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</si>
  <si>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</si>
  <si>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</si>
  <si>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</si>
  <si>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</si>
  <si>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</si>
  <si>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</si>
  <si>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</si>
  <si>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</si>
  <si>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</si>
  <si>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</si>
  <si>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</si>
  <si>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</si>
  <si>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</si>
  <si>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</si>
  <si>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</si>
  <si>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</si>
  <si>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</si>
  <si>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</si>
  <si>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</si>
  <si>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</si>
  <si>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</si>
  <si>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</si>
  <si>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</si>
  <si>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</si>
  <si>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</si>
  <si>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</si>
  <si>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</si>
  <si>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</si>
  <si>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</si>
  <si>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</si>
  <si>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</si>
  <si>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</si>
  <si>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</si>
  <si>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</si>
  <si>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</si>
  <si>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</si>
  <si>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</si>
  <si>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</si>
  <si>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</si>
  <si>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</si>
  <si>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</si>
  <si>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</si>
  <si>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</si>
  <si>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</si>
  <si>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</si>
  <si>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</si>
  <si>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</si>
  <si>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</si>
  <si>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</si>
  <si>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</si>
  <si>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</si>
  <si>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</si>
  <si>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</si>
  <si>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</si>
  <si>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</si>
  <si>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</si>
  <si>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</si>
  <si>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</si>
  <si>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宮崎県串間市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</si>
  <si>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</si>
  <si>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</si>
  <si>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</si>
  <si>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</si>
  <si>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</si>
  <si>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</si>
  <si>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</si>
  <si>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</si>
  <si>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</si>
  <si>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</si>
  <si>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</si>
  <si>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</si>
  <si>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</si>
  <si>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</si>
  <si>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</si>
  <si>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</si>
  <si>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</si>
  <si>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</si>
  <si>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</si>
  <si>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</si>
  <si>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</si>
  <si>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</si>
  <si>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</si>
  <si>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</si>
  <si>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</si>
  <si>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</si>
  <si>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</si>
  <si>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</si>
  <si>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</si>
  <si>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</si>
  <si>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</si>
  <si>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</si>
  <si>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</si>
  <si>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</si>
  <si>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</si>
  <si>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</si>
  <si>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</si>
  <si>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</si>
  <si>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</si>
  <si>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</si>
  <si>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</si>
  <si>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</si>
  <si>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</si>
  <si>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</si>
  <si>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</si>
  <si>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</si>
  <si>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</si>
  <si>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</si>
  <si>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</si>
  <si>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</si>
  <si>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</si>
  <si>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</si>
  <si>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</si>
  <si>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</si>
  <si>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</si>
  <si>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</si>
  <si>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</si>
  <si>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</si>
  <si>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</si>
  <si>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</si>
  <si>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</si>
  <si>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</si>
  <si>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</si>
  <si>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</si>
  <si>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</si>
  <si>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</si>
  <si>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</si>
  <si>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</si>
  <si>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</si>
  <si>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</si>
  <si>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</si>
  <si>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</si>
  <si>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</si>
  <si>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</si>
  <si>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</si>
  <si>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</si>
  <si>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</si>
  <si>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</si>
  <si>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</si>
  <si>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</si>
  <si>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</si>
  <si>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</si>
  <si>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</si>
  <si>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</si>
  <si>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</si>
  <si>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</si>
  <si>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</si>
  <si>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</si>
  <si>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</si>
  <si>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</si>
  <si>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</si>
  <si>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</si>
  <si>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</si>
  <si>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</si>
  <si>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</si>
  <si>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</si>
  <si>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</si>
  <si>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</si>
  <si>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</si>
  <si>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</si>
  <si>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</si>
  <si>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</si>
  <si>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</si>
  <si>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</si>
  <si>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</si>
  <si>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</si>
  <si>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</si>
  <si>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</si>
  <si>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</si>
  <si>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</si>
  <si>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</si>
  <si>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</si>
  <si>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</si>
  <si>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</si>
  <si>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</si>
  <si>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</si>
  <si>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</si>
  <si>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</si>
  <si>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</si>
  <si>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</si>
  <si>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</si>
  <si>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</si>
  <si>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</si>
  <si>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</si>
  <si>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</si>
  <si>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</si>
  <si>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</si>
  <si>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</si>
  <si>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</si>
  <si>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</si>
  <si>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</si>
  <si>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</si>
  <si>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</si>
  <si>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</si>
  <si>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</si>
  <si>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</si>
  <si>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</si>
  <si>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</si>
  <si>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</si>
  <si>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</si>
  <si>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</si>
  <si>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</si>
  <si>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</si>
  <si>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</si>
  <si>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</si>
  <si>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</si>
  <si>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</si>
  <si>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</si>
  <si>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</si>
  <si>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</si>
  <si>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宮崎県串間市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</si>
  <si>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</si>
  <si>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</si>
  <si>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</si>
  <si>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</si>
  <si>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</si>
  <si>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</si>
  <si>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</si>
  <si>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</si>
  <si>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</si>
  <si>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</si>
  <si>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</si>
  <si>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</si>
  <si>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</si>
  <si>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</si>
  <si>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</si>
  <si>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</si>
  <si>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</si>
  <si>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</si>
  <si>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</si>
  <si>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</si>
  <si>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市木診療所特別会計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</si>
  <si>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</si>
  <si>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</si>
  <si>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</si>
  <si>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</si>
  <si>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</si>
  <si>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</si>
  <si>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</si>
  <si>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</si>
  <si>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</si>
  <si>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</si>
  <si>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</si>
  <si>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</si>
  <si>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</si>
  <si>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</si>
  <si>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後期高齢者医療特別会計</t>
    <phoneticPr fontId="5"/>
  </si>
  <si>
    <t>介護保険特別会計（事業勘定）</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</si>
  <si>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</si>
  <si>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</si>
  <si>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</si>
  <si>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</si>
  <si>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</si>
  <si>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</si>
  <si>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</si>
  <si>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</si>
  <si>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</si>
  <si>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</si>
  <si>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</si>
  <si>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</si>
  <si>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</si>
  <si>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</si>
  <si>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</si>
  <si>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</si>
  <si>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</si>
  <si>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</si>
  <si>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</si>
  <si>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</si>
  <si>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</si>
  <si>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</si>
  <si>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</si>
  <si>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</si>
  <si>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</si>
  <si>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</si>
  <si>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</si>
  <si>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</si>
  <si>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</si>
  <si>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</si>
  <si>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</si>
  <si>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</si>
  <si>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</si>
  <si>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</si>
  <si>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</si>
  <si>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</si>
  <si>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</si>
  <si>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</si>
  <si>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</si>
  <si>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</si>
  <si>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</si>
  <si>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</si>
  <si>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</si>
  <si>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</si>
  <si>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</si>
  <si>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</si>
  <si>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</si>
  <si>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</si>
  <si>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</si>
  <si>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</si>
  <si>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</si>
  <si>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</si>
  <si>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</si>
  <si>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</si>
  <si>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</si>
  <si>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</si>
  <si>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</si>
  <si>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</si>
  <si>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</si>
  <si>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</si>
  <si>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</si>
  <si>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</si>
  <si>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</si>
  <si>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</si>
  <si>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</si>
  <si>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</si>
  <si>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</si>
  <si>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</si>
  <si>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</si>
  <si>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</si>
  <si>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</si>
  <si>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</si>
  <si>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</si>
  <si>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</si>
  <si>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</si>
  <si>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</si>
  <si>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</si>
  <si>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</si>
  <si>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</si>
  <si>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</si>
  <si>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</si>
  <si>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</si>
  <si>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</si>
  <si>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</si>
  <si>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</si>
  <si>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</si>
  <si>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</si>
  <si>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</si>
  <si>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</si>
  <si>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</si>
  <si>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</si>
  <si>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</si>
  <si>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</si>
  <si>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</si>
  <si>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</si>
  <si>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</si>
  <si>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</si>
  <si>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</si>
  <si>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</si>
  <si>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</si>
  <si>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</si>
  <si>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</si>
  <si>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</si>
  <si>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</si>
  <si>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</si>
  <si>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</si>
  <si>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</si>
  <si>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</si>
  <si>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</si>
  <si>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</si>
  <si>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</si>
  <si>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</si>
  <si>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</si>
  <si>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</si>
  <si>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</si>
  <si>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</si>
  <si>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</si>
  <si>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</si>
  <si>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</si>
  <si>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</si>
  <si>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</si>
  <si>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</si>
  <si>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</si>
  <si>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</si>
  <si>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</si>
  <si>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</si>
  <si>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</si>
  <si>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</si>
  <si>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</si>
  <si>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</si>
  <si>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</si>
  <si>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</si>
  <si>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</si>
  <si>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</si>
  <si>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</si>
  <si>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</si>
  <si>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</si>
  <si>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</si>
  <si>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</si>
  <si>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0.06</t>
  </si>
  <si>
    <t>▲ 10.58</t>
  </si>
  <si>
    <t>▲ 3.97</t>
  </si>
  <si>
    <t>▲ 2.87</t>
  </si>
  <si>
    <t>水道事業会計</t>
  </si>
  <si>
    <t>一般会計</t>
  </si>
  <si>
    <t>介護保険特別会計（事業勘定）</t>
  </si>
  <si>
    <t>国民健康保険特別会計（事業勘定）</t>
  </si>
  <si>
    <t>下水道事業会計</t>
  </si>
  <si>
    <t>市木診療所特別会計</t>
  </si>
  <si>
    <t>後期高齢者医療特別会計</t>
  </si>
  <si>
    <t>病院事業会計</t>
  </si>
  <si>
    <t>▲ 15.64</t>
  </si>
  <si>
    <t>▲ 15.16</t>
  </si>
  <si>
    <t>▲ 4.19</t>
  </si>
  <si>
    <t>その他会計（赤字）</t>
  </si>
  <si>
    <t>その他会計（黒字）</t>
  </si>
  <si>
    <t>R02</t>
    <phoneticPr fontId="5"/>
  </si>
  <si>
    <t>R03</t>
    <phoneticPr fontId="5"/>
  </si>
  <si>
    <t>R04</t>
    <phoneticPr fontId="5"/>
  </si>
  <si>
    <t>R05</t>
    <phoneticPr fontId="5"/>
  </si>
  <si>
    <t>R06</t>
    <phoneticPr fontId="5"/>
  </si>
  <si>
    <t>串間市土地開発公社</t>
    <phoneticPr fontId="2"/>
  </si>
  <si>
    <t>宮崎県市町村総合事務組合　一般会計</t>
  </si>
  <si>
    <t>宮崎県市町村総合事務組合　自治会館管理運営特別会計</t>
  </si>
  <si>
    <t>宮崎県後期高齢者医療広域連合　一般会計</t>
  </si>
  <si>
    <t>宮崎県後期高齢者医療広域連合　後期高齢者医療特別会計</t>
  </si>
  <si>
    <t>日南串間広域不燃物処理組合</t>
  </si>
  <si>
    <t>-</t>
    <phoneticPr fontId="2"/>
  </si>
  <si>
    <t>がんばっどふるさと応援基金</t>
    <phoneticPr fontId="5"/>
  </si>
  <si>
    <t>退職手当基金</t>
    <phoneticPr fontId="5"/>
  </si>
  <si>
    <t>地域福祉事業基金</t>
    <phoneticPr fontId="5"/>
  </si>
  <si>
    <t>串間市過疎地域持続的発展基金</t>
    <rPh sb="13" eb="14">
      <t>キン</t>
    </rPh>
    <phoneticPr fontId="2"/>
  </si>
  <si>
    <t>公共施設等整備資金積立基金</t>
    <rPh sb="11" eb="13">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</si>
</sst>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3854-45BD-BD13-3265BF741B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125566</c:v>
                </c:pt>
                <c:pt idx="1">
                  <c:v>93259</c:v>
                </c:pt>
                <c:pt idx="2">
                  <c:v>88431</c:v>
                </c:pt>
                <c:pt idx="3">
                  <c:v>105784</c:v>
                </c:pt>
                <c:pt idx="4">
                  <c:v>175427</c:v>
                </c:pt>
              </c:numCache>
            </c:numRef>
          </c:val>
          <c:smooth val="0"/>
          <c:extLst>
            <c:ext xmlns:c16="http://schemas.microsoft.com/office/drawing/2014/chart" uri="{C3380CC4-5D6E-409C-BE32-E72D297353CC}">
              <c16:uniqueId val="{00000001-3854-45BD-BD13-3265BF741B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3.99</c:v>
                </c:pt>
                <c:pt idx="1">
                  <c:v>7.71</c:v>
                </c:pt>
                <c:pt idx="2">
                  <c:v>9.25</c:v>
                </c:pt>
                <c:pt idx="3">
                  <c:v>6.54</c:v>
                </c:pt>
                <c:pt idx="4">
                  <c:v>5.35</c:v>
                </c:pt>
              </c:numCache>
            </c:numRef>
          </c:val>
          <c:extLst>
            <c:ext xmlns:c16="http://schemas.microsoft.com/office/drawing/2014/chart" uri="{C3380CC4-5D6E-409C-BE32-E72D297353CC}">
              <c16:uniqueId val="{00000000-E126-4798-9691-C8A44FF467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22.3</c:v>
                </c:pt>
                <c:pt idx="1">
                  <c:v>23.25</c:v>
                </c:pt>
                <c:pt idx="2">
                  <c:v>11.92</c:v>
                </c:pt>
                <c:pt idx="3">
                  <c:v>10.53</c:v>
                </c:pt>
                <c:pt idx="4">
                  <c:v>8.51</c:v>
                </c:pt>
              </c:numCache>
            </c:numRef>
          </c:val>
          <c:extLst>
            <c:ext xmlns:c16="http://schemas.microsoft.com/office/drawing/2014/chart" uri="{C3380CC4-5D6E-409C-BE32-E72D297353CC}">
              <c16:uniqueId val="{00000001-E126-4798-9691-C8A44FF4679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-0.06</c:v>
                </c:pt>
                <c:pt idx="1">
                  <c:v>5.87</c:v>
                </c:pt>
                <c:pt idx="2">
                  <c:v>-10.58</c:v>
                </c:pt>
                <c:pt idx="3">
                  <c:v>-3.97</c:v>
                </c:pt>
                <c:pt idx="4">
                  <c:v>-2.87</c:v>
                </c:pt>
              </c:numCache>
            </c:numRef>
          </c:val>
          <c:smooth val="0"/>
          <c:extLst>
            <c:ext xmlns:c16="http://schemas.microsoft.com/office/drawing/2014/chart" uri="{C3380CC4-5D6E-409C-BE32-E72D297353CC}">
              <c16:uniqueId val="{00000002-E126-4798-9691-C8A44FF4679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0.04</c:v>
                </c:pt>
                <c:pt idx="2">
                  <c:v>#N/A</c:v>
                </c:pt>
                <c:pt idx="3">
                  <c:v>0.02</c:v>
                </c:pt>
                <c:pt idx="4">
                  <c:v>#N/A</c:v>
                </c:pt>
                <c:pt idx="5">
                  <c:v>0.03</c:v>
                </c:pt>
                <c:pt idx="6">
                  <c:v>#N/A</c:v>
                </c:pt>
                <c:pt idx="7">
                  <c:v>0.22</c:v>
                </c:pt>
                <c:pt idx="8">
                  <c:v>0</c:v>
                </c:pt>
                <c:pt idx="9">
                  <c:v>0</c:v>
                </c:pt>
              </c:numCache>
            </c:numRef>
          </c:val>
          <c:extLst>
            <c:ext xmlns:c16="http://schemas.microsoft.com/office/drawing/2014/chart" uri="{C3380CC4-5D6E-409C-BE32-E72D297353CC}">
              <c16:uniqueId val="{00000000-91FF-4C19-9C61-F5E69A8F153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1FF-4C19-9C61-F5E69A8F1531}"/>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15.64</c:v>
                </c:pt>
                <c:pt idx="1">
                  <c:v>#N/A</c:v>
                </c:pt>
                <c:pt idx="2">
                  <c:v>15.16</c:v>
                </c:pt>
                <c:pt idx="3">
                  <c:v>#N/A</c:v>
                </c:pt>
                <c:pt idx="4">
                  <c:v>4.1900000000000004</c:v>
                </c:pt>
                <c:pt idx="5">
                  <c:v>#N/A</c:v>
                </c:pt>
                <c:pt idx="6">
                  <c:v>#N/A</c:v>
                </c:pt>
                <c:pt idx="7">
                  <c:v>1.37</c:v>
                </c:pt>
                <c:pt idx="8">
                  <c:v>#N/A</c:v>
                </c:pt>
                <c:pt idx="9">
                  <c:v>0.01</c:v>
                </c:pt>
              </c:numCache>
            </c:numRef>
          </c:val>
          <c:extLst>
            <c:ext xmlns:c16="http://schemas.microsoft.com/office/drawing/2014/chart" uri="{C3380CC4-5D6E-409C-BE32-E72D297353CC}">
              <c16:uniqueId val="{00000002-91FF-4C19-9C61-F5E69A8F153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0.03</c:v>
                </c:pt>
                <c:pt idx="6">
                  <c:v>#N/A</c:v>
                </c:pt>
                <c:pt idx="7">
                  <c:v>0.1</c:v>
                </c:pt>
                <c:pt idx="8">
                  <c:v>#N/A</c:v>
                </c:pt>
                <c:pt idx="9">
                  <c:v>0.01</c:v>
                </c:pt>
              </c:numCache>
            </c:numRef>
          </c:val>
          <c:extLst>
            <c:ext xmlns:c16="http://schemas.microsoft.com/office/drawing/2014/chart" uri="{C3380CC4-5D6E-409C-BE32-E72D297353CC}">
              <c16:uniqueId val="{00000003-91FF-4C19-9C61-F5E69A8F1531}"/>
            </c:ext>
          </c:extLst>
        </c:ser>
        <c:ser>
          <c:idx val="4"/>
          <c:order val="4"/>
          <c:tx>
            <c:strRef>
              <c:f>データシート!$A$31</c:f>
              <c:strCache>
                <c:ptCount val="1"/>
                <c:pt idx="0">
                  <c:v>市木診療所特別会計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0.09</c:v>
                </c:pt>
                <c:pt idx="4">
                  <c:v>#N/A</c:v>
                </c:pt>
                <c:pt idx="5">
                  <c:v>0.05</c:v>
                </c:pt>
                <c:pt idx="6">
                  <c:v>#N/A</c:v>
                </c:pt>
                <c:pt idx="7">
                  <c:v>0.03</c:v>
                </c:pt>
                <c:pt idx="8">
                  <c:v>#N/A</c:v>
                </c:pt>
                <c:pt idx="9">
                  <c:v>0.03</c:v>
                </c:pt>
              </c:numCache>
            </c:numRef>
          </c:val>
          <c:extLst>
            <c:ext xmlns:c16="http://schemas.microsoft.com/office/drawing/2014/chart" uri="{C3380CC4-5D6E-409C-BE32-E72D297353CC}">
              <c16:uniqueId val="{00000004-91FF-4C19-9C61-F5E69A8F1531}"/>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0.13</c:v>
                </c:pt>
              </c:numCache>
            </c:numRef>
          </c:val>
          <c:extLst>
            <c:ext xmlns:c16="http://schemas.microsoft.com/office/drawing/2014/chart" uri="{C3380CC4-5D6E-409C-BE32-E72D297353CC}">
              <c16:uniqueId val="{00000005-91FF-4C19-9C61-F5E69A8F1531}"/>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0.59</c:v>
                </c:pt>
                <c:pt idx="2">
                  <c:v>#N/A</c:v>
                </c:pt>
                <c:pt idx="3">
                  <c:v>1.5</c:v>
                </c:pt>
                <c:pt idx="4">
                  <c:v>#N/A</c:v>
                </c:pt>
                <c:pt idx="5">
                  <c:v>1.68</c:v>
                </c:pt>
                <c:pt idx="6">
                  <c:v>#N/A</c:v>
                </c:pt>
                <c:pt idx="7">
                  <c:v>0.7</c:v>
                </c:pt>
                <c:pt idx="8">
                  <c:v>#N/A</c:v>
                </c:pt>
                <c:pt idx="9">
                  <c:v>0.82</c:v>
                </c:pt>
              </c:numCache>
            </c:numRef>
          </c:val>
          <c:extLst>
            <c:ext xmlns:c16="http://schemas.microsoft.com/office/drawing/2014/chart" uri="{C3380CC4-5D6E-409C-BE32-E72D297353CC}">
              <c16:uniqueId val="{00000006-91FF-4C19-9C61-F5E69A8F1531}"/>
            </c:ext>
          </c:extLst>
        </c:ser>
        <c:ser>
          <c:idx val="7"/>
          <c:order val="7"/>
          <c:tx>
            <c:strRef>
              <c:f>データシート!$A$34</c:f>
              <c:strCache>
                <c:ptCount val="1"/>
                <c:pt idx="0">
                  <c:v>介護保険特別会計（事業勘定）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0.56000000000000005</c:v>
                </c:pt>
                <c:pt idx="2">
                  <c:v>#N/A</c:v>
                </c:pt>
                <c:pt idx="3">
                  <c:v>0.77</c:v>
                </c:pt>
                <c:pt idx="4">
                  <c:v>#N/A</c:v>
                </c:pt>
                <c:pt idx="5">
                  <c:v>2.0299999999999998</c:v>
                </c:pt>
                <c:pt idx="6">
                  <c:v>#N/A</c:v>
                </c:pt>
                <c:pt idx="7">
                  <c:v>2.2200000000000002</c:v>
                </c:pt>
                <c:pt idx="8">
                  <c:v>#N/A</c:v>
                </c:pt>
                <c:pt idx="9">
                  <c:v>3.03</c:v>
                </c:pt>
              </c:numCache>
            </c:numRef>
          </c:val>
          <c:extLst>
            <c:ext xmlns:c16="http://schemas.microsoft.com/office/drawing/2014/chart" uri="{C3380CC4-5D6E-409C-BE32-E72D297353CC}">
              <c16:uniqueId val="{00000007-91FF-4C19-9C61-F5E69A8F153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3.95</c:v>
                </c:pt>
                <c:pt idx="2">
                  <c:v>#N/A</c:v>
                </c:pt>
                <c:pt idx="3">
                  <c:v>7.62</c:v>
                </c:pt>
                <c:pt idx="4">
                  <c:v>#N/A</c:v>
                </c:pt>
                <c:pt idx="5">
                  <c:v>9.19</c:v>
                </c:pt>
                <c:pt idx="6">
                  <c:v>#N/A</c:v>
                </c:pt>
                <c:pt idx="7">
                  <c:v>6.5</c:v>
                </c:pt>
                <c:pt idx="8">
                  <c:v>#N/A</c:v>
                </c:pt>
                <c:pt idx="9">
                  <c:v>5.31</c:v>
                </c:pt>
              </c:numCache>
            </c:numRef>
          </c:val>
          <c:extLst>
            <c:ext xmlns:c16="http://schemas.microsoft.com/office/drawing/2014/chart" uri="{C3380CC4-5D6E-409C-BE32-E72D297353CC}">
              <c16:uniqueId val="{00000008-91FF-4C19-9C61-F5E69A8F153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7.23</c:v>
                </c:pt>
                <c:pt idx="2">
                  <c:v>#N/A</c:v>
                </c:pt>
                <c:pt idx="3">
                  <c:v>6.55</c:v>
                </c:pt>
                <c:pt idx="4">
                  <c:v>#N/A</c:v>
                </c:pt>
                <c:pt idx="5">
                  <c:v>8.3800000000000008</c:v>
                </c:pt>
                <c:pt idx="6">
                  <c:v>#N/A</c:v>
                </c:pt>
                <c:pt idx="7">
                  <c:v>9</c:v>
                </c:pt>
                <c:pt idx="8">
                  <c:v>#N/A</c:v>
                </c:pt>
                <c:pt idx="9">
                  <c:v>8.32</c:v>
                </c:pt>
              </c:numCache>
            </c:numRef>
          </c:val>
          <c:extLst>
            <c:ext xmlns:c16="http://schemas.microsoft.com/office/drawing/2014/chart" uri="{C3380CC4-5D6E-409C-BE32-E72D297353CC}">
              <c16:uniqueId val="{00000009-91FF-4C19-9C61-F5E69A8F153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823</c:v>
                </c:pt>
                <c:pt idx="5">
                  <c:v>786</c:v>
                </c:pt>
                <c:pt idx="8">
                  <c:v>820</c:v>
                </c:pt>
                <c:pt idx="11">
                  <c:v>856</c:v>
                </c:pt>
                <c:pt idx="14">
                  <c:v>894</c:v>
                </c:pt>
              </c:numCache>
            </c:numRef>
          </c:val>
          <c:extLst>
            <c:ext xmlns:c16="http://schemas.microsoft.com/office/drawing/2014/chart" uri="{C3380CC4-5D6E-409C-BE32-E72D297353CC}">
              <c16:uniqueId val="{00000000-FC2D-4564-A1C8-7B654128766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2D-4564-A1C8-7B654128766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C2D-4564-A1C8-7B654128766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2D-4564-A1C8-7B654128766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277</c:v>
                </c:pt>
                <c:pt idx="3">
                  <c:v>332</c:v>
                </c:pt>
                <c:pt idx="6">
                  <c:v>376</c:v>
                </c:pt>
                <c:pt idx="9">
                  <c:v>315</c:v>
                </c:pt>
                <c:pt idx="12">
                  <c:v>272</c:v>
                </c:pt>
              </c:numCache>
            </c:numRef>
          </c:val>
          <c:extLst>
            <c:ext xmlns:c16="http://schemas.microsoft.com/office/drawing/2014/chart" uri="{C3380CC4-5D6E-409C-BE32-E72D297353CC}">
              <c16:uniqueId val="{00000004-FC2D-4564-A1C8-7B654128766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2D-4564-A1C8-7B654128766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2D-4564-A1C8-7B654128766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917</c:v>
                </c:pt>
                <c:pt idx="3">
                  <c:v>893</c:v>
                </c:pt>
                <c:pt idx="6">
                  <c:v>909</c:v>
                </c:pt>
                <c:pt idx="9">
                  <c:v>1000</c:v>
                </c:pt>
                <c:pt idx="12">
                  <c:v>1056</c:v>
                </c:pt>
              </c:numCache>
            </c:numRef>
          </c:val>
          <c:extLst>
            <c:ext xmlns:c16="http://schemas.microsoft.com/office/drawing/2014/chart" uri="{C3380CC4-5D6E-409C-BE32-E72D297353CC}">
              <c16:uniqueId val="{00000007-FC2D-4564-A1C8-7B654128766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371</c:v>
                </c:pt>
                <c:pt idx="2">
                  <c:v>#N/A</c:v>
                </c:pt>
                <c:pt idx="3">
                  <c:v>#N/A</c:v>
                </c:pt>
                <c:pt idx="4">
                  <c:v>439</c:v>
                </c:pt>
                <c:pt idx="5">
                  <c:v>#N/A</c:v>
                </c:pt>
                <c:pt idx="6">
                  <c:v>#N/A</c:v>
                </c:pt>
                <c:pt idx="7">
                  <c:v>465</c:v>
                </c:pt>
                <c:pt idx="8">
                  <c:v>#N/A</c:v>
                </c:pt>
                <c:pt idx="9">
                  <c:v>#N/A</c:v>
                </c:pt>
                <c:pt idx="10">
                  <c:v>459</c:v>
                </c:pt>
                <c:pt idx="11">
                  <c:v>#N/A</c:v>
                </c:pt>
                <c:pt idx="12">
                  <c:v>#N/A</c:v>
                </c:pt>
                <c:pt idx="13">
                  <c:v>434</c:v>
                </c:pt>
                <c:pt idx="14">
                  <c:v>#N/A</c:v>
                </c:pt>
              </c:numCache>
            </c:numRef>
          </c:val>
          <c:smooth val="0"/>
          <c:extLst>
            <c:ext xmlns:c16="http://schemas.microsoft.com/office/drawing/2014/chart" uri="{C3380CC4-5D6E-409C-BE32-E72D297353CC}">
              <c16:uniqueId val="{00000008-FC2D-4564-A1C8-7B654128766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8712</c:v>
                </c:pt>
                <c:pt idx="5">
                  <c:v>8887</c:v>
                </c:pt>
                <c:pt idx="8">
                  <c:v>8962</c:v>
                </c:pt>
                <c:pt idx="11">
                  <c:v>9001</c:v>
                </c:pt>
                <c:pt idx="14">
                  <c:v>8858</c:v>
                </c:pt>
              </c:numCache>
            </c:numRef>
          </c:val>
          <c:extLst>
            <c:ext xmlns:c16="http://schemas.microsoft.com/office/drawing/2014/chart" uri="{C3380CC4-5D6E-409C-BE32-E72D297353CC}">
              <c16:uniqueId val="{00000000-2AE2-403F-B2C8-84DE8CC854E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361</c:v>
                </c:pt>
                <c:pt idx="5">
                  <c:v>250</c:v>
                </c:pt>
                <c:pt idx="8">
                  <c:v>262</c:v>
                </c:pt>
                <c:pt idx="11">
                  <c:v>428</c:v>
                </c:pt>
                <c:pt idx="14">
                  <c:v>865</c:v>
                </c:pt>
              </c:numCache>
            </c:numRef>
          </c:val>
          <c:extLst>
            <c:ext xmlns:c16="http://schemas.microsoft.com/office/drawing/2014/chart" uri="{C3380CC4-5D6E-409C-BE32-E72D297353CC}">
              <c16:uniqueId val="{00000001-2AE2-403F-B2C8-84DE8CC854E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3525</c:v>
                </c:pt>
                <c:pt idx="5">
                  <c:v>3930</c:v>
                </c:pt>
                <c:pt idx="8">
                  <c:v>3408</c:v>
                </c:pt>
                <c:pt idx="11">
                  <c:v>3787</c:v>
                </c:pt>
                <c:pt idx="14">
                  <c:v>3381</c:v>
                </c:pt>
              </c:numCache>
            </c:numRef>
          </c:val>
          <c:extLst>
            <c:ext xmlns:c16="http://schemas.microsoft.com/office/drawing/2014/chart" uri="{C3380CC4-5D6E-409C-BE32-E72D297353CC}">
              <c16:uniqueId val="{00000002-2AE2-403F-B2C8-84DE8CC854E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E2-403F-B2C8-84DE8CC854E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215</c:v>
                </c:pt>
                <c:pt idx="3">
                  <c:v>0</c:v>
                </c:pt>
                <c:pt idx="6">
                  <c:v>0</c:v>
                </c:pt>
                <c:pt idx="9">
                  <c:v>0</c:v>
                </c:pt>
                <c:pt idx="12">
                  <c:v>0</c:v>
                </c:pt>
              </c:numCache>
            </c:numRef>
          </c:val>
          <c:extLst>
            <c:ext xmlns:c16="http://schemas.microsoft.com/office/drawing/2014/chart" uri="{C3380CC4-5D6E-409C-BE32-E72D297353CC}">
              <c16:uniqueId val="{00000004-2AE2-403F-B2C8-84DE8CC854E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c:v>
                </c:pt>
                <c:pt idx="3">
                  <c:v>3</c:v>
                </c:pt>
                <c:pt idx="6">
                  <c:v>3</c:v>
                </c:pt>
                <c:pt idx="9">
                  <c:v>0</c:v>
                </c:pt>
                <c:pt idx="12">
                  <c:v>0</c:v>
                </c:pt>
              </c:numCache>
            </c:numRef>
          </c:val>
          <c:extLst>
            <c:ext xmlns:c16="http://schemas.microsoft.com/office/drawing/2014/chart" uri="{C3380CC4-5D6E-409C-BE32-E72D297353CC}">
              <c16:uniqueId val="{00000005-2AE2-403F-B2C8-84DE8CC854E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1665</c:v>
                </c:pt>
                <c:pt idx="3">
                  <c:v>1690</c:v>
                </c:pt>
                <c:pt idx="6">
                  <c:v>1703</c:v>
                </c:pt>
                <c:pt idx="9">
                  <c:v>1785</c:v>
                </c:pt>
                <c:pt idx="12">
                  <c:v>1758</c:v>
                </c:pt>
              </c:numCache>
            </c:numRef>
          </c:val>
          <c:extLst>
            <c:ext xmlns:c16="http://schemas.microsoft.com/office/drawing/2014/chart" uri="{C3380CC4-5D6E-409C-BE32-E72D297353CC}">
              <c16:uniqueId val="{00000006-2AE2-403F-B2C8-84DE8CC854E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AE2-403F-B2C8-84DE8CC854E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3135</c:v>
                </c:pt>
                <c:pt idx="3">
                  <c:v>3077</c:v>
                </c:pt>
                <c:pt idx="6">
                  <c:v>2140</c:v>
                </c:pt>
                <c:pt idx="9">
                  <c:v>2148</c:v>
                </c:pt>
                <c:pt idx="12">
                  <c:v>1896</c:v>
                </c:pt>
              </c:numCache>
            </c:numRef>
          </c:val>
          <c:extLst>
            <c:ext xmlns:c16="http://schemas.microsoft.com/office/drawing/2014/chart" uri="{C3380CC4-5D6E-409C-BE32-E72D297353CC}">
              <c16:uniqueId val="{00000008-2AE2-403F-B2C8-84DE8CC854E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15</c:v>
                </c:pt>
                <c:pt idx="9">
                  <c:v>0</c:v>
                </c:pt>
                <c:pt idx="12">
                  <c:v>0</c:v>
                </c:pt>
              </c:numCache>
            </c:numRef>
          </c:val>
          <c:extLst>
            <c:ext xmlns:c16="http://schemas.microsoft.com/office/drawing/2014/chart" uri="{C3380CC4-5D6E-409C-BE32-E72D297353CC}">
              <c16:uniqueId val="{00000009-2AE2-403F-B2C8-84DE8CC854E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11278</c:v>
                </c:pt>
                <c:pt idx="3">
                  <c:v>11500</c:v>
                </c:pt>
                <c:pt idx="6">
                  <c:v>11432</c:v>
                </c:pt>
                <c:pt idx="9">
                  <c:v>11617</c:v>
                </c:pt>
                <c:pt idx="12">
                  <c:v>12108</c:v>
                </c:pt>
              </c:numCache>
            </c:numRef>
          </c:val>
          <c:extLst>
            <c:ext xmlns:c16="http://schemas.microsoft.com/office/drawing/2014/chart" uri="{C3380CC4-5D6E-409C-BE32-E72D297353CC}">
              <c16:uniqueId val="{0000000A-2AE2-403F-B2C8-84DE8CC854E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3696</c:v>
                </c:pt>
                <c:pt idx="2">
                  <c:v>#N/A</c:v>
                </c:pt>
                <c:pt idx="3">
                  <c:v>#N/A</c:v>
                </c:pt>
                <c:pt idx="4">
                  <c:v>3202</c:v>
                </c:pt>
                <c:pt idx="5">
                  <c:v>#N/A</c:v>
                </c:pt>
                <c:pt idx="6">
                  <c:v>#N/A</c:v>
                </c:pt>
                <c:pt idx="7">
                  <c:v>2662</c:v>
                </c:pt>
                <c:pt idx="8">
                  <c:v>#N/A</c:v>
                </c:pt>
                <c:pt idx="9">
                  <c:v>#N/A</c:v>
                </c:pt>
                <c:pt idx="10">
                  <c:v>2333</c:v>
                </c:pt>
                <c:pt idx="11">
                  <c:v>#N/A</c:v>
                </c:pt>
                <c:pt idx="12">
                  <c:v>#N/A</c:v>
                </c:pt>
                <c:pt idx="13">
                  <c:v>2659</c:v>
                </c:pt>
                <c:pt idx="14">
                  <c:v>#N/A</c:v>
                </c:pt>
              </c:numCache>
            </c:numRef>
          </c:val>
          <c:smooth val="0"/>
          <c:extLst>
            <c:ext xmlns:c16="http://schemas.microsoft.com/office/drawing/2014/chart" uri="{C3380CC4-5D6E-409C-BE32-E72D297353CC}">
              <c16:uniqueId val="{0000000B-2AE2-403F-B2C8-84DE8CC854E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814</c:v>
                </c:pt>
                <c:pt idx="1">
                  <c:v>724</c:v>
                </c:pt>
                <c:pt idx="2">
                  <c:v>597</c:v>
                </c:pt>
              </c:numCache>
            </c:numRef>
          </c:val>
          <c:extLst>
            <c:ext xmlns:c16="http://schemas.microsoft.com/office/drawing/2014/chart" uri="{C3380CC4-5D6E-409C-BE32-E72D297353CC}">
              <c16:uniqueId val="{00000000-CA54-4AC1-9CAE-C29265EE26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228</c:v>
                </c:pt>
                <c:pt idx="1">
                  <c:v>252</c:v>
                </c:pt>
                <c:pt idx="2">
                  <c:v>287</c:v>
                </c:pt>
              </c:numCache>
            </c:numRef>
          </c:val>
          <c:extLst>
            <c:ext xmlns:c16="http://schemas.microsoft.com/office/drawing/2014/chart" uri="{C3380CC4-5D6E-409C-BE32-E72D297353CC}">
              <c16:uniqueId val="{00000001-CA54-4AC1-9CAE-C29265EE26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1831</c:v>
                </c:pt>
                <c:pt idx="1">
                  <c:v>2125</c:v>
                </c:pt>
                <c:pt idx="2">
                  <c:v>1820</c:v>
                </c:pt>
              </c:numCache>
            </c:numRef>
          </c:val>
          <c:extLst>
            <c:ext xmlns:c16="http://schemas.microsoft.com/office/drawing/2014/chart" uri="{C3380CC4-5D6E-409C-BE32-E72D297353CC}">
              <c16:uniqueId val="{00000002-CA54-4AC1-9CAE-C29265EE26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宮崎県串間市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実質公債費比率における分子の構造は、元利償還金が占める割合が大きい。</a:t>
          </a:r>
          <a:endParaRPr lang="ja-JP" altLang="ja-JP" sz="1400">
            <a:effectLst/>
          </a:endParaRPr>
        </a:p>
        <a:p>
          <a:r>
            <a:rPr kumimoji="1" lang="ja-JP" altLang="ja-JP" sz="1100">
              <a:solidFill>
                <a:schemeClr val="dk1"/>
              </a:solidFill>
              <a:effectLst/>
              <a:latin typeface="+mn-lt"/>
              <a:ea typeface="+mn-ea"/>
              <a:cs typeface="+mn-cs"/>
            </a:rPr>
            <a:t>　元利償還金については、発行額を償還額以内に抑えてきたことから年々減少してきていたが、近年、複数の大型事業の実施により、償還額以上の発行を行っていたため、今後は償還額が増加することが見込まれる。今後も計画的かつ有利な地方債発行により公債費の抑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宮崎県串間市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t"/>
          <a:r>
            <a:rPr kumimoji="1" lang="ja-JP" altLang="ja-JP" sz="1100">
              <a:solidFill>
                <a:schemeClr val="dk1"/>
              </a:solidFill>
              <a:effectLst/>
              <a:latin typeface="+mn-lt"/>
              <a:ea typeface="+mn-ea"/>
              <a:cs typeface="+mn-cs"/>
            </a:rPr>
            <a:t>　</a:t>
          </a:r>
          <a:r>
            <a:rPr lang="ja-JP" altLang="en-US" sz="1100" b="0" i="0">
              <a:solidFill>
                <a:schemeClr val="dk1"/>
              </a:solidFill>
              <a:effectLst/>
              <a:latin typeface="+mn-lt"/>
              <a:ea typeface="+mn-ea"/>
              <a:cs typeface="+mn-cs"/>
            </a:rPr>
            <a:t>地方債残高は、公営住宅建設や消防庁舎建設に係る発行額が大きかったため増加した。また、ふるさと納税の減少により充当可能基金額は減少しているものの、充当可能特定歳入が増加していることから、将来負担比率の分子は増となった。</a:t>
          </a:r>
        </a:p>
        <a:p>
          <a:r>
            <a:rPr kumimoji="1" lang="ja-JP" altLang="ja-JP" sz="1100">
              <a:solidFill>
                <a:schemeClr val="dk1"/>
              </a:solidFill>
              <a:effectLst/>
              <a:latin typeface="+mn-lt"/>
              <a:ea typeface="+mn-ea"/>
              <a:cs typeface="+mn-cs"/>
            </a:rPr>
            <a:t>　今後も、病院事業会計への貸付の原資とした財政調整基金を病院からの償還で積み戻すなどして積立額を増やしていき、また、地方債残高についても元金償還額以下の発行に努め、残高を減らしていく。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宮崎県串間市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減債基金は、普通交付税を財源とした臨時財政対策債の償還のための積立により増であるが、</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は災害復旧に活用したことから減であり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退職手当基金は退職者の増により減であり、</a:t>
          </a:r>
          <a:r>
            <a:rPr kumimoji="1" lang="ja-JP" altLang="ja-JP" sz="1100">
              <a:solidFill>
                <a:schemeClr val="dk1"/>
              </a:solidFill>
              <a:effectLst/>
              <a:latin typeface="+mn-lt"/>
              <a:ea typeface="+mn-ea"/>
              <a:cs typeface="+mn-cs"/>
            </a:rPr>
            <a:t>ふるさと納税寄附金の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によりがんばっどふるさと応援基金が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となったことから全体として</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中期財政収支見通しでは、人口減少による市税の減、</a:t>
          </a:r>
          <a:r>
            <a:rPr kumimoji="1" lang="ja-JP" altLang="en-US" sz="1100">
              <a:solidFill>
                <a:schemeClr val="dk1"/>
              </a:solidFill>
              <a:effectLst/>
              <a:latin typeface="+mn-lt"/>
              <a:ea typeface="+mn-ea"/>
              <a:cs typeface="+mn-cs"/>
            </a:rPr>
            <a:t>投資的経費の減、</a:t>
          </a:r>
          <a:r>
            <a:rPr kumimoji="1" lang="ja-JP" altLang="ja-JP" sz="1100">
              <a:solidFill>
                <a:schemeClr val="dk1"/>
              </a:solidFill>
              <a:effectLst/>
              <a:latin typeface="+mn-lt"/>
              <a:ea typeface="+mn-ea"/>
              <a:cs typeface="+mn-cs"/>
            </a:rPr>
            <a:t>社会保障費の増、基金残高の減が予想されるが、新たな公共施設建設に要する経費に対応できるよう、適正な基金確保を行う必要がある。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がんばっどふるさと応援基金：ふるさと納税寄附金を原資とし、魅力あるまちづくりに関する事業の財源とする。</a:t>
          </a:r>
          <a:endParaRPr lang="ja-JP" altLang="ja-JP" sz="1400">
            <a:effectLst/>
          </a:endParaRPr>
        </a:p>
        <a:p>
          <a:r>
            <a:rPr kumimoji="1" lang="ja-JP" altLang="ja-JP" sz="1100">
              <a:solidFill>
                <a:schemeClr val="dk1"/>
              </a:solidFill>
              <a:effectLst/>
              <a:latin typeface="+mn-lt"/>
              <a:ea typeface="+mn-ea"/>
              <a:cs typeface="+mn-cs"/>
            </a:rPr>
            <a:t>　公共施設等整備資金積立基金：公共施設等の整備を行う。　</a:t>
          </a:r>
          <a:endParaRPr lang="ja-JP" altLang="ja-JP" sz="1400">
            <a:effectLst/>
          </a:endParaRPr>
        </a:p>
        <a:p>
          <a:r>
            <a:rPr kumimoji="1" lang="ja-JP" altLang="ja-JP" sz="1100">
              <a:solidFill>
                <a:schemeClr val="dk1"/>
              </a:solidFill>
              <a:effectLst/>
              <a:latin typeface="+mn-lt"/>
              <a:ea typeface="+mn-ea"/>
              <a:cs typeface="+mn-cs"/>
            </a:rPr>
            <a:t>　退職手当基金：職員の退職手当に充てる。</a:t>
          </a:r>
          <a:endParaRPr lang="ja-JP" altLang="ja-JP" sz="1400">
            <a:effectLst/>
          </a:endParaRPr>
        </a:p>
        <a:p>
          <a:r>
            <a:rPr kumimoji="1" lang="ja-JP" altLang="ja-JP" sz="1100">
              <a:solidFill>
                <a:schemeClr val="dk1"/>
              </a:solidFill>
              <a:effectLst/>
              <a:latin typeface="+mn-lt"/>
              <a:ea typeface="+mn-ea"/>
              <a:cs typeface="+mn-cs"/>
            </a:rPr>
            <a:t>　地域福祉事業基金：高齢者保健福祉の増進。</a:t>
          </a:r>
          <a:endParaRPr lang="ja-JP" altLang="ja-JP" sz="1400">
            <a:effectLst/>
          </a:endParaRPr>
        </a:p>
        <a:p>
          <a:r>
            <a:rPr kumimoji="1" lang="ja-JP" altLang="ja-JP" sz="1100">
              <a:solidFill>
                <a:schemeClr val="dk1"/>
              </a:solidFill>
              <a:effectLst/>
              <a:latin typeface="+mn-lt"/>
              <a:ea typeface="+mn-ea"/>
              <a:cs typeface="+mn-cs"/>
            </a:rPr>
            <a:t>　人材育成基金：市民の人材育成事業の推進。</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がんばっどふるさと応援基金：ふるさと納税寄附金額の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により、前年度比で</a:t>
          </a:r>
          <a:r>
            <a:rPr kumimoji="1" lang="en-US" altLang="ja-JP" sz="1100">
              <a:solidFill>
                <a:sysClr val="windowText" lastClr="000000"/>
              </a:solidFill>
              <a:effectLst/>
              <a:latin typeface="+mn-lt"/>
              <a:ea typeface="+mn-ea"/>
              <a:cs typeface="+mn-cs"/>
            </a:rPr>
            <a:t>257</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en-US"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  公共施設等整備資金積立</a:t>
          </a:r>
          <a:r>
            <a:rPr kumimoji="1" lang="ja-JP" altLang="en-US" sz="1100">
              <a:solidFill>
                <a:sysClr val="windowText" lastClr="000000"/>
              </a:solidFill>
              <a:effectLst/>
              <a:latin typeface="+mn-lt"/>
              <a:ea typeface="+mn-ea"/>
              <a:cs typeface="+mn-cs"/>
            </a:rPr>
            <a:t>基金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公共施設等改修への充当により</a:t>
          </a:r>
          <a:r>
            <a:rPr kumimoji="1" lang="ja-JP" altLang="ja-JP" sz="1100">
              <a:solidFill>
                <a:sysClr val="windowText" lastClr="000000"/>
              </a:solidFill>
              <a:effectLst/>
              <a:latin typeface="+mn-lt"/>
              <a:ea typeface="+mn-ea"/>
              <a:cs typeface="+mn-cs"/>
            </a:rPr>
            <a:t>、前年度比で</a:t>
          </a:r>
          <a:r>
            <a:rPr kumimoji="1" lang="en-US" altLang="ja-JP" sz="1100">
              <a:solidFill>
                <a:sysClr val="windowText" lastClr="000000"/>
              </a:solidFill>
              <a:effectLst/>
              <a:latin typeface="+mn-lt"/>
              <a:ea typeface="+mn-ea"/>
              <a:cs typeface="+mn-cs"/>
            </a:rPr>
            <a:t>36</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退職手当基金：</a:t>
          </a:r>
          <a:r>
            <a:rPr kumimoji="1" lang="ja-JP" altLang="en-US" sz="1100">
              <a:solidFill>
                <a:sysClr val="windowText" lastClr="000000"/>
              </a:solidFill>
              <a:effectLst/>
              <a:latin typeface="+mn-lt"/>
              <a:ea typeface="+mn-ea"/>
              <a:cs typeface="+mn-cs"/>
            </a:rPr>
            <a:t>退職者増に伴う充当により</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92</a:t>
          </a:r>
          <a:r>
            <a:rPr kumimoji="1" lang="ja-JP" altLang="ja-JP" sz="1100">
              <a:solidFill>
                <a:sysClr val="windowText" lastClr="000000"/>
              </a:solidFill>
              <a:effectLst/>
              <a:latin typeface="+mn-lt"/>
              <a:ea typeface="+mn-ea"/>
              <a:cs typeface="+mn-cs"/>
            </a:rPr>
            <a:t>百万円の減となった。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地域福祉事業基金：関連事業への充当で</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百万円の減となった。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lang="ja-JP" altLang="en-US" sz="1100" b="0" i="0">
              <a:solidFill>
                <a:sysClr val="windowText" lastClr="000000"/>
              </a:solidFill>
              <a:effectLst/>
              <a:latin typeface="+mn-lt"/>
              <a:ea typeface="+mn-ea"/>
              <a:cs typeface="+mn-cs"/>
            </a:rPr>
            <a:t>串間市過疎地域持続的発展基金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過疎対策事業債を活用した基金積立により</a:t>
          </a:r>
          <a:r>
            <a:rPr kumimoji="1" lang="en-US" altLang="ja-JP" sz="1100">
              <a:solidFill>
                <a:sysClr val="windowText" lastClr="000000"/>
              </a:solidFill>
              <a:effectLst/>
              <a:latin typeface="+mn-lt"/>
              <a:ea typeface="+mn-ea"/>
              <a:cs typeface="+mn-cs"/>
            </a:rPr>
            <a:t>58</a:t>
          </a:r>
          <a:r>
            <a:rPr kumimoji="1" lang="ja-JP" altLang="en-US" sz="1100">
              <a:solidFill>
                <a:sysClr val="windowText" lastClr="000000"/>
              </a:solidFill>
              <a:effectLst/>
              <a:latin typeface="+mn-lt"/>
              <a:ea typeface="+mn-ea"/>
              <a:cs typeface="+mn-cs"/>
            </a:rPr>
            <a:t>百万円の増となった。</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がんばっどふるさと応援基金：ふるさと納税の獲得に努め、残高を維持する。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公共施設等整備資金積立基金：公共施設等総合管理計画及び公共施設等個別施設計画に基づく施設統廃合等の工事や維持補修費が増</a:t>
          </a:r>
          <a:r>
            <a:rPr kumimoji="1" lang="ja-JP" altLang="en-US" sz="1100">
              <a:solidFill>
                <a:sysClr val="windowText" lastClr="000000"/>
              </a:solidFill>
              <a:effectLst/>
              <a:latin typeface="+mn-lt"/>
              <a:ea typeface="+mn-ea"/>
              <a:cs typeface="+mn-cs"/>
            </a:rPr>
            <a:t>となる</a:t>
          </a:r>
          <a:r>
            <a:rPr kumimoji="1" lang="ja-JP" altLang="ja-JP" sz="1100">
              <a:solidFill>
                <a:sysClr val="windowText" lastClr="000000"/>
              </a:solidFill>
              <a:effectLst/>
              <a:latin typeface="+mn-lt"/>
              <a:ea typeface="+mn-ea"/>
              <a:cs typeface="+mn-cs"/>
            </a:rPr>
            <a:t>見込みであるが、今後、本庁舎改修経費等も控えているため、経費削減に努め、取崩しを必要最少限とする。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退職手当基金：令和５年度より定年引上げが段階的に行われることから、計画的な積立てを行う。</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地域福祉事業基金：高齢者保健福祉に係る経費の増により残高が減</a:t>
          </a:r>
          <a:r>
            <a:rPr kumimoji="1" lang="ja-JP" altLang="en-US" sz="1100">
              <a:solidFill>
                <a:sysClr val="windowText" lastClr="000000"/>
              </a:solidFill>
              <a:effectLst/>
              <a:latin typeface="+mn-lt"/>
              <a:ea typeface="+mn-ea"/>
              <a:cs typeface="+mn-cs"/>
            </a:rPr>
            <a:t>となる</a:t>
          </a:r>
          <a:r>
            <a:rPr kumimoji="1" lang="ja-JP" altLang="ja-JP" sz="1100">
              <a:solidFill>
                <a:sysClr val="windowText" lastClr="000000"/>
              </a:solidFill>
              <a:effectLst/>
              <a:latin typeface="+mn-lt"/>
              <a:ea typeface="+mn-ea"/>
              <a:cs typeface="+mn-cs"/>
            </a:rPr>
            <a:t>見込み。</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lang="ja-JP" altLang="en-US" sz="1100" b="0" i="0">
              <a:solidFill>
                <a:sysClr val="windowText" lastClr="000000"/>
              </a:solidFill>
              <a:effectLst/>
              <a:latin typeface="+mn-lt"/>
              <a:ea typeface="+mn-ea"/>
              <a:cs typeface="+mn-cs"/>
            </a:rPr>
            <a:t>串間市過疎地域持続的発展基金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過疎地域の持続的発展事業へ充当することから、残高が減となる見込み。</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災害復旧のための</a:t>
          </a:r>
          <a:r>
            <a:rPr kumimoji="1" lang="ja-JP" altLang="ja-JP" sz="1100">
              <a:solidFill>
                <a:schemeClr val="dk1"/>
              </a:solidFill>
              <a:effectLst/>
              <a:latin typeface="+mn-lt"/>
              <a:ea typeface="+mn-ea"/>
              <a:cs typeface="+mn-cs"/>
            </a:rPr>
            <a:t>取崩しを行ったことから、</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百万円の減となった。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財政調整基金の残高は、標準財政規模の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％程度となるように他の特定目的基金をできるだけ活用していくこととしているが</a:t>
          </a:r>
          <a:r>
            <a:rPr kumimoji="1" lang="ja-JP" altLang="ja-JP" sz="1100">
              <a:solidFill>
                <a:sysClr val="windowText" lastClr="000000"/>
              </a:solidFill>
              <a:effectLst/>
              <a:latin typeface="+mn-lt"/>
              <a:ea typeface="+mn-ea"/>
              <a:cs typeface="+mn-cs"/>
            </a:rPr>
            <a:t>、地方債残高も増</a:t>
          </a:r>
          <a:r>
            <a:rPr kumimoji="1" lang="ja-JP" altLang="en-US" sz="1100">
              <a:solidFill>
                <a:sysClr val="windowText" lastClr="000000"/>
              </a:solidFill>
              <a:effectLst/>
              <a:latin typeface="+mn-lt"/>
              <a:ea typeface="+mn-ea"/>
              <a:cs typeface="+mn-cs"/>
            </a:rPr>
            <a:t>となる</a:t>
          </a:r>
          <a:r>
            <a:rPr kumimoji="1" lang="ja-JP" altLang="ja-JP" sz="1100">
              <a:solidFill>
                <a:sysClr val="windowText" lastClr="000000"/>
              </a:solidFill>
              <a:effectLst/>
              <a:latin typeface="+mn-lt"/>
              <a:ea typeface="+mn-ea"/>
              <a:cs typeface="+mn-cs"/>
            </a:rPr>
            <a:t>傾向に</a:t>
          </a:r>
          <a:r>
            <a:rPr kumimoji="1" lang="ja-JP" altLang="ja-JP" sz="1100">
              <a:solidFill>
                <a:schemeClr val="dk1"/>
              </a:solidFill>
              <a:effectLst/>
              <a:latin typeface="+mn-lt"/>
              <a:ea typeface="+mn-ea"/>
              <a:cs typeface="+mn-cs"/>
            </a:rPr>
            <a:t>あるため、さらなる経常経費の削減に努める。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預金利子、基金運用益及び普通交付税追加交付（臨時財政対策債償還基金費分）の積立により増となった。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毎年度の財政状況を勘案しながら、積立て及び取崩しを実施する。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宮崎県串間市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16,047
15,898
294.92
17,256,427
16,764,867
374,974
7,012,436
12,108,291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財政力指数は前年度と比較し、</a:t>
          </a:r>
          <a:r>
            <a:rPr kumimoji="1" lang="ja-JP" altLang="en-US" sz="1100">
              <a:solidFill>
                <a:schemeClr val="dk1"/>
              </a:solidFill>
              <a:effectLst/>
              <a:latin typeface="+mn-lt"/>
              <a:ea typeface="+mn-ea"/>
              <a:cs typeface="+mn-cs"/>
            </a:rPr>
            <a:t>微</a:t>
          </a:r>
          <a:r>
            <a:rPr kumimoji="1" lang="ja-JP" altLang="ja-JP" sz="1100">
              <a:solidFill>
                <a:schemeClr val="dk1"/>
              </a:solidFill>
              <a:effectLst/>
              <a:latin typeface="+mn-lt"/>
              <a:ea typeface="+mn-ea"/>
              <a:cs typeface="+mn-cs"/>
            </a:rPr>
            <a:t>増となっているが、類似団体内では依然として下位に位置している状況である。近年、ふるさと納税が好調になりつつあるものの、その他の一般財源のほとんどが横ばい状況にある。</a:t>
          </a:r>
          <a:endParaRPr lang="ja-JP" altLang="ja-JP" sz="1400">
            <a:effectLst/>
          </a:endParaRPr>
        </a:p>
        <a:p>
          <a:r>
            <a:rPr kumimoji="1" lang="ja-JP" altLang="ja-JP" sz="1100">
              <a:solidFill>
                <a:schemeClr val="dk1"/>
              </a:solidFill>
              <a:effectLst/>
              <a:latin typeface="+mn-lt"/>
              <a:ea typeface="+mn-ea"/>
              <a:cs typeface="+mn-cs"/>
            </a:rPr>
            <a:t>　基金繰入金や起債発行に依存しない、歳入先行型の予算編成を意識し、財政基盤の強化に努める。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71120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4193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71120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71120</xdr:rowOff>
    </xdr:from>
    <xdr:to>
      <xdr:col>15</xdr:col>
      <xdr:colOff>82550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4434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119380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46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68580</xdr:rowOff>
    </xdr:from>
    <xdr:to>
      <xdr:col>7</xdr:col>
      <xdr:colOff>31750</xdr:colOff>
      <xdr:row>43</xdr:row>
      <xdr:rowOff>170180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154957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kumimoji="1" lang="ja-JP" altLang="en-US" sz="1100" b="0" i="0" baseline="0">
              <a:solidFill>
                <a:schemeClr val="dk1"/>
              </a:solidFill>
              <a:effectLst/>
              <a:latin typeface="+mn-lt"/>
              <a:ea typeface="+mn-ea"/>
              <a:cs typeface="+mn-cs"/>
            </a:rPr>
            <a:t>　</a:t>
          </a:r>
          <a:r>
            <a:rPr lang="ja-JP" altLang="en-US" sz="1100" b="0" i="0">
              <a:solidFill>
                <a:schemeClr val="dk1"/>
              </a:solidFill>
              <a:effectLst/>
              <a:latin typeface="+mn-lt"/>
              <a:ea typeface="+mn-ea"/>
              <a:cs typeface="+mn-cs"/>
            </a:rPr>
            <a:t>普通交付税は増加したものの、それを上回る人件費及び公債費の増加により、経常収支比率は</a:t>
          </a:r>
          <a:r>
            <a:rPr lang="en-US" altLang="ja-JP" sz="1100" b="0" i="0">
              <a:solidFill>
                <a:schemeClr val="dk1"/>
              </a:solidFill>
              <a:effectLst/>
              <a:latin typeface="+mn-lt"/>
              <a:ea typeface="+mn-ea"/>
              <a:cs typeface="+mn-cs"/>
            </a:rPr>
            <a:t>1.0</a:t>
          </a:r>
          <a:r>
            <a:rPr lang="ja-JP" altLang="en-US" sz="1100" b="0" i="0">
              <a:solidFill>
                <a:schemeClr val="dk1"/>
              </a:solidFill>
              <a:effectLst/>
              <a:latin typeface="+mn-lt"/>
              <a:ea typeface="+mn-ea"/>
              <a:cs typeface="+mn-cs"/>
            </a:rPr>
            <a:t>ポイント上昇した。</a:t>
          </a:r>
          <a:br>
            <a:rPr lang="ja-JP" altLang="en-US" sz="1100" b="0" i="0">
              <a:solidFill>
                <a:schemeClr val="dk1"/>
              </a:solidFill>
              <a:effectLst/>
              <a:latin typeface="+mn-lt"/>
              <a:ea typeface="+mn-ea"/>
              <a:cs typeface="+mn-cs"/>
            </a:rPr>
          </a:br>
          <a:r>
            <a:rPr lang="ja-JP" altLang="en-US" sz="1100" b="0" i="0">
              <a:solidFill>
                <a:schemeClr val="dk1"/>
              </a:solidFill>
              <a:effectLst/>
              <a:latin typeface="+mn-lt"/>
              <a:ea typeface="+mn-ea"/>
              <a:cs typeface="+mn-cs"/>
            </a:rPr>
            <a:t>　一時的に改善していたものの、近年は漸次的に悪化しており、財政の硬直化が続いている。</a:t>
          </a:r>
          <a:endParaRPr lang="en-US" altLang="ja-JP" sz="1100" b="0" i="0">
            <a:solidFill>
              <a:schemeClr val="dk1"/>
            </a:solidFill>
            <a:effectLst/>
            <a:latin typeface="+mn-lt"/>
            <a:ea typeface="+mn-ea"/>
            <a:cs typeface="+mn-cs"/>
          </a:endParaRPr>
        </a:p>
        <a:p>
          <a:pPr fontAlgn="t"/>
          <a:r>
            <a:rPr lang="ja-JP" altLang="en-US" sz="1100" b="0" i="0">
              <a:solidFill>
                <a:schemeClr val="dk1"/>
              </a:solidFill>
              <a:effectLst/>
              <a:latin typeface="+mn-lt"/>
              <a:ea typeface="+mn-ea"/>
              <a:cs typeface="+mn-cs"/>
            </a:rPr>
            <a:t>　このため、経常経費の削減に向けた取組の推進と、さらなる自主財源の確保に努める必要がある。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87449</xdr:rowOff>
    </xdr:from>
    <xdr:to>
      <xdr:col>23</xdr:col>
      <xdr:colOff>133350</xdr:colOff>
      <xdr:row>60</xdr:row>
      <xdr:rowOff>121920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7444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56424</xdr:rowOff>
    </xdr:from>
    <xdr:to>
      <xdr:col>19</xdr:col>
      <xdr:colOff>133350</xdr:colOff>
      <xdr:row>60</xdr:row>
      <xdr:rowOff>87449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434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148590</xdr:rowOff>
    </xdr:from>
    <xdr:to>
      <xdr:col>15</xdr:col>
      <xdr:colOff>82550</xdr:colOff>
      <xdr:row>60</xdr:row>
      <xdr:rowOff>56424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64140"/>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148590</xdr:rowOff>
    </xdr:from>
    <xdr:to>
      <xdr:col>11</xdr:col>
      <xdr:colOff>31750</xdr:colOff>
      <xdr:row>60</xdr:row>
      <xdr:rowOff>70213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64140"/>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43197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3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36649</xdr:rowOff>
    </xdr:from>
    <xdr:to>
      <xdr:col>19</xdr:col>
      <xdr:colOff>184150</xdr:colOff>
      <xdr:row>60</xdr:row>
      <xdr:rowOff>138249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148426</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5624</xdr:rowOff>
    </xdr:from>
    <xdr:to>
      <xdr:col>15</xdr:col>
      <xdr:colOff>133350</xdr:colOff>
      <xdr:row>60</xdr:row>
      <xdr:rowOff>107224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117401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6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97790</xdr:rowOff>
    </xdr:from>
    <xdr:to>
      <xdr:col>11</xdr:col>
      <xdr:colOff>82550</xdr:colOff>
      <xdr:row>60</xdr:row>
      <xdr:rowOff>27940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12717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19413</xdr:rowOff>
    </xdr:from>
    <xdr:to>
      <xdr:col>7</xdr:col>
      <xdr:colOff>31750</xdr:colOff>
      <xdr:row>60</xdr:row>
      <xdr:rowOff>121013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131190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[291,451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a:solidFill>
                <a:schemeClr val="dk1"/>
              </a:solidFill>
              <a:effectLst/>
              <a:latin typeface="+mn-lt"/>
              <a:ea typeface="+mn-ea"/>
              <a:cs typeface="+mn-cs"/>
            </a:rPr>
            <a:t>　</a:t>
          </a:r>
          <a:r>
            <a:rPr lang="ja-JP" altLang="en-US" sz="1100" b="0" i="0">
              <a:solidFill>
                <a:schemeClr val="dk1"/>
              </a:solidFill>
              <a:effectLst/>
              <a:latin typeface="+mn-lt"/>
              <a:ea typeface="+mn-ea"/>
              <a:cs typeface="+mn-cs"/>
            </a:rPr>
            <a:t>人口</a:t>
          </a:r>
          <a:r>
            <a:rPr lang="en-US" altLang="ja-JP" sz="1100" b="0" i="0">
              <a:solidFill>
                <a:schemeClr val="dk1"/>
              </a:solidFill>
              <a:effectLst/>
              <a:latin typeface="+mn-lt"/>
              <a:ea typeface="+mn-ea"/>
              <a:cs typeface="+mn-cs"/>
            </a:rPr>
            <a:t>1</a:t>
          </a:r>
          <a:r>
            <a:rPr lang="ja-JP" altLang="en-US" sz="1100" b="0" i="0">
              <a:solidFill>
                <a:schemeClr val="dk1"/>
              </a:solidFill>
              <a:effectLst/>
              <a:latin typeface="+mn-lt"/>
              <a:ea typeface="+mn-ea"/>
              <a:cs typeface="+mn-cs"/>
            </a:rPr>
            <a:t>人当たりの人件費・物件費等の決算額は、前年度比</a:t>
          </a:r>
          <a:r>
            <a:rPr lang="en-US" altLang="ja-JP" sz="1100" b="0" i="0">
              <a:solidFill>
                <a:schemeClr val="dk1"/>
              </a:solidFill>
              <a:effectLst/>
              <a:latin typeface="+mn-lt"/>
              <a:ea typeface="+mn-ea"/>
              <a:cs typeface="+mn-cs"/>
            </a:rPr>
            <a:t>18,115</a:t>
          </a:r>
          <a:r>
            <a:rPr lang="ja-JP" altLang="en-US" sz="1100" b="0" i="0">
              <a:solidFill>
                <a:schemeClr val="dk1"/>
              </a:solidFill>
              <a:effectLst/>
              <a:latin typeface="+mn-lt"/>
              <a:ea typeface="+mn-ea"/>
              <a:cs typeface="+mn-cs"/>
            </a:rPr>
            <a:t>円増となった。主な要因は、ふるさと納税関連の委託料が減少した一方で、退職手当及び時間外手当が増加したことによるものである。</a:t>
          </a:r>
        </a:p>
        <a:p>
          <a:r>
            <a:rPr kumimoji="1" lang="ja-JP" altLang="ja-JP" sz="1100">
              <a:solidFill>
                <a:schemeClr val="dk1"/>
              </a:solidFill>
              <a:effectLst/>
              <a:latin typeface="+mn-lt"/>
              <a:ea typeface="+mn-ea"/>
              <a:cs typeface="+mn-cs"/>
            </a:rPr>
            <a:t>　今後、施設の老朽化に伴う修繕等も増えていくことが予想されるため、公共施設の適正配置を行うなど経費縮減に努めていく必要がある。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59606</xdr:rowOff>
    </xdr:from>
    <xdr:to>
      <xdr:col>23</xdr:col>
      <xdr:colOff>133350</xdr:colOff>
      <xdr:row>81</xdr:row>
      <xdr:rowOff>63977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47056"/>
          <a:ext cx="838200" cy="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55632</xdr:rowOff>
    </xdr:from>
    <xdr:to>
      <xdr:col>19</xdr:col>
      <xdr:colOff>133350</xdr:colOff>
      <xdr:row>81</xdr:row>
      <xdr:rowOff>59606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43082"/>
          <a:ext cx="889000" cy="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52473</xdr:rowOff>
    </xdr:from>
    <xdr:to>
      <xdr:col>15</xdr:col>
      <xdr:colOff>82550</xdr:colOff>
      <xdr:row>81</xdr:row>
      <xdr:rowOff>55632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9923"/>
          <a:ext cx="889000" cy="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49358</xdr:rowOff>
    </xdr:from>
    <xdr:to>
      <xdr:col>11</xdr:col>
      <xdr:colOff>31750</xdr:colOff>
      <xdr:row>81</xdr:row>
      <xdr:rowOff>52473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6808"/>
          <a:ext cx="889000" cy="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13177</xdr:rowOff>
    </xdr:from>
    <xdr:to>
      <xdr:col>23</xdr:col>
      <xdr:colOff>184150</xdr:colOff>
      <xdr:row>81</xdr:row>
      <xdr:rowOff>114777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0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61454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8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8806</xdr:rowOff>
    </xdr:from>
    <xdr:to>
      <xdr:col>19</xdr:col>
      <xdr:colOff>184150</xdr:colOff>
      <xdr:row>81</xdr:row>
      <xdr:rowOff>110406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95183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82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4832</xdr:rowOff>
    </xdr:from>
    <xdr:to>
      <xdr:col>15</xdr:col>
      <xdr:colOff>133350</xdr:colOff>
      <xdr:row>81</xdr:row>
      <xdr:rowOff>106432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9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91209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1673</xdr:rowOff>
    </xdr:from>
    <xdr:to>
      <xdr:col>11</xdr:col>
      <xdr:colOff>82550</xdr:colOff>
      <xdr:row>81</xdr:row>
      <xdr:rowOff>103273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88050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170008</xdr:rowOff>
    </xdr:from>
    <xdr:to>
      <xdr:col>7</xdr:col>
      <xdr:colOff>31750</xdr:colOff>
      <xdr:row>81</xdr:row>
      <xdr:rowOff>100158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84935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2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現在の給与については国の基準に準拠しており、</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歳以上の職員の昇給停止により平均給与の過度な上昇を抑制している。また、人事評価制度を導入することで、昇給を成果に応じて決定し、全体として人件費の自動的な膨張を防ぐ仕組みを確立している。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今後についても、国の給与水準に準拠した運用を継続することにより、当市の給与水準が国基準から大きく乖離することのないよう適切に管理していく。</a:t>
          </a:r>
          <a:endParaRPr lang="ja-JP" altLang="ja-JP" sz="1400">
            <a:effectLst/>
          </a:endParaRPr>
        </a:p>
        <a:p>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86</xdr:row>
      <xdr:rowOff>170543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760121"/>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153307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76012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87</xdr:row>
      <xdr:rowOff>16329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8980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87</xdr:row>
      <xdr:rowOff>85271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9324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年度に策定した定員管理計画に基づき、本市では令和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年度から令和</a:t>
          </a:r>
          <a:r>
            <a:rPr kumimoji="1" lang="en-US" altLang="ja-JP" sz="1000">
              <a:solidFill>
                <a:schemeClr val="dk1"/>
              </a:solidFill>
              <a:effectLst/>
              <a:latin typeface="+mn-lt"/>
              <a:ea typeface="+mn-ea"/>
              <a:cs typeface="+mn-cs"/>
            </a:rPr>
            <a:t>9</a:t>
          </a:r>
          <a:r>
            <a:rPr kumimoji="1" lang="ja-JP" altLang="ja-JP" sz="1000">
              <a:solidFill>
                <a:schemeClr val="dk1"/>
              </a:solidFill>
              <a:effectLst/>
              <a:latin typeface="+mn-lt"/>
              <a:ea typeface="+mn-ea"/>
              <a:cs typeface="+mn-cs"/>
            </a:rPr>
            <a:t>年度までの</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年間で、定年年齢引上げの影響を踏まえつつ、定員を</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名増加させる目標を設定している。</a:t>
          </a:r>
          <a:endParaRPr lang="ja-JP" altLang="ja-JP" sz="1100">
            <a:effectLst/>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一方で、本市の人口は過去</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年間で</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％を上回る急激な減少が続いており、人口減少に対して職員数が相対的に上回る形となるため、人口</a:t>
          </a:r>
          <a:r>
            <a:rPr kumimoji="1" lang="en-US" altLang="ja-JP" sz="1000">
              <a:solidFill>
                <a:schemeClr val="dk1"/>
              </a:solidFill>
              <a:effectLst/>
              <a:latin typeface="+mn-lt"/>
              <a:ea typeface="+mn-ea"/>
              <a:cs typeface="+mn-cs"/>
            </a:rPr>
            <a:t>1,000</a:t>
          </a:r>
          <a:r>
            <a:rPr kumimoji="1" lang="ja-JP" altLang="ja-JP" sz="1000">
              <a:solidFill>
                <a:schemeClr val="dk1"/>
              </a:solidFill>
              <a:effectLst/>
              <a:latin typeface="+mn-lt"/>
              <a:ea typeface="+mn-ea"/>
              <a:cs typeface="+mn-cs"/>
            </a:rPr>
            <a:t>人当たり職員数は増加傾向にある。</a:t>
          </a:r>
          <a:endParaRPr lang="ja-JP" altLang="ja-JP" sz="1100">
            <a:effectLst/>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また、他の類似団体が広域化を進めている消防本部を、本市では単独で組織・運営していることも、結果として他団体より職員数が多くなる要因の一つであると分析している。</a:t>
          </a:r>
          <a:endParaRPr lang="ja-JP" altLang="ja-JP" sz="1100">
            <a:effectLst/>
          </a:endParaRPr>
        </a:p>
        <a:p>
          <a:endParaRPr lang="ja-JP" altLang="ja-JP" sz="11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98341</xdr:rowOff>
    </xdr:from>
    <xdr:to>
      <xdr:col>81</xdr:col>
      <xdr:colOff>44450</xdr:colOff>
      <xdr:row>62</xdr:row>
      <xdr:rowOff>146600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728241"/>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70993</xdr:rowOff>
    </xdr:from>
    <xdr:to>
      <xdr:col>77</xdr:col>
      <xdr:colOff>44450</xdr:colOff>
      <xdr:row>62</xdr:row>
      <xdr:rowOff>98341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700893"/>
          <a:ext cx="889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58928</xdr:rowOff>
    </xdr:from>
    <xdr:to>
      <xdr:col>72</xdr:col>
      <xdr:colOff>203200</xdr:colOff>
      <xdr:row>62</xdr:row>
      <xdr:rowOff>70993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8882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38819</xdr:rowOff>
    </xdr:from>
    <xdr:to>
      <xdr:col>68</xdr:col>
      <xdr:colOff>152400</xdr:colOff>
      <xdr:row>62</xdr:row>
      <xdr:rowOff>58928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6871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95800</xdr:rowOff>
    </xdr:from>
    <xdr:to>
      <xdr:col>81</xdr:col>
      <xdr:colOff>95250</xdr:colOff>
      <xdr:row>63</xdr:row>
      <xdr:rowOff>25950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67877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6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47541</xdr:rowOff>
    </xdr:from>
    <xdr:to>
      <xdr:col>77</xdr:col>
      <xdr:colOff>95250</xdr:colOff>
      <xdr:row>62</xdr:row>
      <xdr:rowOff>149141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67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133918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763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20193</xdr:rowOff>
    </xdr:from>
    <xdr:to>
      <xdr:col>73</xdr:col>
      <xdr:colOff>44450</xdr:colOff>
      <xdr:row>62</xdr:row>
      <xdr:rowOff>121793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5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106570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73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8128</xdr:rowOff>
    </xdr:from>
    <xdr:to>
      <xdr:col>68</xdr:col>
      <xdr:colOff>203200</xdr:colOff>
      <xdr:row>62</xdr:row>
      <xdr:rowOff>109728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94505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159469</xdr:rowOff>
    </xdr:from>
    <xdr:to>
      <xdr:col>64</xdr:col>
      <xdr:colOff>152400</xdr:colOff>
      <xdr:row>62</xdr:row>
      <xdr:rowOff>89619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1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74396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04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100" b="0" i="0">
              <a:solidFill>
                <a:schemeClr val="dk1"/>
              </a:solidFill>
              <a:effectLst/>
              <a:latin typeface="+mn-lt"/>
              <a:ea typeface="+mn-ea"/>
              <a:cs typeface="+mn-cs"/>
            </a:rPr>
            <a:t>　以前に発行した大型事業に係る地方債の元金償還が始まったことにより、地方債残高は漸次的に増加していたが、普通交付税の増加もあって現在は横ばいで推移している。</a:t>
          </a:r>
          <a:br>
            <a:rPr lang="ja-JP" altLang="en-US" sz="1100" b="0" i="0">
              <a:solidFill>
                <a:schemeClr val="dk1"/>
              </a:solidFill>
              <a:effectLst/>
              <a:latin typeface="+mn-lt"/>
              <a:ea typeface="+mn-ea"/>
              <a:cs typeface="+mn-cs"/>
            </a:rPr>
          </a:br>
          <a:r>
            <a:rPr lang="ja-JP" altLang="en-US" sz="1100" b="0" i="0">
              <a:solidFill>
                <a:schemeClr val="dk1"/>
              </a:solidFill>
              <a:effectLst/>
              <a:latin typeface="+mn-lt"/>
              <a:ea typeface="+mn-ea"/>
              <a:cs typeface="+mn-cs"/>
            </a:rPr>
            <a:t>　今後は、償還額の範囲内での地方債発行に努めるとともに、交付税算入率の高い起債を活用していく。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157268</xdr:rowOff>
    </xdr:from>
    <xdr:to>
      <xdr:col>81</xdr:col>
      <xdr:colOff>44450</xdr:colOff>
      <xdr:row>36</xdr:row>
      <xdr:rowOff>157268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29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149225</xdr:rowOff>
    </xdr:from>
    <xdr:to>
      <xdr:col>77</xdr:col>
      <xdr:colOff>44450</xdr:colOff>
      <xdr:row>36</xdr:row>
      <xdr:rowOff>157268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2142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139171</xdr:rowOff>
    </xdr:from>
    <xdr:to>
      <xdr:col>72</xdr:col>
      <xdr:colOff>203200</xdr:colOff>
      <xdr:row>36</xdr:row>
      <xdr:rowOff>149225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1137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131128</xdr:rowOff>
    </xdr:from>
    <xdr:to>
      <xdr:col>68</xdr:col>
      <xdr:colOff>152400</xdr:colOff>
      <xdr:row>36</xdr:row>
      <xdr:rowOff>139171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0332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106468</xdr:rowOff>
    </xdr:from>
    <xdr:to>
      <xdr:col>81</xdr:col>
      <xdr:colOff>95250</xdr:colOff>
      <xdr:row>37</xdr:row>
      <xdr:rowOff>36618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122995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2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106468</xdr:rowOff>
    </xdr:from>
    <xdr:to>
      <xdr:col>77</xdr:col>
      <xdr:colOff>95250</xdr:colOff>
      <xdr:row>37</xdr:row>
      <xdr:rowOff>36618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46795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47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98425</xdr:rowOff>
    </xdr:from>
    <xdr:to>
      <xdr:col>73</xdr:col>
      <xdr:colOff>44450</xdr:colOff>
      <xdr:row>37</xdr:row>
      <xdr:rowOff>28575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38752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88371</xdr:rowOff>
    </xdr:from>
    <xdr:to>
      <xdr:col>68</xdr:col>
      <xdr:colOff>203200</xdr:colOff>
      <xdr:row>37</xdr:row>
      <xdr:rowOff>18521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28698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2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80328</xdr:rowOff>
    </xdr:from>
    <xdr:to>
      <xdr:col>64</xdr:col>
      <xdr:colOff>152400</xdr:colOff>
      <xdr:row>37</xdr:row>
      <xdr:rowOff>10478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20655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2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100" b="0" i="0">
              <a:solidFill>
                <a:schemeClr val="dk1"/>
              </a:solidFill>
              <a:effectLst/>
              <a:latin typeface="+mn-lt"/>
              <a:ea typeface="+mn-ea"/>
              <a:cs typeface="+mn-cs"/>
            </a:rPr>
            <a:t>　近年、大型事業の実施に伴い、償還額を上回る起債発行が続いており、令和４年度は前年度と比較して起債発行額が減少したものの、令和５年度以降は再び償還額を上回る起債発行となり、地方債残高は増加傾向にある。</a:t>
          </a:r>
          <a:br>
            <a:rPr lang="ja-JP" altLang="en-US" sz="1100" b="0" i="0">
              <a:solidFill>
                <a:schemeClr val="dk1"/>
              </a:solidFill>
              <a:effectLst/>
              <a:latin typeface="+mn-lt"/>
              <a:ea typeface="+mn-ea"/>
              <a:cs typeface="+mn-cs"/>
            </a:rPr>
          </a:br>
          <a:r>
            <a:rPr lang="ja-JP" altLang="en-US" sz="1100" b="0" i="0">
              <a:solidFill>
                <a:schemeClr val="dk1"/>
              </a:solidFill>
              <a:effectLst/>
              <a:latin typeface="+mn-lt"/>
              <a:ea typeface="+mn-ea"/>
              <a:cs typeface="+mn-cs"/>
            </a:rPr>
            <a:t>　一方、ふるさと納税額の減少により充当可能基金が減少したことから、将来負担比率は前年度と比べて</a:t>
          </a:r>
          <a:r>
            <a:rPr lang="en-US" altLang="ja-JP" sz="1100" b="0" i="0">
              <a:solidFill>
                <a:schemeClr val="dk1"/>
              </a:solidFill>
              <a:effectLst/>
              <a:latin typeface="+mn-lt"/>
              <a:ea typeface="+mn-ea"/>
              <a:cs typeface="+mn-cs"/>
            </a:rPr>
            <a:t>4.6</a:t>
          </a:r>
          <a:r>
            <a:rPr lang="ja-JP" altLang="en-US" sz="1100" b="0" i="0">
              <a:solidFill>
                <a:schemeClr val="dk1"/>
              </a:solidFill>
              <a:effectLst/>
              <a:latin typeface="+mn-lt"/>
              <a:ea typeface="+mn-ea"/>
              <a:cs typeface="+mn-cs"/>
            </a:rPr>
            <a:t>ポイント上昇した。</a:t>
          </a:r>
        </a:p>
        <a:p>
          <a:pPr fontAlgn="t"/>
          <a:r>
            <a:rPr lang="ja-JP" altLang="en-US" sz="1100" b="0" i="0">
              <a:solidFill>
                <a:schemeClr val="dk1"/>
              </a:solidFill>
              <a:effectLst/>
              <a:latin typeface="+mn-lt"/>
              <a:ea typeface="+mn-ea"/>
              <a:cs typeface="+mn-cs"/>
            </a:rPr>
            <a:t>　今後は、償還額の範囲内での起債発行に努めるとともに、事業実施の適正化を図り、財政健全化に取り組む。</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144921</xdr:rowOff>
    </xdr:from>
    <xdr:to>
      <xdr:col>81</xdr:col>
      <xdr:colOff>44450</xdr:colOff>
      <xdr:row>17</xdr:row>
      <xdr:rowOff>35137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888121"/>
          <a:ext cx="838200" cy="6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144921</xdr:rowOff>
    </xdr:from>
    <xdr:to>
      <xdr:col>77</xdr:col>
      <xdr:colOff>44450</xdr:colOff>
      <xdr:row>17</xdr:row>
      <xdr:rowOff>47202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888121"/>
          <a:ext cx="889000" cy="7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47202</xdr:rowOff>
    </xdr:from>
    <xdr:to>
      <xdr:col>72</xdr:col>
      <xdr:colOff>203200</xdr:colOff>
      <xdr:row>17</xdr:row>
      <xdr:rowOff>143722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96185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143722</xdr:rowOff>
    </xdr:from>
    <xdr:to>
      <xdr:col>68</xdr:col>
      <xdr:colOff>152400</xdr:colOff>
      <xdr:row>18</xdr:row>
      <xdr:rowOff>126435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058372"/>
          <a:ext cx="889000" cy="15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155787</xdr:rowOff>
    </xdr:from>
    <xdr:to>
      <xdr:col>81</xdr:col>
      <xdr:colOff>95250</xdr:colOff>
      <xdr:row>17</xdr:row>
      <xdr:rowOff>85937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89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127864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87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94121</xdr:rowOff>
    </xdr:from>
    <xdr:to>
      <xdr:col>77</xdr:col>
      <xdr:colOff>95250</xdr:colOff>
      <xdr:row>17</xdr:row>
      <xdr:rowOff>24271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83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9048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923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167852</xdr:rowOff>
    </xdr:from>
    <xdr:to>
      <xdr:col>73</xdr:col>
      <xdr:colOff>44450</xdr:colOff>
      <xdr:row>17</xdr:row>
      <xdr:rowOff>98002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1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82779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99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92922</xdr:rowOff>
    </xdr:from>
    <xdr:to>
      <xdr:col>68</xdr:col>
      <xdr:colOff>203200</xdr:colOff>
      <xdr:row>18</xdr:row>
      <xdr:rowOff>23072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00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7849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9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75635</xdr:rowOff>
    </xdr:from>
    <xdr:to>
      <xdr:col>64</xdr:col>
      <xdr:colOff>152400</xdr:colOff>
      <xdr:row>19</xdr:row>
      <xdr:rowOff>5786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1617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162013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2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宮崎県串間市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16,047
15,898
294.92
17,256,427
16,764,867
374,974
7,012,436
12,108,291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100" b="0" i="0">
              <a:solidFill>
                <a:schemeClr val="dk1"/>
              </a:solidFill>
              <a:effectLst/>
              <a:latin typeface="+mn-lt"/>
              <a:ea typeface="+mn-ea"/>
              <a:cs typeface="+mn-cs"/>
            </a:rPr>
            <a:t>　類似団体と比較して職員数が多く、経常収支比率に占める人件費の割合が高い水準にあった。その改善策として、特別昇給の見直しをはじめとする給与制度の是正や、新規採用の抑制による職員数の削減など、行財政改革を通じて人件費の縮減に取り組んできた。</a:t>
          </a:r>
          <a:br>
            <a:rPr lang="ja-JP" altLang="en-US" sz="1100" b="0" i="0">
              <a:solidFill>
                <a:schemeClr val="dk1"/>
              </a:solidFill>
              <a:effectLst/>
              <a:latin typeface="+mn-lt"/>
              <a:ea typeface="+mn-ea"/>
              <a:cs typeface="+mn-cs"/>
            </a:rPr>
          </a:br>
          <a:r>
            <a:rPr lang="ja-JP" altLang="en-US" sz="1100" b="0" i="0">
              <a:solidFill>
                <a:schemeClr val="dk1"/>
              </a:solidFill>
              <a:effectLst/>
              <a:latin typeface="+mn-lt"/>
              <a:ea typeface="+mn-ea"/>
              <a:cs typeface="+mn-cs"/>
            </a:rPr>
            <a:t>　令和６年度については、人事院勧告に伴う給与改定の影響や退職手当の増加、国民スポーツ大会の実施に向けた採用増により、</a:t>
          </a:r>
          <a:r>
            <a:rPr lang="en-US" altLang="ja-JP" sz="1100" b="0" i="0">
              <a:solidFill>
                <a:schemeClr val="dk1"/>
              </a:solidFill>
              <a:effectLst/>
              <a:latin typeface="+mn-lt"/>
              <a:ea typeface="+mn-ea"/>
              <a:cs typeface="+mn-cs"/>
            </a:rPr>
            <a:t>1.0</a:t>
          </a:r>
          <a:r>
            <a:rPr lang="ja-JP" altLang="en-US" sz="1100" b="0" i="0">
              <a:solidFill>
                <a:schemeClr val="dk1"/>
              </a:solidFill>
              <a:effectLst/>
              <a:latin typeface="+mn-lt"/>
              <a:ea typeface="+mn-ea"/>
              <a:cs typeface="+mn-cs"/>
            </a:rPr>
            <a:t>ポイント上昇しているものの、引き続き行財政改革を推進していく。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35560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049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37</xdr:row>
      <xdr:rowOff>170434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049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124714</xdr:rowOff>
    </xdr:from>
    <xdr:to>
      <xdr:col>15</xdr:col>
      <xdr:colOff>98425</xdr:colOff>
      <xdr:row>37</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683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124714</xdr:rowOff>
    </xdr:from>
    <xdr:to>
      <xdr:col>11</xdr:col>
      <xdr:colOff>9525</xdr:colOff>
      <xdr:row>37</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68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119634</xdr:rowOff>
    </xdr:from>
    <xdr:to>
      <xdr:col>15</xdr:col>
      <xdr:colOff>149225</xdr:colOff>
      <xdr:row>38</xdr:row>
      <xdr:rowOff>49785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34561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73914</xdr:rowOff>
    </xdr:from>
    <xdr:to>
      <xdr:col>11</xdr:col>
      <xdr:colOff>60325</xdr:colOff>
      <xdr:row>38</xdr:row>
      <xdr:rowOff>4064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160291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100" b="0" i="0">
              <a:solidFill>
                <a:schemeClr val="dk1"/>
              </a:solidFill>
              <a:effectLst/>
              <a:latin typeface="+mn-lt"/>
              <a:ea typeface="+mn-ea"/>
              <a:cs typeface="+mn-cs"/>
            </a:rPr>
            <a:t>　物件費自体は前年度と同程度で推移しているが、ふるさと納税額の減少に伴い、当該財源を原資とするふるさと納税関連委託料が減少したことから、前年度比で</a:t>
          </a:r>
          <a:r>
            <a:rPr lang="en-US" altLang="ja-JP" sz="1100" b="0" i="0">
              <a:solidFill>
                <a:schemeClr val="dk1"/>
              </a:solidFill>
              <a:effectLst/>
              <a:latin typeface="+mn-lt"/>
              <a:ea typeface="+mn-ea"/>
              <a:cs typeface="+mn-cs"/>
            </a:rPr>
            <a:t>1.1</a:t>
          </a:r>
          <a:r>
            <a:rPr lang="ja-JP" altLang="en-US" sz="1100" b="0" i="0">
              <a:solidFill>
                <a:schemeClr val="dk1"/>
              </a:solidFill>
              <a:effectLst/>
              <a:latin typeface="+mn-lt"/>
              <a:ea typeface="+mn-ea"/>
              <a:cs typeface="+mn-cs"/>
            </a:rPr>
            <a:t>ポイントの増となっている。</a:t>
          </a:r>
        </a:p>
        <a:p>
          <a:pPr fontAlgn="t"/>
          <a:r>
            <a:rPr lang="ja-JP" altLang="en-US" sz="1100" b="0" i="0">
              <a:solidFill>
                <a:schemeClr val="dk1"/>
              </a:solidFill>
              <a:effectLst/>
              <a:latin typeface="+mn-lt"/>
              <a:ea typeface="+mn-ea"/>
              <a:cs typeface="+mn-cs"/>
            </a:rPr>
            <a:t>　また、社会情勢として物価高騰が継続しているため、今後も高い水準で推移することが見込まれる。このため、歳出予算の精査等を通じて、物件費の抑制に努める。</a:t>
          </a:r>
        </a:p>
        <a:p>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39370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702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70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92710</xdr:rowOff>
    </xdr:from>
    <xdr:to>
      <xdr:col>73</xdr:col>
      <xdr:colOff>180975</xdr:colOff>
      <xdr:row>17</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07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xdr:rowOff>
    </xdr:from>
    <xdr:to>
      <xdr:col>69</xdr:col>
      <xdr:colOff>92075</xdr:colOff>
      <xdr:row>17</xdr:row>
      <xdr:rowOff>92710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311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132097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41910</xdr:rowOff>
    </xdr:from>
    <xdr:to>
      <xdr:col>69</xdr:col>
      <xdr:colOff>142875</xdr:colOff>
      <xdr:row>17</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137160</xdr:rowOff>
    </xdr:from>
    <xdr:to>
      <xdr:col>65</xdr:col>
      <xdr:colOff>53975</xdr:colOff>
      <xdr:row>17</xdr:row>
      <xdr:rowOff>67310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52087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100" b="0" i="0">
              <a:solidFill>
                <a:schemeClr val="dk1"/>
              </a:solidFill>
              <a:effectLst/>
              <a:latin typeface="+mn-lt"/>
              <a:ea typeface="+mn-ea"/>
              <a:cs typeface="+mn-cs"/>
            </a:rPr>
            <a:t>　</a:t>
          </a:r>
          <a:r>
            <a:rPr lang="ja-JP" altLang="en-US" sz="1000" b="0" i="0">
              <a:solidFill>
                <a:schemeClr val="dk1"/>
              </a:solidFill>
              <a:effectLst/>
              <a:latin typeface="+mn-lt"/>
              <a:ea typeface="+mn-ea"/>
              <a:cs typeface="+mn-cs"/>
            </a:rPr>
            <a:t>扶助費に係る経常収支比率は類似団体平均を上回っているものの、前年度と比較すると </a:t>
          </a:r>
          <a:r>
            <a:rPr lang="en-US" altLang="ja-JP" sz="1000" b="0" i="0">
              <a:solidFill>
                <a:schemeClr val="dk1"/>
              </a:solidFill>
              <a:effectLst/>
              <a:latin typeface="+mn-lt"/>
              <a:ea typeface="+mn-ea"/>
              <a:cs typeface="+mn-cs"/>
            </a:rPr>
            <a:t>2.8 </a:t>
          </a:r>
          <a:r>
            <a:rPr lang="ja-JP" altLang="en-US" sz="1000" b="0" i="0">
              <a:solidFill>
                <a:schemeClr val="dk1"/>
              </a:solidFill>
              <a:effectLst/>
              <a:latin typeface="+mn-lt"/>
              <a:ea typeface="+mn-ea"/>
              <a:cs typeface="+mn-cs"/>
            </a:rPr>
            <a:t>ポイント減少した。</a:t>
          </a:r>
          <a:br>
            <a:rPr lang="ja-JP" altLang="en-US" sz="1000" b="0" i="0">
              <a:solidFill>
                <a:schemeClr val="dk1"/>
              </a:solidFill>
              <a:effectLst/>
              <a:latin typeface="+mn-lt"/>
              <a:ea typeface="+mn-ea"/>
              <a:cs typeface="+mn-cs"/>
            </a:rPr>
          </a:br>
          <a:r>
            <a:rPr lang="ja-JP" altLang="en-US" sz="1000" b="0" i="0">
              <a:solidFill>
                <a:schemeClr val="dk1"/>
              </a:solidFill>
              <a:effectLst/>
              <a:latin typeface="+mn-lt"/>
              <a:ea typeface="+mn-ea"/>
              <a:cs typeface="+mn-cs"/>
            </a:rPr>
            <a:t>　この主な要因は、子育て支援対策事業において特定目的基金を活用したことによるものである。</a:t>
          </a:r>
        </a:p>
        <a:p>
          <a:pPr fontAlgn="t"/>
          <a:r>
            <a:rPr lang="ja-JP" altLang="en-US" sz="1000" b="0" i="0">
              <a:solidFill>
                <a:schemeClr val="dk1"/>
              </a:solidFill>
              <a:effectLst/>
              <a:latin typeface="+mn-lt"/>
              <a:ea typeface="+mn-ea"/>
              <a:cs typeface="+mn-cs"/>
            </a:rPr>
            <a:t>　扶助費は、施設型給付や障害者福祉サービス、生活保護費などが大きな割合を占めており、今後も高い水準で推移することが見込まれる。そのため、各種審査の適正化や単独扶助の見直し等を進め、扶助費の適正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48078</xdr:rowOff>
    </xdr:from>
    <xdr:to>
      <xdr:col>24</xdr:col>
      <xdr:colOff>25400</xdr:colOff>
      <xdr:row>59</xdr:row>
      <xdr:rowOff>9978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20728"/>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29028</xdr:rowOff>
    </xdr:from>
    <xdr:to>
      <xdr:col>19</xdr:col>
      <xdr:colOff>187325</xdr:colOff>
      <xdr:row>59</xdr:row>
      <xdr:rowOff>9978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731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29028</xdr:rowOff>
    </xdr:from>
    <xdr:to>
      <xdr:col>15</xdr:col>
      <xdr:colOff>98425</xdr:colOff>
      <xdr:row>58</xdr:row>
      <xdr:rowOff>94343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73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59</xdr:row>
      <xdr:rowOff>64407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384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140805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130628</xdr:rowOff>
    </xdr:from>
    <xdr:to>
      <xdr:col>20</xdr:col>
      <xdr:colOff>38100</xdr:colOff>
      <xdr:row>59</xdr:row>
      <xdr:rowOff>60778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45555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6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13607</xdr:rowOff>
    </xdr:from>
    <xdr:to>
      <xdr:col>6</xdr:col>
      <xdr:colOff>171450</xdr:colOff>
      <xdr:row>59</xdr:row>
      <xdr:rowOff>115207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99984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その他の経費は、類似団体を上回っている。</a:t>
          </a:r>
          <a:endParaRPr lang="ja-JP" altLang="ja-JP" sz="1400">
            <a:effectLst/>
          </a:endParaRPr>
        </a:p>
        <a:p>
          <a:r>
            <a:rPr kumimoji="1" lang="ja-JP" altLang="ja-JP" sz="1100">
              <a:solidFill>
                <a:schemeClr val="dk1"/>
              </a:solidFill>
              <a:effectLst/>
              <a:latin typeface="+mn-lt"/>
              <a:ea typeface="+mn-ea"/>
              <a:cs typeface="+mn-cs"/>
            </a:rPr>
            <a:t>　今後、施設の老朽化に伴い、維持管理費等が増加することが予想されるため、公共施設等総合管理計画や公共施設等個別施設計画に基づき、施設の集約化・複合化を進めていく必要がある。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6350</xdr:rowOff>
    </xdr:from>
    <xdr:to>
      <xdr:col>82</xdr:col>
      <xdr:colOff>107950</xdr:colOff>
      <xdr:row>59</xdr:row>
      <xdr:rowOff>120650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21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120650</xdr:rowOff>
    </xdr:from>
    <xdr:to>
      <xdr:col>78</xdr:col>
      <xdr:colOff>69850</xdr:colOff>
      <xdr:row>60</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2362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76200</xdr:rowOff>
    </xdr:from>
    <xdr:to>
      <xdr:col>73</xdr:col>
      <xdr:colOff>180975</xdr:colOff>
      <xdr:row>60</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363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63500</xdr:rowOff>
    </xdr:from>
    <xdr:to>
      <xdr:col>69</xdr:col>
      <xdr:colOff>92075</xdr:colOff>
      <xdr:row>60</xdr:row>
      <xdr:rowOff>76200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350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127000</xdr:rowOff>
    </xdr:from>
    <xdr:to>
      <xdr:col>82</xdr:col>
      <xdr:colOff>158750</xdr:colOff>
      <xdr:row>59</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99077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69850</xdr:rowOff>
    </xdr:from>
    <xdr:to>
      <xdr:col>78</xdr:col>
      <xdr:colOff>120650</xdr:colOff>
      <xdr:row>60</xdr:row>
      <xdr:rowOff>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156227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38100</xdr:rowOff>
    </xdr:from>
    <xdr:to>
      <xdr:col>74</xdr:col>
      <xdr:colOff>31750</xdr:colOff>
      <xdr:row>60</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25400</xdr:rowOff>
    </xdr:from>
    <xdr:to>
      <xdr:col>69</xdr:col>
      <xdr:colOff>142875</xdr:colOff>
      <xdr:row>60</xdr:row>
      <xdr:rowOff>127000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111777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12700</xdr:rowOff>
    </xdr:from>
    <xdr:to>
      <xdr:col>65</xdr:col>
      <xdr:colOff>53975</xdr:colOff>
      <xdr:row>60</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99077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近年、類似団体平均を下回っている状況にあるため、今後も適正な水準を維持していく。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8947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36</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300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78994</xdr:rowOff>
    </xdr:from>
    <xdr:to>
      <xdr:col>73</xdr:col>
      <xdr:colOff>180975</xdr:colOff>
      <xdr:row>35</xdr:row>
      <xdr:rowOff>129286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797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78994</xdr:rowOff>
    </xdr:from>
    <xdr:to>
      <xdr:col>69</xdr:col>
      <xdr:colOff>92075</xdr:colOff>
      <xdr:row>35</xdr:row>
      <xdr:rowOff>110998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0797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78486</xdr:rowOff>
    </xdr:from>
    <xdr:to>
      <xdr:col>74</xdr:col>
      <xdr:colOff>31750</xdr:colOff>
      <xdr:row>36</xdr:row>
      <xdr:rowOff>8636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18813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28194</xdr:rowOff>
    </xdr:from>
    <xdr:to>
      <xdr:col>69</xdr:col>
      <xdr:colOff>142875</xdr:colOff>
      <xdr:row>35</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139971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60198</xdr:rowOff>
    </xdr:from>
    <xdr:to>
      <xdr:col>65</xdr:col>
      <xdr:colOff>53975</xdr:colOff>
      <xdr:row>35</xdr:row>
      <xdr:rowOff>161798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525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近年、大型事業等の実施に伴い、元金償還以上の地方債発行を行っており、地方債残高が増加傾向であった。今後は地方債残高の圧縮に努め、適正な地方債管理に努める。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88900</xdr:rowOff>
    </xdr:from>
    <xdr:to>
      <xdr:col>24</xdr:col>
      <xdr:colOff>25400</xdr:colOff>
      <xdr:row>74</xdr:row>
      <xdr:rowOff>92710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7762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60325</xdr:rowOff>
    </xdr:from>
    <xdr:to>
      <xdr:col>19</xdr:col>
      <xdr:colOff>187325</xdr:colOff>
      <xdr:row>74</xdr:row>
      <xdr:rowOff>88900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7476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50800</xdr:rowOff>
    </xdr:from>
    <xdr:to>
      <xdr:col>15</xdr:col>
      <xdr:colOff>98425</xdr:colOff>
      <xdr:row>74</xdr:row>
      <xdr:rowOff>60325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381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50800</xdr:rowOff>
    </xdr:from>
    <xdr:to>
      <xdr:col>11</xdr:col>
      <xdr:colOff>9525</xdr:colOff>
      <xdr:row>74</xdr:row>
      <xdr:rowOff>73660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38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41910</xdr:rowOff>
    </xdr:from>
    <xdr:to>
      <xdr:col>24</xdr:col>
      <xdr:colOff>76200</xdr:colOff>
      <xdr:row>74</xdr:row>
      <xdr:rowOff>143510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121937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3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38100</xdr:rowOff>
    </xdr:from>
    <xdr:to>
      <xdr:col>20</xdr:col>
      <xdr:colOff>38100</xdr:colOff>
      <xdr:row>74</xdr:row>
      <xdr:rowOff>139700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149877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9525</xdr:rowOff>
    </xdr:from>
    <xdr:to>
      <xdr:col>15</xdr:col>
      <xdr:colOff>149225</xdr:colOff>
      <xdr:row>74</xdr:row>
      <xdr:rowOff>111125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69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121302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46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0</xdr:rowOff>
    </xdr:from>
    <xdr:to>
      <xdr:col>11</xdr:col>
      <xdr:colOff>60325</xdr:colOff>
      <xdr:row>74</xdr:row>
      <xdr:rowOff>101600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111777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22860</xdr:rowOff>
    </xdr:from>
    <xdr:to>
      <xdr:col>6</xdr:col>
      <xdr:colOff>171450</xdr:colOff>
      <xdr:row>74</xdr:row>
      <xdr:rowOff>124460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134637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公債費以外の経費全体としては、類似団体を上回っており、依然として高い水準にある。</a:t>
          </a:r>
          <a:endParaRPr lang="ja-JP" altLang="ja-JP" sz="1400">
            <a:effectLst/>
          </a:endParaRPr>
        </a:p>
        <a:p>
          <a:r>
            <a:rPr kumimoji="1" lang="ja-JP" altLang="ja-JP" sz="1100">
              <a:solidFill>
                <a:schemeClr val="dk1"/>
              </a:solidFill>
              <a:effectLst/>
              <a:latin typeface="+mn-lt"/>
              <a:ea typeface="+mn-ea"/>
              <a:cs typeface="+mn-cs"/>
            </a:rPr>
            <a:t>　主な要因としては、</a:t>
          </a:r>
          <a:r>
            <a:rPr kumimoji="1" lang="ja-JP" altLang="en-US" sz="1100">
              <a:solidFill>
                <a:sysClr val="windowText" lastClr="000000"/>
              </a:solidFill>
              <a:effectLst/>
              <a:latin typeface="+mn-lt"/>
              <a:ea typeface="+mn-ea"/>
              <a:cs typeface="+mn-cs"/>
            </a:rPr>
            <a:t>扶助費や人件費等の増加</a:t>
          </a:r>
          <a:r>
            <a:rPr kumimoji="1" lang="ja-JP" altLang="ja-JP" sz="1100">
              <a:solidFill>
                <a:schemeClr val="dk1"/>
              </a:solidFill>
              <a:effectLst/>
              <a:latin typeface="+mn-lt"/>
              <a:ea typeface="+mn-ea"/>
              <a:cs typeface="+mn-cs"/>
            </a:rPr>
            <a:t>であるため、単独事業等の見直しを図り、適正化に努めていく必要がある。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72137</xdr:rowOff>
    </xdr:from>
    <xdr:to>
      <xdr:col>82</xdr:col>
      <xdr:colOff>107950</xdr:colOff>
      <xdr:row>78</xdr:row>
      <xdr:rowOff>108713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44523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72137</xdr:rowOff>
    </xdr:from>
    <xdr:to>
      <xdr:col>78</xdr:col>
      <xdr:colOff>69850</xdr:colOff>
      <xdr:row>78</xdr:row>
      <xdr:rowOff>99568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4452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17272</xdr:rowOff>
    </xdr:from>
    <xdr:to>
      <xdr:col>73</xdr:col>
      <xdr:colOff>180975</xdr:colOff>
      <xdr:row>78</xdr:row>
      <xdr:rowOff>99568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3903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17272</xdr:rowOff>
    </xdr:from>
    <xdr:to>
      <xdr:col>69</xdr:col>
      <xdr:colOff>92075</xdr:colOff>
      <xdr:row>78</xdr:row>
      <xdr:rowOff>85852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903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57913</xdr:rowOff>
    </xdr:from>
    <xdr:to>
      <xdr:col>82</xdr:col>
      <xdr:colOff>158750</xdr:colOff>
      <xdr:row>78</xdr:row>
      <xdr:rowOff>159513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29990</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21337</xdr:rowOff>
    </xdr:from>
    <xdr:to>
      <xdr:col>78</xdr:col>
      <xdr:colOff>120650</xdr:colOff>
      <xdr:row>78</xdr:row>
      <xdr:rowOff>122937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48768</xdr:rowOff>
    </xdr:from>
    <xdr:to>
      <xdr:col>74</xdr:col>
      <xdr:colOff>31750</xdr:colOff>
      <xdr:row>78</xdr:row>
      <xdr:rowOff>150368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135145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137922</xdr:rowOff>
    </xdr:from>
    <xdr:to>
      <xdr:col>69</xdr:col>
      <xdr:colOff>142875</xdr:colOff>
      <xdr:row>78</xdr:row>
      <xdr:rowOff>68072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52849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35052</xdr:rowOff>
    </xdr:from>
    <xdr:to>
      <xdr:col>65</xdr:col>
      <xdr:colOff>53975</xdr:colOff>
      <xdr:row>78</xdr:row>
      <xdr:rowOff>136652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121429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宮崎県串間市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56363</xdr:rowOff>
    </xdr:from>
    <xdr:to>
      <xdr:col>29</xdr:col>
      <xdr:colOff>127000</xdr:colOff>
      <xdr:row>16</xdr:row>
      <xdr:rowOff>61430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75738"/>
          <a:ext cx="647700" cy="176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61430</xdr:rowOff>
    </xdr:from>
    <xdr:to>
      <xdr:col>26</xdr:col>
      <xdr:colOff>50800</xdr:colOff>
      <xdr:row>16</xdr:row>
      <xdr:rowOff>100387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52255"/>
          <a:ext cx="698500" cy="38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100387</xdr:rowOff>
    </xdr:from>
    <xdr:to>
      <xdr:col>22</xdr:col>
      <xdr:colOff>114300</xdr:colOff>
      <xdr:row>16</xdr:row>
      <xdr:rowOff>124371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91212"/>
          <a:ext cx="698500" cy="23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124371</xdr:rowOff>
    </xdr:from>
    <xdr:to>
      <xdr:col>18</xdr:col>
      <xdr:colOff>177800</xdr:colOff>
      <xdr:row>17</xdr:row>
      <xdr:rowOff>24863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915196"/>
          <a:ext cx="698500" cy="71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5563</xdr:rowOff>
    </xdr:from>
    <xdr:to>
      <xdr:col>29</xdr:col>
      <xdr:colOff>177800</xdr:colOff>
      <xdr:row>15</xdr:row>
      <xdr:rowOff>107163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24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22090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70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10630</xdr:rowOff>
    </xdr:from>
    <xdr:to>
      <xdr:col>26</xdr:col>
      <xdr:colOff>101600</xdr:colOff>
      <xdr:row>16</xdr:row>
      <xdr:rowOff>112230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01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122407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70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49587</xdr:rowOff>
    </xdr:from>
    <xdr:to>
      <xdr:col>22</xdr:col>
      <xdr:colOff>165100</xdr:colOff>
      <xdr:row>16</xdr:row>
      <xdr:rowOff>151187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40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161364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0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73571</xdr:rowOff>
    </xdr:from>
    <xdr:to>
      <xdr:col>19</xdr:col>
      <xdr:colOff>38100</xdr:colOff>
      <xdr:row>17</xdr:row>
      <xdr:rowOff>3721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64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13898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3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145513</xdr:rowOff>
    </xdr:from>
    <xdr:to>
      <xdr:col>15</xdr:col>
      <xdr:colOff>101600</xdr:colOff>
      <xdr:row>17</xdr:row>
      <xdr:rowOff>75663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36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85840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0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52754</xdr:rowOff>
    </xdr:from>
    <xdr:to>
      <xdr:col>29</xdr:col>
      <xdr:colOff>127000</xdr:colOff>
      <xdr:row>38</xdr:row>
      <xdr:rowOff>55001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20354"/>
          <a:ext cx="647700" cy="2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52754</xdr:rowOff>
    </xdr:from>
    <xdr:to>
      <xdr:col>26</xdr:col>
      <xdr:colOff>50800</xdr:colOff>
      <xdr:row>38</xdr:row>
      <xdr:rowOff>53953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20354"/>
          <a:ext cx="698500" cy="1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53953</xdr:rowOff>
    </xdr:from>
    <xdr:to>
      <xdr:col>22</xdr:col>
      <xdr:colOff>114300</xdr:colOff>
      <xdr:row>38</xdr:row>
      <xdr:rowOff>60941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21553"/>
          <a:ext cx="698500" cy="6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60941</xdr:rowOff>
    </xdr:from>
    <xdr:to>
      <xdr:col>18</xdr:col>
      <xdr:colOff>177800</xdr:colOff>
      <xdr:row>38</xdr:row>
      <xdr:rowOff>74987</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28541"/>
          <a:ext cx="698500" cy="14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4201</xdr:rowOff>
    </xdr:from>
    <xdr:to>
      <xdr:col>29</xdr:col>
      <xdr:colOff>177800</xdr:colOff>
      <xdr:row>38</xdr:row>
      <xdr:rowOff>105801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71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319178</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43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1954</xdr:rowOff>
    </xdr:from>
    <xdr:to>
      <xdr:col>26</xdr:col>
      <xdr:colOff>101600</xdr:colOff>
      <xdr:row>38</xdr:row>
      <xdr:rowOff>103554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69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88331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55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3153</xdr:rowOff>
    </xdr:from>
    <xdr:to>
      <xdr:col>22</xdr:col>
      <xdr:colOff>165100</xdr:colOff>
      <xdr:row>38</xdr:row>
      <xdr:rowOff>104753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70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89530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5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10141</xdr:rowOff>
    </xdr:from>
    <xdr:to>
      <xdr:col>19</xdr:col>
      <xdr:colOff>38100</xdr:colOff>
      <xdr:row>38</xdr:row>
      <xdr:rowOff>111741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77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96518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6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24187</xdr:rowOff>
    </xdr:from>
    <xdr:to>
      <xdr:col>15</xdr:col>
      <xdr:colOff>101600</xdr:colOff>
      <xdr:row>38</xdr:row>
      <xdr:rowOff>125787</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91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110564</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7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宮崎県串間市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16,047
15,898
294.92
17,256,427
16,764,867
374,974
7,012,436
12,108,291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95373</xdr:rowOff>
    </xdr:from>
    <xdr:to>
      <xdr:col>24</xdr:col>
      <xdr:colOff>63500</xdr:colOff>
      <xdr:row>35</xdr:row>
      <xdr:rowOff>4543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53223"/>
          <a:ext cx="838200" cy="2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4543</xdr:rowOff>
    </xdr:from>
    <xdr:to>
      <xdr:col>19</xdr:col>
      <xdr:colOff>177800</xdr:colOff>
      <xdr:row>35</xdr:row>
      <xdr:rowOff>23713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05293"/>
          <a:ext cx="8890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23713</xdr:rowOff>
    </xdr:from>
    <xdr:to>
      <xdr:col>15</xdr:col>
      <xdr:colOff>50800</xdr:colOff>
      <xdr:row>35</xdr:row>
      <xdr:rowOff>66080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24463"/>
          <a:ext cx="889000" cy="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66080</xdr:rowOff>
    </xdr:from>
    <xdr:to>
      <xdr:col>10</xdr:col>
      <xdr:colOff>114300</xdr:colOff>
      <xdr:row>35</xdr:row>
      <xdr:rowOff>163529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66830"/>
          <a:ext cx="889000" cy="9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44573</xdr:rowOff>
    </xdr:from>
    <xdr:to>
      <xdr:col>24</xdr:col>
      <xdr:colOff>114300</xdr:colOff>
      <xdr:row>33</xdr:row>
      <xdr:rowOff>146173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0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67450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5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125193</xdr:rowOff>
    </xdr:from>
    <xdr:to>
      <xdr:col>20</xdr:col>
      <xdr:colOff>38100</xdr:colOff>
      <xdr:row>35</xdr:row>
      <xdr:rowOff>55343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5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71870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2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144363</xdr:rowOff>
    </xdr:from>
    <xdr:to>
      <xdr:col>15</xdr:col>
      <xdr:colOff>101600</xdr:colOff>
      <xdr:row>35</xdr:row>
      <xdr:rowOff>74513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7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91040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4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15280</xdr:rowOff>
    </xdr:from>
    <xdr:to>
      <xdr:col>10</xdr:col>
      <xdr:colOff>165100</xdr:colOff>
      <xdr:row>35</xdr:row>
      <xdr:rowOff>116880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1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133407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9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112729</xdr:rowOff>
    </xdr:from>
    <xdr:to>
      <xdr:col>6</xdr:col>
      <xdr:colOff>38100</xdr:colOff>
      <xdr:row>36</xdr:row>
      <xdr:rowOff>42879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59406</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88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108850</xdr:rowOff>
    </xdr:from>
    <xdr:to>
      <xdr:col>24</xdr:col>
      <xdr:colOff>63500</xdr:colOff>
      <xdr:row>58</xdr:row>
      <xdr:rowOff>109342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2950"/>
          <a:ext cx="838200" cy="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109342</xdr:rowOff>
    </xdr:from>
    <xdr:to>
      <xdr:col>19</xdr:col>
      <xdr:colOff>177800</xdr:colOff>
      <xdr:row>58</xdr:row>
      <xdr:rowOff>112571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3442"/>
          <a:ext cx="889000" cy="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112571</xdr:rowOff>
    </xdr:from>
    <xdr:to>
      <xdr:col>15</xdr:col>
      <xdr:colOff>50800</xdr:colOff>
      <xdr:row>58</xdr:row>
      <xdr:rowOff>114795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6671"/>
          <a:ext cx="889000" cy="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114795</xdr:rowOff>
    </xdr:from>
    <xdr:to>
      <xdr:col>10</xdr:col>
      <xdr:colOff>114300</xdr:colOff>
      <xdr:row>58</xdr:row>
      <xdr:rowOff>115291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8895"/>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58050</xdr:rowOff>
    </xdr:from>
    <xdr:to>
      <xdr:col>24</xdr:col>
      <xdr:colOff>114300</xdr:colOff>
      <xdr:row>58</xdr:row>
      <xdr:rowOff>159650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17427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58542</xdr:rowOff>
    </xdr:from>
    <xdr:to>
      <xdr:col>20</xdr:col>
      <xdr:colOff>38100</xdr:colOff>
      <xdr:row>58</xdr:row>
      <xdr:rowOff>160142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5219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7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61771</xdr:rowOff>
    </xdr:from>
    <xdr:to>
      <xdr:col>15</xdr:col>
      <xdr:colOff>101600</xdr:colOff>
      <xdr:row>58</xdr:row>
      <xdr:rowOff>163371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8448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63995</xdr:rowOff>
    </xdr:from>
    <xdr:to>
      <xdr:col>10</xdr:col>
      <xdr:colOff>165100</xdr:colOff>
      <xdr:row>58</xdr:row>
      <xdr:rowOff>165595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10672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64491</xdr:rowOff>
    </xdr:from>
    <xdr:to>
      <xdr:col>6</xdr:col>
      <xdr:colOff>38100</xdr:colOff>
      <xdr:row>58</xdr:row>
      <xdr:rowOff>166091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11168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125527</xdr:rowOff>
    </xdr:from>
    <xdr:to>
      <xdr:col>24</xdr:col>
      <xdr:colOff>63500</xdr:colOff>
      <xdr:row>78</xdr:row>
      <xdr:rowOff>125845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98627"/>
          <a:ext cx="8382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115469</xdr:rowOff>
    </xdr:from>
    <xdr:to>
      <xdr:col>19</xdr:col>
      <xdr:colOff>177800</xdr:colOff>
      <xdr:row>78</xdr:row>
      <xdr:rowOff>125527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88569"/>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111824</xdr:rowOff>
    </xdr:from>
    <xdr:to>
      <xdr:col>15</xdr:col>
      <xdr:colOff>50800</xdr:colOff>
      <xdr:row>78</xdr:row>
      <xdr:rowOff>115469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84924"/>
          <a:ext cx="889000" cy="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111824</xdr:rowOff>
    </xdr:from>
    <xdr:to>
      <xdr:col>10</xdr:col>
      <xdr:colOff>114300</xdr:colOff>
      <xdr:row>78</xdr:row>
      <xdr:rowOff>132411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84924"/>
          <a:ext cx="889000" cy="2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75045</xdr:rowOff>
    </xdr:from>
    <xdr:to>
      <xdr:col>24</xdr:col>
      <xdr:colOff>114300</xdr:colOff>
      <xdr:row>79</xdr:row>
      <xdr:rowOff>5195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161422</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6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74727</xdr:rowOff>
    </xdr:from>
    <xdr:to>
      <xdr:col>20</xdr:col>
      <xdr:colOff>38100</xdr:colOff>
      <xdr:row>79</xdr:row>
      <xdr:rowOff>4877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167454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4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64669</xdr:rowOff>
    </xdr:from>
    <xdr:to>
      <xdr:col>15</xdr:col>
      <xdr:colOff>101600</xdr:colOff>
      <xdr:row>78</xdr:row>
      <xdr:rowOff>166269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3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157396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3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61024</xdr:rowOff>
    </xdr:from>
    <xdr:to>
      <xdr:col>10</xdr:col>
      <xdr:colOff>165100</xdr:colOff>
      <xdr:row>78</xdr:row>
      <xdr:rowOff>162624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3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153751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2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81611</xdr:rowOff>
    </xdr:from>
    <xdr:to>
      <xdr:col>6</xdr:col>
      <xdr:colOff>38100</xdr:colOff>
      <xdr:row>79</xdr:row>
      <xdr:rowOff>11761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2888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4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137513</xdr:rowOff>
    </xdr:from>
    <xdr:to>
      <xdr:col>24</xdr:col>
      <xdr:colOff>63500</xdr:colOff>
      <xdr:row>94</xdr:row>
      <xdr:rowOff>16698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82363"/>
          <a:ext cx="838200" cy="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124490</xdr:rowOff>
    </xdr:from>
    <xdr:to>
      <xdr:col>19</xdr:col>
      <xdr:colOff>177800</xdr:colOff>
      <xdr:row>94</xdr:row>
      <xdr:rowOff>16698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069340"/>
          <a:ext cx="889000" cy="6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120772</xdr:rowOff>
    </xdr:from>
    <xdr:to>
      <xdr:col>15</xdr:col>
      <xdr:colOff>50800</xdr:colOff>
      <xdr:row>93</xdr:row>
      <xdr:rowOff>124490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894172"/>
          <a:ext cx="889000" cy="17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120772</xdr:rowOff>
    </xdr:from>
    <xdr:to>
      <xdr:col>10</xdr:col>
      <xdr:colOff>114300</xdr:colOff>
      <xdr:row>94</xdr:row>
      <xdr:rowOff>28479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894172"/>
          <a:ext cx="889000" cy="25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86713</xdr:rowOff>
    </xdr:from>
    <xdr:to>
      <xdr:col>24</xdr:col>
      <xdr:colOff>114300</xdr:colOff>
      <xdr:row>94</xdr:row>
      <xdr:rowOff>16863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3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109590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8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137348</xdr:rowOff>
    </xdr:from>
    <xdr:to>
      <xdr:col>20</xdr:col>
      <xdr:colOff>38100</xdr:colOff>
      <xdr:row>94</xdr:row>
      <xdr:rowOff>67498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08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84025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85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73690</xdr:rowOff>
    </xdr:from>
    <xdr:to>
      <xdr:col>15</xdr:col>
      <xdr:colOff>101600</xdr:colOff>
      <xdr:row>94</xdr:row>
      <xdr:rowOff>3840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1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20367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79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69972</xdr:rowOff>
    </xdr:from>
    <xdr:to>
      <xdr:col>10</xdr:col>
      <xdr:colOff>165100</xdr:colOff>
      <xdr:row>93</xdr:row>
      <xdr:rowOff>122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84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16649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61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149129</xdr:rowOff>
    </xdr:from>
    <xdr:to>
      <xdr:col>6</xdr:col>
      <xdr:colOff>38100</xdr:colOff>
      <xdr:row>94</xdr:row>
      <xdr:rowOff>79279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09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95806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86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73902</xdr:rowOff>
    </xdr:from>
    <xdr:to>
      <xdr:col>55</xdr:col>
      <xdr:colOff>0</xdr:colOff>
      <xdr:row>36</xdr:row>
      <xdr:rowOff>113862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46102"/>
          <a:ext cx="838200" cy="3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73902</xdr:rowOff>
    </xdr:from>
    <xdr:to>
      <xdr:col>50</xdr:col>
      <xdr:colOff>114300</xdr:colOff>
      <xdr:row>37</xdr:row>
      <xdr:rowOff>69219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46102"/>
          <a:ext cx="889000" cy="16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69219</xdr:rowOff>
    </xdr:from>
    <xdr:to>
      <xdr:col>45</xdr:col>
      <xdr:colOff>177800</xdr:colOff>
      <xdr:row>37</xdr:row>
      <xdr:rowOff>98056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12869"/>
          <a:ext cx="889000" cy="2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126422</xdr:rowOff>
    </xdr:from>
    <xdr:to>
      <xdr:col>41</xdr:col>
      <xdr:colOff>50800</xdr:colOff>
      <xdr:row>37</xdr:row>
      <xdr:rowOff>98056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27172"/>
          <a:ext cx="889000" cy="31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63062</xdr:rowOff>
    </xdr:from>
    <xdr:to>
      <xdr:col>55</xdr:col>
      <xdr:colOff>50800</xdr:colOff>
      <xdr:row>36</xdr:row>
      <xdr:rowOff>164662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3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85939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86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23102</xdr:rowOff>
    </xdr:from>
    <xdr:to>
      <xdr:col>50</xdr:col>
      <xdr:colOff>165100</xdr:colOff>
      <xdr:row>36</xdr:row>
      <xdr:rowOff>124702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9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141229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18419</xdr:rowOff>
    </xdr:from>
    <xdr:to>
      <xdr:col>46</xdr:col>
      <xdr:colOff>38100</xdr:colOff>
      <xdr:row>37</xdr:row>
      <xdr:rowOff>120019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6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136546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37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47256</xdr:rowOff>
    </xdr:from>
    <xdr:to>
      <xdr:col>41</xdr:col>
      <xdr:colOff>101600</xdr:colOff>
      <xdr:row>37</xdr:row>
      <xdr:rowOff>148856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9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165383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6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75622</xdr:rowOff>
    </xdr:from>
    <xdr:to>
      <xdr:col>36</xdr:col>
      <xdr:colOff>165100</xdr:colOff>
      <xdr:row>36</xdr:row>
      <xdr:rowOff>5772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7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22299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5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23447</xdr:rowOff>
    </xdr:from>
    <xdr:to>
      <xdr:col>55</xdr:col>
      <xdr:colOff>0</xdr:colOff>
      <xdr:row>55</xdr:row>
      <xdr:rowOff>170406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281747"/>
          <a:ext cx="838200" cy="31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170406</xdr:rowOff>
    </xdr:from>
    <xdr:to>
      <xdr:col>50</xdr:col>
      <xdr:colOff>114300</xdr:colOff>
      <xdr:row>56</xdr:row>
      <xdr:rowOff>78294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00156"/>
          <a:ext cx="889000" cy="7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56220</xdr:rowOff>
    </xdr:from>
    <xdr:to>
      <xdr:col>45</xdr:col>
      <xdr:colOff>177800</xdr:colOff>
      <xdr:row>56</xdr:row>
      <xdr:rowOff>78294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57420"/>
          <a:ext cx="889000" cy="2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79963</xdr:rowOff>
    </xdr:from>
    <xdr:to>
      <xdr:col>41</xdr:col>
      <xdr:colOff>50800</xdr:colOff>
      <xdr:row>56</xdr:row>
      <xdr:rowOff>56220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09713"/>
          <a:ext cx="889000" cy="14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144097</xdr:rowOff>
    </xdr:from>
    <xdr:to>
      <xdr:col>55</xdr:col>
      <xdr:colOff>50800</xdr:colOff>
      <xdr:row>54</xdr:row>
      <xdr:rowOff>74247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23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166974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08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119606</xdr:rowOff>
    </xdr:from>
    <xdr:to>
      <xdr:col>50</xdr:col>
      <xdr:colOff>165100</xdr:colOff>
      <xdr:row>56</xdr:row>
      <xdr:rowOff>49756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4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66283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32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27494</xdr:rowOff>
    </xdr:from>
    <xdr:to>
      <xdr:col>46</xdr:col>
      <xdr:colOff>38100</xdr:colOff>
      <xdr:row>56</xdr:row>
      <xdr:rowOff>129094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2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145621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4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5420</xdr:rowOff>
    </xdr:from>
    <xdr:to>
      <xdr:col>41</xdr:col>
      <xdr:colOff>101600</xdr:colOff>
      <xdr:row>56</xdr:row>
      <xdr:rowOff>107020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98147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69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29163</xdr:rowOff>
    </xdr:from>
    <xdr:to>
      <xdr:col>36</xdr:col>
      <xdr:colOff>165100</xdr:colOff>
      <xdr:row>55</xdr:row>
      <xdr:rowOff>130763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147290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23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30713</xdr:rowOff>
    </xdr:from>
    <xdr:to>
      <xdr:col>55</xdr:col>
      <xdr:colOff>0</xdr:colOff>
      <xdr:row>79</xdr:row>
      <xdr:rowOff>87122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03813"/>
          <a:ext cx="838200" cy="22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18444</xdr:rowOff>
    </xdr:from>
    <xdr:to>
      <xdr:col>50</xdr:col>
      <xdr:colOff>114300</xdr:colOff>
      <xdr:row>79</xdr:row>
      <xdr:rowOff>87122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62994"/>
          <a:ext cx="889000" cy="6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132516</xdr:rowOff>
    </xdr:from>
    <xdr:to>
      <xdr:col>45</xdr:col>
      <xdr:colOff>177800</xdr:colOff>
      <xdr:row>79</xdr:row>
      <xdr:rowOff>18444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34166"/>
          <a:ext cx="889000" cy="22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17214</xdr:rowOff>
    </xdr:from>
    <xdr:to>
      <xdr:col>41</xdr:col>
      <xdr:colOff>50800</xdr:colOff>
      <xdr:row>77</xdr:row>
      <xdr:rowOff>132516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047414"/>
          <a:ext cx="889000" cy="28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151363</xdr:rowOff>
    </xdr:from>
    <xdr:to>
      <xdr:col>55</xdr:col>
      <xdr:colOff>50800</xdr:colOff>
      <xdr:row>78</xdr:row>
      <xdr:rowOff>81513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5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129790</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3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36322</xdr:rowOff>
    </xdr:from>
    <xdr:to>
      <xdr:col>50</xdr:col>
      <xdr:colOff>165100</xdr:colOff>
      <xdr:row>79</xdr:row>
      <xdr:rowOff>137922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8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129049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7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139094</xdr:rowOff>
    </xdr:from>
    <xdr:to>
      <xdr:col>46</xdr:col>
      <xdr:colOff>38100</xdr:colOff>
      <xdr:row>79</xdr:row>
      <xdr:rowOff>69244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1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60371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0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81716</xdr:rowOff>
    </xdr:from>
    <xdr:to>
      <xdr:col>41</xdr:col>
      <xdr:colOff>101600</xdr:colOff>
      <xdr:row>78</xdr:row>
      <xdr:rowOff>11866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28393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05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137864</xdr:rowOff>
    </xdr:from>
    <xdr:to>
      <xdr:col>36</xdr:col>
      <xdr:colOff>165100</xdr:colOff>
      <xdr:row>76</xdr:row>
      <xdr:rowOff>68014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99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84541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77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70360</xdr:rowOff>
    </xdr:from>
    <xdr:to>
      <xdr:col>55</xdr:col>
      <xdr:colOff>0</xdr:colOff>
      <xdr:row>95</xdr:row>
      <xdr:rowOff>94442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186660"/>
          <a:ext cx="838200" cy="19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94442</xdr:rowOff>
    </xdr:from>
    <xdr:to>
      <xdr:col>50</xdr:col>
      <xdr:colOff>114300</xdr:colOff>
      <xdr:row>96</xdr:row>
      <xdr:rowOff>9958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382192"/>
          <a:ext cx="889000" cy="8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9958</xdr:rowOff>
    </xdr:from>
    <xdr:to>
      <xdr:col>45</xdr:col>
      <xdr:colOff>177800</xdr:colOff>
      <xdr:row>96</xdr:row>
      <xdr:rowOff>143261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469158"/>
          <a:ext cx="889000" cy="13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136575</xdr:rowOff>
    </xdr:from>
    <xdr:to>
      <xdr:col>41</xdr:col>
      <xdr:colOff>50800</xdr:colOff>
      <xdr:row>96</xdr:row>
      <xdr:rowOff>143261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95775"/>
          <a:ext cx="889000" cy="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19560</xdr:rowOff>
    </xdr:from>
    <xdr:to>
      <xdr:col>55</xdr:col>
      <xdr:colOff>50800</xdr:colOff>
      <xdr:row>94</xdr:row>
      <xdr:rowOff>121160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13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42437</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98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43642</xdr:rowOff>
    </xdr:from>
    <xdr:to>
      <xdr:col>50</xdr:col>
      <xdr:colOff>165100</xdr:colOff>
      <xdr:row>95</xdr:row>
      <xdr:rowOff>145242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3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161769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10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130608</xdr:rowOff>
    </xdr:from>
    <xdr:to>
      <xdr:col>46</xdr:col>
      <xdr:colOff>38100</xdr:colOff>
      <xdr:row>96</xdr:row>
      <xdr:rowOff>60758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1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77285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19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92461</xdr:rowOff>
    </xdr:from>
    <xdr:to>
      <xdr:col>41</xdr:col>
      <xdr:colOff>101600</xdr:colOff>
      <xdr:row>97</xdr:row>
      <xdr:rowOff>22611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5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4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85775</xdr:rowOff>
    </xdr:from>
    <xdr:to>
      <xdr:col>36</xdr:col>
      <xdr:colOff>165100</xdr:colOff>
      <xdr:row>97</xdr:row>
      <xdr:rowOff>15925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4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7052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3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33528</xdr:rowOff>
    </xdr:from>
    <xdr:to>
      <xdr:col>85</xdr:col>
      <xdr:colOff>127000</xdr:colOff>
      <xdr:row>39</xdr:row>
      <xdr:rowOff>57286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20078"/>
          <a:ext cx="838200" cy="2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57286</xdr:rowOff>
    </xdr:from>
    <xdr:to>
      <xdr:col>81</xdr:col>
      <xdr:colOff>50800</xdr:colOff>
      <xdr:row>39</xdr:row>
      <xdr:rowOff>63129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43836"/>
          <a:ext cx="88900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48489</xdr:rowOff>
    </xdr:from>
    <xdr:to>
      <xdr:col>76</xdr:col>
      <xdr:colOff>114300</xdr:colOff>
      <xdr:row>39</xdr:row>
      <xdr:rowOff>63129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5039"/>
          <a:ext cx="889000" cy="1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1860</xdr:rowOff>
    </xdr:from>
    <xdr:to>
      <xdr:col>71</xdr:col>
      <xdr:colOff>177800</xdr:colOff>
      <xdr:row>39</xdr:row>
      <xdr:rowOff>48489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88410"/>
          <a:ext cx="889000" cy="4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154178</xdr:rowOff>
    </xdr:from>
    <xdr:to>
      <xdr:col>85</xdr:col>
      <xdr:colOff>177800</xdr:colOff>
      <xdr:row>39</xdr:row>
      <xdr:rowOff>84328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6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113555</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6486</xdr:rowOff>
    </xdr:from>
    <xdr:to>
      <xdr:col>81</xdr:col>
      <xdr:colOff>101600</xdr:colOff>
      <xdr:row>39</xdr:row>
      <xdr:rowOff>108086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9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124613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6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12329</xdr:rowOff>
    </xdr:from>
    <xdr:to>
      <xdr:col>76</xdr:col>
      <xdr:colOff>165100</xdr:colOff>
      <xdr:row>39</xdr:row>
      <xdr:rowOff>113929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130456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7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169139</xdr:rowOff>
    </xdr:from>
    <xdr:to>
      <xdr:col>72</xdr:col>
      <xdr:colOff>38100</xdr:colOff>
      <xdr:row>39</xdr:row>
      <xdr:rowOff>99289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115816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122510</xdr:rowOff>
    </xdr:from>
    <xdr:to>
      <xdr:col>67</xdr:col>
      <xdr:colOff>101600</xdr:colOff>
      <xdr:row>39</xdr:row>
      <xdr:rowOff>52660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69188</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160781</xdr:rowOff>
    </xdr:from>
    <xdr:to>
      <xdr:col>85</xdr:col>
      <xdr:colOff>127000</xdr:colOff>
      <xdr:row>78</xdr:row>
      <xdr:rowOff>1324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62431"/>
          <a:ext cx="838200" cy="1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1324</xdr:rowOff>
    </xdr:from>
    <xdr:to>
      <xdr:col>81</xdr:col>
      <xdr:colOff>50800</xdr:colOff>
      <xdr:row>78</xdr:row>
      <xdr:rowOff>17458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74424"/>
          <a:ext cx="889000" cy="1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17458</xdr:rowOff>
    </xdr:from>
    <xdr:to>
      <xdr:col>76</xdr:col>
      <xdr:colOff>114300</xdr:colOff>
      <xdr:row>78</xdr:row>
      <xdr:rowOff>22400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90558"/>
          <a:ext cx="8890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21408</xdr:rowOff>
    </xdr:from>
    <xdr:to>
      <xdr:col>71</xdr:col>
      <xdr:colOff>177800</xdr:colOff>
      <xdr:row>78</xdr:row>
      <xdr:rowOff>22400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94508"/>
          <a:ext cx="889000" cy="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109981</xdr:rowOff>
    </xdr:from>
    <xdr:to>
      <xdr:col>85</xdr:col>
      <xdr:colOff>177800</xdr:colOff>
      <xdr:row>78</xdr:row>
      <xdr:rowOff>40131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1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121974</xdr:rowOff>
    </xdr:from>
    <xdr:to>
      <xdr:col>81</xdr:col>
      <xdr:colOff>101600</xdr:colOff>
      <xdr:row>78</xdr:row>
      <xdr:rowOff>52124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2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43251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1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138108</xdr:rowOff>
    </xdr:from>
    <xdr:to>
      <xdr:col>76</xdr:col>
      <xdr:colOff>165100</xdr:colOff>
      <xdr:row>78</xdr:row>
      <xdr:rowOff>68258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3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59385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3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143050</xdr:rowOff>
    </xdr:from>
    <xdr:to>
      <xdr:col>72</xdr:col>
      <xdr:colOff>38100</xdr:colOff>
      <xdr:row>78</xdr:row>
      <xdr:rowOff>73200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64327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3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142058</xdr:rowOff>
    </xdr:from>
    <xdr:to>
      <xdr:col>67</xdr:col>
      <xdr:colOff>101600</xdr:colOff>
      <xdr:row>78</xdr:row>
      <xdr:rowOff>72208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4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63335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3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55302</xdr:rowOff>
    </xdr:from>
    <xdr:to>
      <xdr:col>85</xdr:col>
      <xdr:colOff>127000</xdr:colOff>
      <xdr:row>98</xdr:row>
      <xdr:rowOff>72068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857402"/>
          <a:ext cx="838200" cy="1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55302</xdr:rowOff>
    </xdr:from>
    <xdr:to>
      <xdr:col>81</xdr:col>
      <xdr:colOff>50800</xdr:colOff>
      <xdr:row>98</xdr:row>
      <xdr:rowOff>124864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857402"/>
          <a:ext cx="889000" cy="6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124864</xdr:rowOff>
    </xdr:from>
    <xdr:to>
      <xdr:col>76</xdr:col>
      <xdr:colOff>114300</xdr:colOff>
      <xdr:row>98</xdr:row>
      <xdr:rowOff>156262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26964"/>
          <a:ext cx="889000" cy="3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156262</xdr:rowOff>
    </xdr:from>
    <xdr:to>
      <xdr:col>71</xdr:col>
      <xdr:colOff>177800</xdr:colOff>
      <xdr:row>99</xdr:row>
      <xdr:rowOff>12581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58362"/>
          <a:ext cx="889000" cy="2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21268</xdr:rowOff>
    </xdr:from>
    <xdr:to>
      <xdr:col>85</xdr:col>
      <xdr:colOff>177800</xdr:colOff>
      <xdr:row>98</xdr:row>
      <xdr:rowOff>122868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2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44145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7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4502</xdr:rowOff>
    </xdr:from>
    <xdr:to>
      <xdr:col>81</xdr:col>
      <xdr:colOff>101600</xdr:colOff>
      <xdr:row>98</xdr:row>
      <xdr:rowOff>106102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0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122629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5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74064</xdr:rowOff>
    </xdr:from>
    <xdr:to>
      <xdr:col>76</xdr:col>
      <xdr:colOff>165100</xdr:colOff>
      <xdr:row>99</xdr:row>
      <xdr:rowOff>4214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20741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5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105462</xdr:rowOff>
    </xdr:from>
    <xdr:to>
      <xdr:col>72</xdr:col>
      <xdr:colOff>38100</xdr:colOff>
      <xdr:row>99</xdr:row>
      <xdr:rowOff>35612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0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26739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0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133231</xdr:rowOff>
    </xdr:from>
    <xdr:to>
      <xdr:col>67</xdr:col>
      <xdr:colOff>101600</xdr:colOff>
      <xdr:row>99</xdr:row>
      <xdr:rowOff>63381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3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54508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2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84477</xdr:rowOff>
    </xdr:from>
    <xdr:to>
      <xdr:col>116</xdr:col>
      <xdr:colOff>63500</xdr:colOff>
      <xdr:row>39</xdr:row>
      <xdr:rowOff>5707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599577"/>
          <a:ext cx="838200" cy="9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170790</xdr:rowOff>
    </xdr:from>
    <xdr:to>
      <xdr:col>111</xdr:col>
      <xdr:colOff>177800</xdr:colOff>
      <xdr:row>38</xdr:row>
      <xdr:rowOff>84477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514440"/>
          <a:ext cx="889000" cy="8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170790</xdr:rowOff>
    </xdr:from>
    <xdr:to>
      <xdr:col>107</xdr:col>
      <xdr:colOff>50800</xdr:colOff>
      <xdr:row>38</xdr:row>
      <xdr:rowOff>157400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514440"/>
          <a:ext cx="889000" cy="15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157400</xdr:rowOff>
    </xdr:from>
    <xdr:to>
      <xdr:col>102</xdr:col>
      <xdr:colOff>114300</xdr:colOff>
      <xdr:row>39</xdr:row>
      <xdr:rowOff>78860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72500"/>
          <a:ext cx="889000" cy="9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126357</xdr:rowOff>
    </xdr:from>
    <xdr:to>
      <xdr:col>116</xdr:col>
      <xdr:colOff>114300</xdr:colOff>
      <xdr:row>39</xdr:row>
      <xdr:rowOff>56507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4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64779</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7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33677</xdr:rowOff>
    </xdr:from>
    <xdr:to>
      <xdr:col>112</xdr:col>
      <xdr:colOff>38100</xdr:colOff>
      <xdr:row>38</xdr:row>
      <xdr:rowOff>135277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4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151804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32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119990</xdr:rowOff>
    </xdr:from>
    <xdr:to>
      <xdr:col>107</xdr:col>
      <xdr:colOff>101600</xdr:colOff>
      <xdr:row>38</xdr:row>
      <xdr:rowOff>50140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4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66667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23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106600</xdr:rowOff>
    </xdr:from>
    <xdr:to>
      <xdr:col>102</xdr:col>
      <xdr:colOff>165100</xdr:colOff>
      <xdr:row>39</xdr:row>
      <xdr:rowOff>36750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2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27877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1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28060</xdr:rowOff>
    </xdr:from>
    <xdr:to>
      <xdr:col>98</xdr:col>
      <xdr:colOff>38100</xdr:colOff>
      <xdr:row>39</xdr:row>
      <xdr:rowOff>129660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1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120787</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807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33668</xdr:rowOff>
    </xdr:from>
    <xdr:to>
      <xdr:col>116</xdr:col>
      <xdr:colOff>63500</xdr:colOff>
      <xdr:row>58</xdr:row>
      <xdr:rowOff>170790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977768"/>
          <a:ext cx="838200" cy="13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87084</xdr:rowOff>
    </xdr:from>
    <xdr:to>
      <xdr:col>111</xdr:col>
      <xdr:colOff>177800</xdr:colOff>
      <xdr:row>58</xdr:row>
      <xdr:rowOff>33668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688284"/>
          <a:ext cx="889000" cy="28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87084</xdr:rowOff>
    </xdr:from>
    <xdr:to>
      <xdr:col>107</xdr:col>
      <xdr:colOff>50800</xdr:colOff>
      <xdr:row>58</xdr:row>
      <xdr:rowOff>161684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688284"/>
          <a:ext cx="889000" cy="4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160007</xdr:rowOff>
    </xdr:from>
    <xdr:to>
      <xdr:col>102</xdr:col>
      <xdr:colOff>114300</xdr:colOff>
      <xdr:row>58</xdr:row>
      <xdr:rowOff>161684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04107"/>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119990</xdr:rowOff>
    </xdr:from>
    <xdr:to>
      <xdr:col>116</xdr:col>
      <xdr:colOff>114300</xdr:colOff>
      <xdr:row>59</xdr:row>
      <xdr:rowOff>50140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154318</xdr:rowOff>
    </xdr:from>
    <xdr:to>
      <xdr:col>112</xdr:col>
      <xdr:colOff>38100</xdr:colOff>
      <xdr:row>58</xdr:row>
      <xdr:rowOff>84468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2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100995</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70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36284</xdr:rowOff>
    </xdr:from>
    <xdr:to>
      <xdr:col>107</xdr:col>
      <xdr:colOff>101600</xdr:colOff>
      <xdr:row>56</xdr:row>
      <xdr:rowOff>137884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63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154411</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41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110884</xdr:rowOff>
    </xdr:from>
    <xdr:to>
      <xdr:col>102</xdr:col>
      <xdr:colOff>165100</xdr:colOff>
      <xdr:row>59</xdr:row>
      <xdr:rowOff>41034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5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57561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3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109207</xdr:rowOff>
    </xdr:from>
    <xdr:to>
      <xdr:col>98</xdr:col>
      <xdr:colOff>38100</xdr:colOff>
      <xdr:row>59</xdr:row>
      <xdr:rowOff>39357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5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55884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2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117259</xdr:rowOff>
    </xdr:from>
    <xdr:to>
      <xdr:col>116</xdr:col>
      <xdr:colOff>63500</xdr:colOff>
      <xdr:row>72</xdr:row>
      <xdr:rowOff>164846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461659"/>
          <a:ext cx="8382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117259</xdr:rowOff>
    </xdr:from>
    <xdr:to>
      <xdr:col>111</xdr:col>
      <xdr:colOff>177800</xdr:colOff>
      <xdr:row>73</xdr:row>
      <xdr:rowOff>13418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461659"/>
          <a:ext cx="889000" cy="6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6121</xdr:rowOff>
    </xdr:from>
    <xdr:to>
      <xdr:col>107</xdr:col>
      <xdr:colOff>50800</xdr:colOff>
      <xdr:row>73</xdr:row>
      <xdr:rowOff>13418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521971"/>
          <a:ext cx="889000" cy="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6121</xdr:rowOff>
    </xdr:from>
    <xdr:to>
      <xdr:col>102</xdr:col>
      <xdr:colOff>114300</xdr:colOff>
      <xdr:row>73</xdr:row>
      <xdr:rowOff>48202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521971"/>
          <a:ext cx="889000" cy="4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114046</xdr:rowOff>
    </xdr:from>
    <xdr:to>
      <xdr:col>116</xdr:col>
      <xdr:colOff>114300</xdr:colOff>
      <xdr:row>73</xdr:row>
      <xdr:rowOff>44196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45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136923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30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66459</xdr:rowOff>
    </xdr:from>
    <xdr:to>
      <xdr:col>112</xdr:col>
      <xdr:colOff>38100</xdr:colOff>
      <xdr:row>72</xdr:row>
      <xdr:rowOff>168059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41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13136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18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134068</xdr:rowOff>
    </xdr:from>
    <xdr:to>
      <xdr:col>107</xdr:col>
      <xdr:colOff>101600</xdr:colOff>
      <xdr:row>73</xdr:row>
      <xdr:rowOff>64218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47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80745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2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126771</xdr:rowOff>
    </xdr:from>
    <xdr:to>
      <xdr:col>102</xdr:col>
      <xdr:colOff>165100</xdr:colOff>
      <xdr:row>73</xdr:row>
      <xdr:rowOff>56921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47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73448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24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168852</xdr:rowOff>
    </xdr:from>
    <xdr:to>
      <xdr:col>98</xdr:col>
      <xdr:colOff>38100</xdr:colOff>
      <xdr:row>73</xdr:row>
      <xdr:rowOff>99002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51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115529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28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100" b="0" i="0">
              <a:solidFill>
                <a:schemeClr val="dk1"/>
              </a:solidFill>
              <a:effectLst/>
              <a:latin typeface="+mn-lt"/>
              <a:ea typeface="+mn-ea"/>
              <a:cs typeface="+mn-cs"/>
            </a:rPr>
            <a:t>人件費は住民一人当たり</a:t>
          </a:r>
          <a:r>
            <a:rPr lang="en-US" altLang="ja-JP" sz="1100" b="0" i="0">
              <a:solidFill>
                <a:schemeClr val="dk1"/>
              </a:solidFill>
              <a:effectLst/>
              <a:latin typeface="+mn-lt"/>
              <a:ea typeface="+mn-ea"/>
              <a:cs typeface="+mn-cs"/>
            </a:rPr>
            <a:t>154,822</a:t>
          </a:r>
          <a:r>
            <a:rPr lang="ja-JP" altLang="en-US" sz="1100" b="0" i="0">
              <a:solidFill>
                <a:schemeClr val="dk1"/>
              </a:solidFill>
              <a:effectLst/>
              <a:latin typeface="+mn-lt"/>
              <a:ea typeface="+mn-ea"/>
              <a:cs typeface="+mn-cs"/>
            </a:rPr>
            <a:t>円であり、類似団体平均と比べて高い水準にある。これは、本市の消防本部が広域化（一部事務組合等）を実施していないため単独で組織されており、結果として他団体より職員数が多くなっていることに加え、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年度から会計年度任用職員に対する勤勉手当の支給が開始されたことが一因と考えられる。</a:t>
          </a:r>
        </a:p>
        <a:p>
          <a:r>
            <a:rPr kumimoji="1" lang="ja-JP" altLang="ja-JP" sz="1100">
              <a:solidFill>
                <a:schemeClr val="dk1"/>
              </a:solidFill>
              <a:effectLst/>
              <a:latin typeface="+mn-lt"/>
              <a:ea typeface="+mn-ea"/>
              <a:cs typeface="+mn-cs"/>
            </a:rPr>
            <a:t>普通建設事業費については、</a:t>
          </a:r>
          <a:r>
            <a:rPr kumimoji="1" lang="en-US" altLang="ja-JP" sz="1100">
              <a:solidFill>
                <a:schemeClr val="dk1"/>
              </a:solidFill>
              <a:effectLst/>
              <a:latin typeface="+mn-lt"/>
              <a:ea typeface="+mn-ea"/>
              <a:cs typeface="+mn-cs"/>
            </a:rPr>
            <a:t>175,427</a:t>
          </a:r>
          <a:r>
            <a:rPr kumimoji="1" lang="ja-JP" altLang="ja-JP" sz="1100">
              <a:solidFill>
                <a:schemeClr val="dk1"/>
              </a:solidFill>
              <a:effectLst/>
              <a:latin typeface="+mn-lt"/>
              <a:ea typeface="+mn-ea"/>
              <a:cs typeface="+mn-cs"/>
            </a:rPr>
            <a:t>円となっており、類似団体平均を上回っている。要因としては、公営住宅整備事業や</a:t>
          </a:r>
          <a:r>
            <a:rPr kumimoji="1" lang="ja-JP" altLang="en-US" sz="1100">
              <a:solidFill>
                <a:schemeClr val="dk1"/>
              </a:solidFill>
              <a:effectLst/>
              <a:latin typeface="+mn-lt"/>
              <a:ea typeface="+mn-ea"/>
              <a:cs typeface="+mn-cs"/>
            </a:rPr>
            <a:t>串間市民総合体育館施設改修事業</a:t>
          </a:r>
          <a:r>
            <a:rPr kumimoji="1" lang="ja-JP" altLang="ja-JP" sz="1100">
              <a:solidFill>
                <a:schemeClr val="dk1"/>
              </a:solidFill>
              <a:effectLst/>
              <a:latin typeface="+mn-lt"/>
              <a:ea typeface="+mn-ea"/>
              <a:cs typeface="+mn-cs"/>
            </a:rPr>
            <a:t>、串間市消防庁舎整備事業によるものである。また、今後は、老朽化に伴う各公共施設の維持改修経費が増となることが予想されるため、公共施設等総合管理計画や公共施設等個別施設計画に基づき、施設の集約化・複合化を進めていく必要がある。</a:t>
          </a:r>
          <a:endParaRPr lang="ja-JP" altLang="ja-JP" sz="1400">
            <a:effectLst/>
          </a:endParaRPr>
        </a:p>
        <a:p>
          <a:pPr fontAlgn="t"/>
          <a:r>
            <a:rPr lang="ja-JP" altLang="en-US" sz="1100" b="0" i="0">
              <a:solidFill>
                <a:sysClr val="windowText" lastClr="000000"/>
              </a:solidFill>
              <a:effectLst/>
              <a:latin typeface="+mn-lt"/>
              <a:ea typeface="+mn-ea"/>
              <a:cs typeface="+mn-cs"/>
            </a:rPr>
            <a:t>補助費等は前年度と比較して減少しているが、これは、ふるさと納税事業における謝礼の減によるものである。今後は、下水道事業、上水道事業、病院事業への繰出金について、抑制に向けた取組を進めていく必要がある。</a:t>
          </a:r>
        </a:p>
        <a:p>
          <a:r>
            <a:rPr kumimoji="1" lang="ja-JP" altLang="ja-JP" sz="1100">
              <a:solidFill>
                <a:schemeClr val="dk1"/>
              </a:solidFill>
              <a:effectLst/>
              <a:latin typeface="+mn-lt"/>
              <a:ea typeface="+mn-ea"/>
              <a:cs typeface="+mn-cs"/>
            </a:rPr>
            <a:t>貸付金が大幅減となっているのは、病院事業会計貸付金の大幅減によるものである。</a:t>
          </a:r>
          <a:endParaRPr lang="ja-JP" altLang="ja-JP" sz="1400">
            <a:effectLst/>
          </a:endParaRPr>
        </a:p>
        <a:p>
          <a:r>
            <a:rPr kumimoji="1" lang="ja-JP" altLang="ja-JP" sz="1100">
              <a:solidFill>
                <a:schemeClr val="dk1"/>
              </a:solidFill>
              <a:effectLst/>
              <a:latin typeface="+mn-lt"/>
              <a:ea typeface="+mn-ea"/>
              <a:cs typeface="+mn-cs"/>
            </a:rPr>
            <a:t>扶助費については、</a:t>
          </a:r>
          <a:r>
            <a:rPr kumimoji="1" lang="en-US" altLang="ja-JP" sz="1100">
              <a:solidFill>
                <a:schemeClr val="dk1"/>
              </a:solidFill>
              <a:effectLst/>
              <a:latin typeface="+mn-lt"/>
              <a:ea typeface="+mn-ea"/>
              <a:cs typeface="+mn-cs"/>
            </a:rPr>
            <a:t>172,787</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の主な要因は、国の制度に基づくものである。また、類似団体平均を大きく上回っているが、要因としては、障害福祉サービスや教育保育措置費に関する経費であるが、今後も社会保障経費は高い水準となること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宮崎県串間市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16,047
15,898
294.92
17,256,427
16,764,867
374,974
7,012,436
12,108,291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73978</xdr:rowOff>
    </xdr:from>
    <xdr:to>
      <xdr:col>24</xdr:col>
      <xdr:colOff>63500</xdr:colOff>
      <xdr:row>34</xdr:row>
      <xdr:rowOff>69405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31828"/>
          <a:ext cx="838200" cy="16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254</xdr:rowOff>
    </xdr:from>
    <xdr:to>
      <xdr:col>19</xdr:col>
      <xdr:colOff>177800</xdr:colOff>
      <xdr:row>34</xdr:row>
      <xdr:rowOff>69405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29554"/>
          <a:ext cx="889000" cy="6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254</xdr:rowOff>
    </xdr:from>
    <xdr:to>
      <xdr:col>15</xdr:col>
      <xdr:colOff>50800</xdr:colOff>
      <xdr:row>34</xdr:row>
      <xdr:rowOff>128651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29554"/>
          <a:ext cx="889000" cy="1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128651</xdr:rowOff>
    </xdr:from>
    <xdr:to>
      <xdr:col>10</xdr:col>
      <xdr:colOff>114300</xdr:colOff>
      <xdr:row>34</xdr:row>
      <xdr:rowOff>164274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57951"/>
          <a:ext cx="8890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23178</xdr:rowOff>
    </xdr:from>
    <xdr:to>
      <xdr:col>24</xdr:col>
      <xdr:colOff>114300</xdr:colOff>
      <xdr:row>33</xdr:row>
      <xdr:rowOff>124778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46055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3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18605</xdr:rowOff>
    </xdr:from>
    <xdr:to>
      <xdr:col>20</xdr:col>
      <xdr:colOff>38100</xdr:colOff>
      <xdr:row>34</xdr:row>
      <xdr:rowOff>120205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4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136732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2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120904</xdr:rowOff>
    </xdr:from>
    <xdr:to>
      <xdr:col>15</xdr:col>
      <xdr:colOff>101600</xdr:colOff>
      <xdr:row>34</xdr:row>
      <xdr:rowOff>51054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67581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5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77851</xdr:rowOff>
    </xdr:from>
    <xdr:to>
      <xdr:col>10</xdr:col>
      <xdr:colOff>165100</xdr:colOff>
      <xdr:row>35</xdr:row>
      <xdr:rowOff>8001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0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24528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8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113474</xdr:rowOff>
    </xdr:from>
    <xdr:to>
      <xdr:col>6</xdr:col>
      <xdr:colOff>38100</xdr:colOff>
      <xdr:row>35</xdr:row>
      <xdr:rowOff>43624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60151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1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102357</xdr:rowOff>
    </xdr:from>
    <xdr:to>
      <xdr:col>24</xdr:col>
      <xdr:colOff>63500</xdr:colOff>
      <xdr:row>57</xdr:row>
      <xdr:rowOff>119548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75007"/>
          <a:ext cx="8382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102357</xdr:rowOff>
    </xdr:from>
    <xdr:to>
      <xdr:col>19</xdr:col>
      <xdr:colOff>177800</xdr:colOff>
      <xdr:row>58</xdr:row>
      <xdr:rowOff>12400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75007"/>
          <a:ext cx="889000" cy="8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12400</xdr:rowOff>
    </xdr:from>
    <xdr:to>
      <xdr:col>15</xdr:col>
      <xdr:colOff>50800</xdr:colOff>
      <xdr:row>58</xdr:row>
      <xdr:rowOff>63548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56500"/>
          <a:ext cx="889000" cy="5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138297</xdr:rowOff>
    </xdr:from>
    <xdr:to>
      <xdr:col>10</xdr:col>
      <xdr:colOff>114300</xdr:colOff>
      <xdr:row>58</xdr:row>
      <xdr:rowOff>63548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10947"/>
          <a:ext cx="889000" cy="9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68748</xdr:rowOff>
    </xdr:from>
    <xdr:to>
      <xdr:col>24</xdr:col>
      <xdr:colOff>114300</xdr:colOff>
      <xdr:row>57</xdr:row>
      <xdr:rowOff>170348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91625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9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51557</xdr:rowOff>
    </xdr:from>
    <xdr:to>
      <xdr:col>20</xdr:col>
      <xdr:colOff>38100</xdr:colOff>
      <xdr:row>57</xdr:row>
      <xdr:rowOff>153157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169684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9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133050</xdr:rowOff>
    </xdr:from>
    <xdr:to>
      <xdr:col>15</xdr:col>
      <xdr:colOff>101600</xdr:colOff>
      <xdr:row>58</xdr:row>
      <xdr:rowOff>63200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79727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80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12748</xdr:rowOff>
    </xdr:from>
    <xdr:to>
      <xdr:col>10</xdr:col>
      <xdr:colOff>165100</xdr:colOff>
      <xdr:row>58</xdr:row>
      <xdr:rowOff>114348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105475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4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87497</xdr:rowOff>
    </xdr:from>
    <xdr:to>
      <xdr:col>6</xdr:col>
      <xdr:colOff>38100</xdr:colOff>
      <xdr:row>58</xdr:row>
      <xdr:rowOff>17647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8774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52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56689</xdr:rowOff>
    </xdr:from>
    <xdr:to>
      <xdr:col>24</xdr:col>
      <xdr:colOff>63500</xdr:colOff>
      <xdr:row>75</xdr:row>
      <xdr:rowOff>126506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15439"/>
          <a:ext cx="838200" cy="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126506</xdr:rowOff>
    </xdr:from>
    <xdr:to>
      <xdr:col>19</xdr:col>
      <xdr:colOff>177800</xdr:colOff>
      <xdr:row>76</xdr:row>
      <xdr:rowOff>30314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85256"/>
          <a:ext cx="889000" cy="7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116367</xdr:rowOff>
    </xdr:from>
    <xdr:to>
      <xdr:col>15</xdr:col>
      <xdr:colOff>50800</xdr:colOff>
      <xdr:row>76</xdr:row>
      <xdr:rowOff>30314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75117"/>
          <a:ext cx="889000" cy="8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116367</xdr:rowOff>
    </xdr:from>
    <xdr:to>
      <xdr:col>10</xdr:col>
      <xdr:colOff>114300</xdr:colOff>
      <xdr:row>76</xdr:row>
      <xdr:rowOff>87942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75117"/>
          <a:ext cx="889000" cy="14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5889</xdr:rowOff>
    </xdr:from>
    <xdr:to>
      <xdr:col>24</xdr:col>
      <xdr:colOff>114300</xdr:colOff>
      <xdr:row>75</xdr:row>
      <xdr:rowOff>107489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28766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1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75706</xdr:rowOff>
    </xdr:from>
    <xdr:to>
      <xdr:col>20</xdr:col>
      <xdr:colOff>38100</xdr:colOff>
      <xdr:row>76</xdr:row>
      <xdr:rowOff>5857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344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22383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0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150964</xdr:rowOff>
    </xdr:from>
    <xdr:to>
      <xdr:col>15</xdr:col>
      <xdr:colOff>101600</xdr:colOff>
      <xdr:row>76</xdr:row>
      <xdr:rowOff>81114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0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97642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8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65567</xdr:rowOff>
    </xdr:from>
    <xdr:to>
      <xdr:col>10</xdr:col>
      <xdr:colOff>165100</xdr:colOff>
      <xdr:row>75</xdr:row>
      <xdr:rowOff>167167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2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12244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9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37142</xdr:rowOff>
    </xdr:from>
    <xdr:to>
      <xdr:col>6</xdr:col>
      <xdr:colOff>38100</xdr:colOff>
      <xdr:row>76</xdr:row>
      <xdr:rowOff>138742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6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155269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4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64847</xdr:rowOff>
    </xdr:from>
    <xdr:to>
      <xdr:col>24</xdr:col>
      <xdr:colOff>63500</xdr:colOff>
      <xdr:row>99</xdr:row>
      <xdr:rowOff>67923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38397"/>
          <a:ext cx="838200" cy="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55397</xdr:rowOff>
    </xdr:from>
    <xdr:to>
      <xdr:col>19</xdr:col>
      <xdr:colOff>177800</xdr:colOff>
      <xdr:row>99</xdr:row>
      <xdr:rowOff>64847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28947"/>
          <a:ext cx="889000" cy="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55397</xdr:rowOff>
    </xdr:from>
    <xdr:to>
      <xdr:col>15</xdr:col>
      <xdr:colOff>50800</xdr:colOff>
      <xdr:row>99</xdr:row>
      <xdr:rowOff>74651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28947"/>
          <a:ext cx="889000" cy="1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74651</xdr:rowOff>
    </xdr:from>
    <xdr:to>
      <xdr:col>10</xdr:col>
      <xdr:colOff>114300</xdr:colOff>
      <xdr:row>99</xdr:row>
      <xdr:rowOff>77874</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8201"/>
          <a:ext cx="8890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17123</xdr:rowOff>
    </xdr:from>
    <xdr:to>
      <xdr:col>24</xdr:col>
      <xdr:colOff>114300</xdr:colOff>
      <xdr:row>99</xdr:row>
      <xdr:rowOff>118723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147950</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7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14047</xdr:rowOff>
    </xdr:from>
    <xdr:to>
      <xdr:col>20</xdr:col>
      <xdr:colOff>38100</xdr:colOff>
      <xdr:row>99</xdr:row>
      <xdr:rowOff>115647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132174</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6762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4597</xdr:rowOff>
    </xdr:from>
    <xdr:to>
      <xdr:col>15</xdr:col>
      <xdr:colOff>101600</xdr:colOff>
      <xdr:row>99</xdr:row>
      <xdr:rowOff>106197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7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122724</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6753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23851</xdr:rowOff>
    </xdr:from>
    <xdr:to>
      <xdr:col>10</xdr:col>
      <xdr:colOff>165100</xdr:colOff>
      <xdr:row>99</xdr:row>
      <xdr:rowOff>125451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141978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27074</xdr:rowOff>
    </xdr:from>
    <xdr:to>
      <xdr:col>6</xdr:col>
      <xdr:colOff>38100</xdr:colOff>
      <xdr:row>99</xdr:row>
      <xdr:rowOff>128674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145201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160858</xdr:rowOff>
    </xdr:from>
    <xdr:to>
      <xdr:col>55</xdr:col>
      <xdr:colOff>0</xdr:colOff>
      <xdr:row>54</xdr:row>
      <xdr:rowOff>89294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247708"/>
          <a:ext cx="838200" cy="9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149022</xdr:rowOff>
    </xdr:from>
    <xdr:to>
      <xdr:col>50</xdr:col>
      <xdr:colOff>114300</xdr:colOff>
      <xdr:row>54</xdr:row>
      <xdr:rowOff>89294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235872"/>
          <a:ext cx="889000" cy="11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149022</xdr:rowOff>
    </xdr:from>
    <xdr:to>
      <xdr:col>45</xdr:col>
      <xdr:colOff>177800</xdr:colOff>
      <xdr:row>54</xdr:row>
      <xdr:rowOff>155156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235872"/>
          <a:ext cx="889000" cy="17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35408</xdr:rowOff>
    </xdr:from>
    <xdr:to>
      <xdr:col>41</xdr:col>
      <xdr:colOff>50800</xdr:colOff>
      <xdr:row>54</xdr:row>
      <xdr:rowOff>155156</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122258"/>
          <a:ext cx="889000" cy="29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110058</xdr:rowOff>
    </xdr:from>
    <xdr:to>
      <xdr:col>55</xdr:col>
      <xdr:colOff>50800</xdr:colOff>
      <xdr:row>54</xdr:row>
      <xdr:rowOff>40208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19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132935</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0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38494</xdr:rowOff>
    </xdr:from>
    <xdr:to>
      <xdr:col>50</xdr:col>
      <xdr:colOff>165100</xdr:colOff>
      <xdr:row>54</xdr:row>
      <xdr:rowOff>140094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29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156621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07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98222</xdr:rowOff>
    </xdr:from>
    <xdr:to>
      <xdr:col>46</xdr:col>
      <xdr:colOff>38100</xdr:colOff>
      <xdr:row>54</xdr:row>
      <xdr:rowOff>28372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18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44899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896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104356</xdr:rowOff>
    </xdr:from>
    <xdr:to>
      <xdr:col>41</xdr:col>
      <xdr:colOff>101600</xdr:colOff>
      <xdr:row>55</xdr:row>
      <xdr:rowOff>34506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36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51033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13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156058</xdr:rowOff>
    </xdr:from>
    <xdr:to>
      <xdr:col>36</xdr:col>
      <xdr:colOff>165100</xdr:colOff>
      <xdr:row>53</xdr:row>
      <xdr:rowOff>86208</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07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102735</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884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11378</xdr:rowOff>
    </xdr:from>
    <xdr:to>
      <xdr:col>55</xdr:col>
      <xdr:colOff>0</xdr:colOff>
      <xdr:row>78</xdr:row>
      <xdr:rowOff>32341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84478"/>
          <a:ext cx="838200" cy="2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11378</xdr:rowOff>
    </xdr:from>
    <xdr:to>
      <xdr:col>50</xdr:col>
      <xdr:colOff>114300</xdr:colOff>
      <xdr:row>78</xdr:row>
      <xdr:rowOff>22913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84478"/>
          <a:ext cx="889000" cy="1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134955</xdr:rowOff>
    </xdr:from>
    <xdr:to>
      <xdr:col>45</xdr:col>
      <xdr:colOff>177800</xdr:colOff>
      <xdr:row>78</xdr:row>
      <xdr:rowOff>22913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36605"/>
          <a:ext cx="889000" cy="5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134955</xdr:rowOff>
    </xdr:from>
    <xdr:to>
      <xdr:col>41</xdr:col>
      <xdr:colOff>50800</xdr:colOff>
      <xdr:row>77</xdr:row>
      <xdr:rowOff>170644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36605"/>
          <a:ext cx="889000" cy="3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152991</xdr:rowOff>
    </xdr:from>
    <xdr:to>
      <xdr:col>55</xdr:col>
      <xdr:colOff>50800</xdr:colOff>
      <xdr:row>78</xdr:row>
      <xdr:rowOff>83141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5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132028</xdr:rowOff>
    </xdr:from>
    <xdr:to>
      <xdr:col>50</xdr:col>
      <xdr:colOff>165100</xdr:colOff>
      <xdr:row>78</xdr:row>
      <xdr:rowOff>62178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3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78705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10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143563</xdr:rowOff>
    </xdr:from>
    <xdr:to>
      <xdr:col>46</xdr:col>
      <xdr:colOff>38100</xdr:colOff>
      <xdr:row>78</xdr:row>
      <xdr:rowOff>73713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4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64840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3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84155</xdr:rowOff>
    </xdr:from>
    <xdr:to>
      <xdr:col>41</xdr:col>
      <xdr:colOff>101600</xdr:colOff>
      <xdr:row>78</xdr:row>
      <xdr:rowOff>14305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30832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6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119844</xdr:rowOff>
    </xdr:from>
    <xdr:to>
      <xdr:col>36</xdr:col>
      <xdr:colOff>165100</xdr:colOff>
      <xdr:row>78</xdr:row>
      <xdr:rowOff>49994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2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41121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20577</xdr:rowOff>
    </xdr:from>
    <xdr:to>
      <xdr:col>55</xdr:col>
      <xdr:colOff>0</xdr:colOff>
      <xdr:row>96</xdr:row>
      <xdr:rowOff>40145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308327"/>
          <a:ext cx="838200" cy="19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40145</xdr:rowOff>
    </xdr:from>
    <xdr:to>
      <xdr:col>50</xdr:col>
      <xdr:colOff>114300</xdr:colOff>
      <xdr:row>96</xdr:row>
      <xdr:rowOff>114790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499345"/>
          <a:ext cx="889000" cy="7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148143</xdr:rowOff>
    </xdr:from>
    <xdr:to>
      <xdr:col>45</xdr:col>
      <xdr:colOff>177800</xdr:colOff>
      <xdr:row>96</xdr:row>
      <xdr:rowOff>114790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435893"/>
          <a:ext cx="889000" cy="13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164488</xdr:rowOff>
    </xdr:from>
    <xdr:to>
      <xdr:col>41</xdr:col>
      <xdr:colOff>50800</xdr:colOff>
      <xdr:row>95</xdr:row>
      <xdr:rowOff>148143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280788"/>
          <a:ext cx="889000" cy="15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141227</xdr:rowOff>
    </xdr:from>
    <xdr:to>
      <xdr:col>55</xdr:col>
      <xdr:colOff>50800</xdr:colOff>
      <xdr:row>95</xdr:row>
      <xdr:rowOff>71377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25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164104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10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160795</xdr:rowOff>
    </xdr:from>
    <xdr:to>
      <xdr:col>50</xdr:col>
      <xdr:colOff>165100</xdr:colOff>
      <xdr:row>96</xdr:row>
      <xdr:rowOff>90945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107472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2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63990</xdr:rowOff>
    </xdr:from>
    <xdr:to>
      <xdr:col>46</xdr:col>
      <xdr:colOff>38100</xdr:colOff>
      <xdr:row>96</xdr:row>
      <xdr:rowOff>165590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156717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97343</xdr:rowOff>
    </xdr:from>
    <xdr:to>
      <xdr:col>41</xdr:col>
      <xdr:colOff>101600</xdr:colOff>
      <xdr:row>96</xdr:row>
      <xdr:rowOff>27493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3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44020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6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113688</xdr:rowOff>
    </xdr:from>
    <xdr:to>
      <xdr:col>36</xdr:col>
      <xdr:colOff>165100</xdr:colOff>
      <xdr:row>95</xdr:row>
      <xdr:rowOff>43838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22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60365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00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8898</xdr:rowOff>
    </xdr:from>
    <xdr:to>
      <xdr:col>85</xdr:col>
      <xdr:colOff>127000</xdr:colOff>
      <xdr:row>36</xdr:row>
      <xdr:rowOff>29915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181098"/>
          <a:ext cx="838200" cy="2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29915</xdr:rowOff>
    </xdr:from>
    <xdr:to>
      <xdr:col>81</xdr:col>
      <xdr:colOff>50800</xdr:colOff>
      <xdr:row>37</xdr:row>
      <xdr:rowOff>18814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202115"/>
          <a:ext cx="889000" cy="16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18814</xdr:rowOff>
    </xdr:from>
    <xdr:to>
      <xdr:col>76</xdr:col>
      <xdr:colOff>114300</xdr:colOff>
      <xdr:row>37</xdr:row>
      <xdr:rowOff>130299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362464"/>
          <a:ext cx="889000" cy="11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130299</xdr:rowOff>
    </xdr:from>
    <xdr:to>
      <xdr:col>71</xdr:col>
      <xdr:colOff>177800</xdr:colOff>
      <xdr:row>37</xdr:row>
      <xdr:rowOff>157459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73949"/>
          <a:ext cx="889000" cy="2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129548</xdr:rowOff>
    </xdr:from>
    <xdr:to>
      <xdr:col>85</xdr:col>
      <xdr:colOff>177800</xdr:colOff>
      <xdr:row>36</xdr:row>
      <xdr:rowOff>59698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13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152425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8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150565</xdr:rowOff>
    </xdr:from>
    <xdr:to>
      <xdr:col>81</xdr:col>
      <xdr:colOff>101600</xdr:colOff>
      <xdr:row>36</xdr:row>
      <xdr:rowOff>80715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5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97242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2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139464</xdr:rowOff>
    </xdr:from>
    <xdr:to>
      <xdr:col>76</xdr:col>
      <xdr:colOff>165100</xdr:colOff>
      <xdr:row>37</xdr:row>
      <xdr:rowOff>69614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1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86141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08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79499</xdr:rowOff>
    </xdr:from>
    <xdr:to>
      <xdr:col>72</xdr:col>
      <xdr:colOff>38100</xdr:colOff>
      <xdr:row>38</xdr:row>
      <xdr:rowOff>9649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2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776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1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106659</xdr:rowOff>
    </xdr:from>
    <xdr:to>
      <xdr:col>67</xdr:col>
      <xdr:colOff>101600</xdr:colOff>
      <xdr:row>38</xdr:row>
      <xdr:rowOff>36809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5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27936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4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63355</xdr:rowOff>
    </xdr:from>
    <xdr:to>
      <xdr:col>85</xdr:col>
      <xdr:colOff>127000</xdr:colOff>
      <xdr:row>56</xdr:row>
      <xdr:rowOff>105890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493105"/>
          <a:ext cx="838200" cy="21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105890</xdr:rowOff>
    </xdr:from>
    <xdr:to>
      <xdr:col>81</xdr:col>
      <xdr:colOff>50800</xdr:colOff>
      <xdr:row>56</xdr:row>
      <xdr:rowOff>120909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07090"/>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120909</xdr:rowOff>
    </xdr:from>
    <xdr:to>
      <xdr:col>76</xdr:col>
      <xdr:colOff>114300</xdr:colOff>
      <xdr:row>56</xdr:row>
      <xdr:rowOff>163954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22109"/>
          <a:ext cx="889000" cy="4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105173</xdr:rowOff>
    </xdr:from>
    <xdr:to>
      <xdr:col>71</xdr:col>
      <xdr:colOff>177800</xdr:colOff>
      <xdr:row>56</xdr:row>
      <xdr:rowOff>163954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06373"/>
          <a:ext cx="889000" cy="5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12555</xdr:rowOff>
    </xdr:from>
    <xdr:to>
      <xdr:col>85</xdr:col>
      <xdr:colOff>177800</xdr:colOff>
      <xdr:row>55</xdr:row>
      <xdr:rowOff>114155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35432</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2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55090</xdr:rowOff>
    </xdr:from>
    <xdr:to>
      <xdr:col>81</xdr:col>
      <xdr:colOff>101600</xdr:colOff>
      <xdr:row>56</xdr:row>
      <xdr:rowOff>156690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147817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4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70109</xdr:rowOff>
    </xdr:from>
    <xdr:to>
      <xdr:col>76</xdr:col>
      <xdr:colOff>165100</xdr:colOff>
      <xdr:row>57</xdr:row>
      <xdr:rowOff>259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7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162836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6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113154</xdr:rowOff>
    </xdr:from>
    <xdr:to>
      <xdr:col>72</xdr:col>
      <xdr:colOff>38100</xdr:colOff>
      <xdr:row>57</xdr:row>
      <xdr:rowOff>43304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1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34431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0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54373</xdr:rowOff>
    </xdr:from>
    <xdr:to>
      <xdr:col>67</xdr:col>
      <xdr:colOff>101600</xdr:colOff>
      <xdr:row>56</xdr:row>
      <xdr:rowOff>155973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5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147100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4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33528</xdr:rowOff>
    </xdr:from>
    <xdr:to>
      <xdr:col>85</xdr:col>
      <xdr:colOff>127000</xdr:colOff>
      <xdr:row>79</xdr:row>
      <xdr:rowOff>57286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78078"/>
          <a:ext cx="838200" cy="2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57286</xdr:rowOff>
    </xdr:from>
    <xdr:to>
      <xdr:col>81</xdr:col>
      <xdr:colOff>50800</xdr:colOff>
      <xdr:row>79</xdr:row>
      <xdr:rowOff>63129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01836"/>
          <a:ext cx="88900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48489</xdr:rowOff>
    </xdr:from>
    <xdr:to>
      <xdr:col>76</xdr:col>
      <xdr:colOff>114300</xdr:colOff>
      <xdr:row>79</xdr:row>
      <xdr:rowOff>63129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93039"/>
          <a:ext cx="889000" cy="1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1860</xdr:rowOff>
    </xdr:from>
    <xdr:to>
      <xdr:col>71</xdr:col>
      <xdr:colOff>177800</xdr:colOff>
      <xdr:row>79</xdr:row>
      <xdr:rowOff>48489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46410"/>
          <a:ext cx="889000" cy="4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154178</xdr:rowOff>
    </xdr:from>
    <xdr:to>
      <xdr:col>85</xdr:col>
      <xdr:colOff>177800</xdr:colOff>
      <xdr:row>79</xdr:row>
      <xdr:rowOff>84328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113555</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1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6486</xdr:rowOff>
    </xdr:from>
    <xdr:to>
      <xdr:col>81</xdr:col>
      <xdr:colOff>101600</xdr:colOff>
      <xdr:row>79</xdr:row>
      <xdr:rowOff>108086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5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124613</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32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12329</xdr:rowOff>
    </xdr:from>
    <xdr:to>
      <xdr:col>76</xdr:col>
      <xdr:colOff>165100</xdr:colOff>
      <xdr:row>79</xdr:row>
      <xdr:rowOff>113929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5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130456</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33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169139</xdr:rowOff>
    </xdr:from>
    <xdr:to>
      <xdr:col>72</xdr:col>
      <xdr:colOff>38100</xdr:colOff>
      <xdr:row>79</xdr:row>
      <xdr:rowOff>99289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4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115816</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31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122510</xdr:rowOff>
    </xdr:from>
    <xdr:to>
      <xdr:col>67</xdr:col>
      <xdr:colOff>101600</xdr:colOff>
      <xdr:row>79</xdr:row>
      <xdr:rowOff>52660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69187</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27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160781</xdr:rowOff>
    </xdr:from>
    <xdr:to>
      <xdr:col>85</xdr:col>
      <xdr:colOff>127000</xdr:colOff>
      <xdr:row>98</xdr:row>
      <xdr:rowOff>1324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91431"/>
          <a:ext cx="838200" cy="1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1324</xdr:rowOff>
    </xdr:from>
    <xdr:to>
      <xdr:col>81</xdr:col>
      <xdr:colOff>50800</xdr:colOff>
      <xdr:row>98</xdr:row>
      <xdr:rowOff>17458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803424"/>
          <a:ext cx="889000" cy="1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17458</xdr:rowOff>
    </xdr:from>
    <xdr:to>
      <xdr:col>76</xdr:col>
      <xdr:colOff>114300</xdr:colOff>
      <xdr:row>98</xdr:row>
      <xdr:rowOff>22400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19558"/>
          <a:ext cx="8890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21408</xdr:rowOff>
    </xdr:from>
    <xdr:to>
      <xdr:col>71</xdr:col>
      <xdr:colOff>177800</xdr:colOff>
      <xdr:row>98</xdr:row>
      <xdr:rowOff>22400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823508"/>
          <a:ext cx="889000" cy="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109981</xdr:rowOff>
    </xdr:from>
    <xdr:to>
      <xdr:col>85</xdr:col>
      <xdr:colOff>177800</xdr:colOff>
      <xdr:row>98</xdr:row>
      <xdr:rowOff>40131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121974</xdr:rowOff>
    </xdr:from>
    <xdr:to>
      <xdr:col>81</xdr:col>
      <xdr:colOff>101600</xdr:colOff>
      <xdr:row>98</xdr:row>
      <xdr:rowOff>52124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43251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4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138108</xdr:rowOff>
    </xdr:from>
    <xdr:to>
      <xdr:col>76</xdr:col>
      <xdr:colOff>165100</xdr:colOff>
      <xdr:row>98</xdr:row>
      <xdr:rowOff>68258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6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59385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6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143050</xdr:rowOff>
    </xdr:from>
    <xdr:to>
      <xdr:col>72</xdr:col>
      <xdr:colOff>38100</xdr:colOff>
      <xdr:row>98</xdr:row>
      <xdr:rowOff>73200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64327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6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142058</xdr:rowOff>
    </xdr:from>
    <xdr:to>
      <xdr:col>67</xdr:col>
      <xdr:colOff>101600</xdr:colOff>
      <xdr:row>98</xdr:row>
      <xdr:rowOff>72208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63335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6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議会費は、住民一人当たり</a:t>
          </a:r>
          <a:r>
            <a:rPr kumimoji="1" lang="en-US" altLang="ja-JP" sz="1100">
              <a:solidFill>
                <a:schemeClr val="dk1"/>
              </a:solidFill>
              <a:effectLst/>
              <a:latin typeface="+mn-lt"/>
              <a:ea typeface="+mn-ea"/>
              <a:cs typeface="+mn-cs"/>
            </a:rPr>
            <a:t>9,245</a:t>
          </a:r>
          <a:r>
            <a:rPr kumimoji="1" lang="ja-JP" altLang="ja-JP" sz="1100">
              <a:solidFill>
                <a:schemeClr val="dk1"/>
              </a:solidFill>
              <a:effectLst/>
              <a:latin typeface="+mn-lt"/>
              <a:ea typeface="+mn-ea"/>
              <a:cs typeface="+mn-cs"/>
            </a:rPr>
            <a:t>円となっており、依然として類似団体平均と比較して高い水準となっているが、その要因としては、先進地視察等の旅費が考えられる。</a:t>
          </a:r>
          <a:endParaRPr lang="ja-JP" altLang="ja-JP" sz="1400">
            <a:effectLst/>
          </a:endParaRPr>
        </a:p>
        <a:p>
          <a:r>
            <a:rPr kumimoji="1" lang="ja-JP" altLang="ja-JP" sz="1100">
              <a:solidFill>
                <a:schemeClr val="dk1"/>
              </a:solidFill>
              <a:effectLst/>
              <a:latin typeface="+mn-lt"/>
              <a:ea typeface="+mn-ea"/>
              <a:cs typeface="+mn-cs"/>
            </a:rPr>
            <a:t>消防費は、住民一人当たり</a:t>
          </a:r>
          <a:r>
            <a:rPr kumimoji="1" lang="en-US" altLang="ja-JP" sz="1100">
              <a:solidFill>
                <a:schemeClr val="dk1"/>
              </a:solidFill>
              <a:effectLst/>
              <a:latin typeface="+mn-lt"/>
              <a:ea typeface="+mn-ea"/>
              <a:cs typeface="+mn-cs"/>
            </a:rPr>
            <a:t>45,155</a:t>
          </a:r>
          <a:r>
            <a:rPr kumimoji="1" lang="ja-JP" altLang="ja-JP" sz="1100">
              <a:solidFill>
                <a:schemeClr val="dk1"/>
              </a:solidFill>
              <a:effectLst/>
              <a:latin typeface="+mn-lt"/>
              <a:ea typeface="+mn-ea"/>
              <a:cs typeface="+mn-cs"/>
            </a:rPr>
            <a:t>円となっており、増加傾向であるが、その要因は串間市消防庁舎整備事業によるものである。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教育費は、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87,519</a:t>
          </a:r>
          <a:r>
            <a:rPr kumimoji="1" lang="ja-JP" altLang="ja-JP" sz="1100">
              <a:solidFill>
                <a:schemeClr val="dk1"/>
              </a:solidFill>
              <a:effectLst/>
              <a:latin typeface="+mn-lt"/>
              <a:ea typeface="+mn-ea"/>
              <a:cs typeface="+mn-cs"/>
            </a:rPr>
            <a:t>円となっており、増加傾向であるが、その要因は串間市民総合体育館施設改修事業によるものである。</a:t>
          </a:r>
          <a:endParaRPr lang="ja-JP" altLang="ja-JP" sz="1400">
            <a:effectLst/>
          </a:endParaRPr>
        </a:p>
        <a:p>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210,868</a:t>
          </a:r>
          <a:r>
            <a:rPr kumimoji="1" lang="ja-JP" altLang="ja-JP" sz="1100">
              <a:solidFill>
                <a:schemeClr val="dk1"/>
              </a:solidFill>
              <a:effectLst/>
              <a:latin typeface="+mn-lt"/>
              <a:ea typeface="+mn-ea"/>
              <a:cs typeface="+mn-cs"/>
            </a:rPr>
            <a:t>円となっており</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減少しているが</a:t>
          </a:r>
          <a:r>
            <a:rPr kumimoji="1" lang="ja-JP" altLang="ja-JP"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その要因はふるさと納税を推進するための経費が大幅</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a:t>
          </a:r>
          <a:r>
            <a:rPr kumimoji="1" lang="ja-JP" altLang="en-US" sz="1100">
              <a:solidFill>
                <a:schemeClr val="dk1"/>
              </a:solidFill>
              <a:effectLst/>
              <a:latin typeface="+mn-lt"/>
              <a:ea typeface="+mn-ea"/>
              <a:cs typeface="+mn-cs"/>
            </a:rPr>
            <a:t>による。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宮崎県串間市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財政調整基金については、令和４年度及び令和５年度に行った病院事業会計への貸付の財源としたことから大きく減となっている。</a:t>
          </a:r>
          <a:endParaRPr lang="ja-JP" altLang="ja-JP" sz="1100">
            <a:effectLst/>
          </a:endParaRPr>
        </a:p>
        <a:p>
          <a:r>
            <a:rPr kumimoji="1" lang="ja-JP" altLang="ja-JP" sz="1000">
              <a:solidFill>
                <a:schemeClr val="dk1"/>
              </a:solidFill>
              <a:effectLst/>
              <a:latin typeface="+mn-lt"/>
              <a:ea typeface="+mn-ea"/>
              <a:cs typeface="+mn-cs"/>
            </a:rPr>
            <a:t>　歳入歳出ともに前年度より増となっているが、歳入においては主に寄附金（ふるさと納税）が</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となったものの</a:t>
          </a:r>
          <a:r>
            <a:rPr kumimoji="1" lang="ja-JP" altLang="en-US" sz="1000">
              <a:solidFill>
                <a:schemeClr val="dk1"/>
              </a:solidFill>
              <a:effectLst/>
              <a:latin typeface="+mn-lt"/>
              <a:ea typeface="+mn-ea"/>
              <a:cs typeface="+mn-cs"/>
            </a:rPr>
            <a:t>建設事業に伴う地方債が大幅増となり</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歳出については、</a:t>
          </a:r>
          <a:r>
            <a:rPr kumimoji="1" lang="ja-JP" altLang="ja-JP" sz="1000">
              <a:solidFill>
                <a:schemeClr val="dk1"/>
              </a:solidFill>
              <a:effectLst/>
              <a:latin typeface="+mn-lt"/>
              <a:ea typeface="+mn-ea"/>
              <a:cs typeface="+mn-cs"/>
            </a:rPr>
            <a:t>串間市消防庁舎整備事業、串間市民総合体育館施設改修事業、</a:t>
          </a:r>
          <a:r>
            <a:rPr kumimoji="1" lang="ja-JP" altLang="en-US" sz="1000">
              <a:solidFill>
                <a:schemeClr val="dk1"/>
              </a:solidFill>
              <a:effectLst/>
              <a:latin typeface="+mn-lt"/>
              <a:ea typeface="+mn-ea"/>
              <a:cs typeface="+mn-cs"/>
            </a:rPr>
            <a:t>下水道</a:t>
          </a:r>
          <a:r>
            <a:rPr kumimoji="1" lang="ja-JP" altLang="ja-JP" sz="1000">
              <a:solidFill>
                <a:schemeClr val="dk1"/>
              </a:solidFill>
              <a:effectLst/>
              <a:latin typeface="+mn-lt"/>
              <a:ea typeface="+mn-ea"/>
              <a:cs typeface="+mn-cs"/>
            </a:rPr>
            <a:t>事業への繰出金の増等により歳出も大きく増となり、実質収支は減となった。また、財政調整基金取り崩し額が積立額を上回ったことにより、実質単年度収支の標準財政規模に占める割合は▲</a:t>
          </a:r>
          <a:r>
            <a:rPr kumimoji="1" lang="en-US" altLang="ja-JP" sz="1000">
              <a:solidFill>
                <a:schemeClr val="dk1"/>
              </a:solidFill>
              <a:effectLst/>
              <a:latin typeface="+mn-lt"/>
              <a:ea typeface="+mn-ea"/>
              <a:cs typeface="+mn-cs"/>
            </a:rPr>
            <a:t>2.87</a:t>
          </a:r>
          <a:r>
            <a:rPr kumimoji="1" lang="ja-JP" altLang="ja-JP" sz="1000">
              <a:solidFill>
                <a:schemeClr val="dk1"/>
              </a:solidFill>
              <a:effectLst/>
              <a:latin typeface="+mn-lt"/>
              <a:ea typeface="+mn-ea"/>
              <a:cs typeface="+mn-cs"/>
            </a:rPr>
            <a:t>ポイントとなっている。</a:t>
          </a:r>
          <a:endParaRPr lang="ja-JP" altLang="ja-JP" sz="1100">
            <a:effectLst/>
          </a:endParaRPr>
        </a:p>
        <a:p>
          <a:r>
            <a:rPr kumimoji="1" lang="ja-JP" altLang="ja-JP" sz="1000">
              <a:solidFill>
                <a:schemeClr val="dk1"/>
              </a:solidFill>
              <a:effectLst/>
              <a:latin typeface="+mn-lt"/>
              <a:ea typeface="+mn-ea"/>
              <a:cs typeface="+mn-cs"/>
            </a:rPr>
            <a:t>　今後も、事務事業の見直し・統廃合など歳出の合理化等行財政改革を推進し、健全な行財政運営に努めていく。 </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宮崎県串間市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病院事業について、流動資産が</a:t>
          </a:r>
          <a:r>
            <a:rPr kumimoji="1" lang="en-US" altLang="ja-JP" sz="1100">
              <a:solidFill>
                <a:schemeClr val="dk1"/>
              </a:solidFill>
              <a:effectLst/>
              <a:latin typeface="+mn-lt"/>
              <a:ea typeface="+mn-ea"/>
              <a:cs typeface="+mn-cs"/>
            </a:rPr>
            <a:t>94,382</a:t>
          </a:r>
          <a:r>
            <a:rPr kumimoji="1" lang="ja-JP" altLang="ja-JP" sz="1100">
              <a:solidFill>
                <a:schemeClr val="dk1"/>
              </a:solidFill>
              <a:effectLst/>
              <a:latin typeface="+mn-lt"/>
              <a:ea typeface="+mn-ea"/>
              <a:cs typeface="+mn-cs"/>
            </a:rPr>
            <a:t>千円減ったものの、流動負債</a:t>
          </a:r>
          <a:r>
            <a:rPr kumimoji="1" lang="ja-JP" altLang="en-US" sz="1100">
              <a:solidFill>
                <a:schemeClr val="dk1"/>
              </a:solidFill>
              <a:effectLst/>
              <a:latin typeface="+mn-lt"/>
              <a:ea typeface="+mn-ea"/>
              <a:cs typeface="+mn-cs"/>
            </a:rPr>
            <a:t>は横ばい状態であり、かろうじて資金不足を免れた。</a:t>
          </a:r>
          <a:endParaRPr lang="ja-JP" altLang="ja-JP" sz="1400">
            <a:effectLst/>
          </a:endParaRPr>
        </a:p>
        <a:p>
          <a:r>
            <a:rPr kumimoji="1" lang="ja-JP" altLang="ja-JP" sz="1100">
              <a:solidFill>
                <a:schemeClr val="dk1"/>
              </a:solidFill>
              <a:effectLst/>
              <a:latin typeface="+mn-lt"/>
              <a:ea typeface="+mn-ea"/>
              <a:cs typeface="+mn-cs"/>
            </a:rPr>
            <a:t>流動資産は</a:t>
          </a:r>
          <a:r>
            <a:rPr kumimoji="1" lang="ja-JP" altLang="en-US" sz="1100">
              <a:solidFill>
                <a:schemeClr val="dk1"/>
              </a:solidFill>
              <a:effectLst/>
              <a:latin typeface="+mn-lt"/>
              <a:ea typeface="+mn-ea"/>
              <a:cs typeface="+mn-cs"/>
            </a:rPr>
            <a:t>、</a:t>
          </a:r>
          <a:r>
            <a:rPr kumimoji="1" lang="ja-JP" altLang="en-US" sz="1100">
              <a:solidFill>
                <a:sysClr val="windowText" lastClr="000000"/>
              </a:solidFill>
              <a:effectLst/>
              <a:latin typeface="+mn-lt"/>
              <a:ea typeface="+mn-ea"/>
              <a:cs typeface="+mn-cs"/>
            </a:rPr>
            <a:t>費用の増加、一般会計からの貸付金が減少したこと等により現金が大幅に</a:t>
          </a:r>
          <a:r>
            <a:rPr kumimoji="1" lang="ja-JP" altLang="ja-JP" sz="1100">
              <a:solidFill>
                <a:sysClr val="windowText" lastClr="000000"/>
              </a:solidFill>
              <a:effectLst/>
              <a:latin typeface="+mn-lt"/>
              <a:ea typeface="+mn-ea"/>
              <a:cs typeface="+mn-cs"/>
            </a:rPr>
            <a:t>減少した</a:t>
          </a:r>
          <a:r>
            <a:rPr kumimoji="1" lang="ja-JP" altLang="en-US" sz="1100">
              <a:solidFill>
                <a:sysClr val="windowText" lastClr="000000"/>
              </a:solidFill>
              <a:effectLst/>
              <a:latin typeface="+mn-lt"/>
              <a:ea typeface="+mn-ea"/>
              <a:cs typeface="+mn-cs"/>
            </a:rPr>
            <a:t>ため</a:t>
          </a:r>
          <a:r>
            <a:rPr kumimoji="1" lang="ja-JP" altLang="ja-JP" sz="1100">
              <a:solidFill>
                <a:sysClr val="windowText" lastClr="000000"/>
              </a:solidFill>
              <a:effectLst/>
              <a:latin typeface="+mn-lt"/>
              <a:ea typeface="+mn-ea"/>
              <a:cs typeface="+mn-cs"/>
            </a:rPr>
            <a:t>減少</a:t>
          </a:r>
          <a:r>
            <a:rPr kumimoji="1" lang="ja-JP" altLang="en-US" sz="1100">
              <a:solidFill>
                <a:sysClr val="windowText" lastClr="000000"/>
              </a:solidFill>
              <a:effectLst/>
              <a:latin typeface="+mn-lt"/>
              <a:ea typeface="+mn-ea"/>
              <a:cs typeface="+mn-cs"/>
            </a:rPr>
            <a:t>している。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17256427</v>
      </c>
      <c r="BO4" s="436"/>
      <c r="BP4" s="436"/>
      <c r="BQ4" s="436"/>
      <c r="BR4" s="436"/>
      <c r="BS4" s="436"/>
      <c r="BT4" s="436"/>
      <c r="BU4" s="437"/>
      <c r="BV4" s="435">
        <v>16619753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5.3</v>
      </c>
      <c r="CU4" s="576"/>
      <c r="CV4" s="576"/>
      <c r="CW4" s="576"/>
      <c r="CX4" s="576"/>
      <c r="CY4" s="576"/>
      <c r="CZ4" s="576"/>
      <c r="DA4" s="577"/>
      <c r="DB4" s="575">
        <v>6.5</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16764867</v>
      </c>
      <c r="BO5" s="407"/>
      <c r="BP5" s="407"/>
      <c r="BQ5" s="407"/>
      <c r="BR5" s="407"/>
      <c r="BS5" s="407"/>
      <c r="BT5" s="407"/>
      <c r="BU5" s="408"/>
      <c r="BV5" s="406">
        <v>16104228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93.8</v>
      </c>
      <c r="CU5" s="404"/>
      <c r="CV5" s="404"/>
      <c r="CW5" s="404"/>
      <c r="CX5" s="404"/>
      <c r="CY5" s="404"/>
      <c r="CZ5" s="404"/>
      <c r="DA5" s="405"/>
      <c r="DB5" s="403">
        <v>92.8</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491560</v>
      </c>
      <c r="BO6" s="407"/>
      <c r="BP6" s="407"/>
      <c r="BQ6" s="407"/>
      <c r="BR6" s="407"/>
      <c r="BS6" s="407"/>
      <c r="BT6" s="407"/>
      <c r="BU6" s="408"/>
      <c r="BV6" s="406">
        <v>515525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v>
      </c>
      <c r="CU6" s="550"/>
      <c r="CV6" s="550"/>
      <c r="CW6" s="550"/>
      <c r="CX6" s="550"/>
      <c r="CY6" s="550"/>
      <c r="CZ6" s="550"/>
      <c r="DA6" s="551"/>
      <c r="DB6" s="549">
        <v>93.2</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116586</v>
      </c>
      <c r="BO7" s="407"/>
      <c r="BP7" s="407"/>
      <c r="BQ7" s="407"/>
      <c r="BR7" s="407"/>
      <c r="BS7" s="407"/>
      <c r="BT7" s="407"/>
      <c r="BU7" s="408"/>
      <c r="BV7" s="406">
        <v>66345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7012436</v>
      </c>
      <c r="CU7" s="407"/>
      <c r="CV7" s="407"/>
      <c r="CW7" s="407"/>
      <c r="CX7" s="407"/>
      <c r="CY7" s="407"/>
      <c r="CZ7" s="407"/>
      <c r="DA7" s="408"/>
      <c r="DB7" s="406">
        <v>6870261</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374974</v>
      </c>
      <c r="BO8" s="407"/>
      <c r="BP8" s="407"/>
      <c r="BQ8" s="407"/>
      <c r="BR8" s="407"/>
      <c r="BS8" s="407"/>
      <c r="BT8" s="407"/>
      <c r="BU8" s="408"/>
      <c r="BV8" s="406">
        <v>449180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0.32</v>
      </c>
      <c r="CU8" s="510"/>
      <c r="CV8" s="510"/>
      <c r="CW8" s="510"/>
      <c r="CX8" s="510"/>
      <c r="CY8" s="510"/>
      <c r="CZ8" s="510"/>
      <c r="DA8" s="511"/>
      <c r="DB8" s="509">
        <v>0.31</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16822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-74206</v>
      </c>
      <c r="BO9" s="407"/>
      <c r="BP9" s="407"/>
      <c r="BQ9" s="407"/>
      <c r="BR9" s="407"/>
      <c r="BS9" s="407"/>
      <c r="BT9" s="407"/>
      <c r="BU9" s="408"/>
      <c r="BV9" s="406">
        <v>-182597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10.8</v>
      </c>
      <c r="CU9" s="404"/>
      <c r="CV9" s="404"/>
      <c r="CW9" s="404"/>
      <c r="CX9" s="404"/>
      <c r="CY9" s="404"/>
      <c r="CZ9" s="404"/>
      <c r="DA9" s="405"/>
      <c r="DB9" s="403">
        <v>10.199999999999999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18779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334894</v>
      </c>
      <c r="BO10" s="407"/>
      <c r="BP10" s="407"/>
      <c r="BQ10" s="407"/>
      <c r="BR10" s="407"/>
      <c r="BS10" s="407"/>
      <c r="BT10" s="407"/>
      <c r="BU10" s="408"/>
      <c r="BV10" s="406">
        <v>426301</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16047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461655</v>
      </c>
      <c r="BO12" s="407"/>
      <c r="BP12" s="407"/>
      <c r="BQ12" s="407"/>
      <c r="BR12" s="407"/>
      <c r="BS12" s="407"/>
      <c r="BT12" s="407"/>
      <c r="BU12" s="408"/>
      <c r="BV12" s="406">
        <v>516707</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15898</v>
      </c>
      <c r="S13" s="494"/>
      <c r="T13" s="494"/>
      <c r="U13" s="494"/>
      <c r="V13" s="495"/>
      <c r="W13" s="496" t="s">
        <v>131</v>
      </c>
      <c r="X13" s="392"/>
      <c r="Y13" s="392"/>
      <c r="Z13" s="392"/>
      <c r="AA13" s="392"/>
      <c r="AB13" s="393"/>
      <c r="AC13" s="359">
        <v>1940</v>
      </c>
      <c r="AD13" s="360"/>
      <c r="AE13" s="360"/>
      <c r="AF13" s="360"/>
      <c r="AG13" s="361"/>
      <c r="AH13" s="359">
        <v>2382</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-200967</v>
      </c>
      <c r="BO13" s="407"/>
      <c r="BP13" s="407"/>
      <c r="BQ13" s="407"/>
      <c r="BR13" s="407"/>
      <c r="BS13" s="407"/>
      <c r="BT13" s="407"/>
      <c r="BU13" s="408"/>
      <c r="BV13" s="406">
        <v>-273003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7.4</v>
      </c>
      <c r="CU13" s="404"/>
      <c r="CV13" s="404"/>
      <c r="CW13" s="404"/>
      <c r="CX13" s="404"/>
      <c r="CY13" s="404"/>
      <c r="CZ13" s="404"/>
      <c r="DA13" s="405"/>
      <c r="DB13" s="403">
        <v>7.4</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16517</v>
      </c>
      <c r="S14" s="494"/>
      <c r="T14" s="494"/>
      <c r="U14" s="494"/>
      <c r="V14" s="495"/>
      <c r="W14" s="497"/>
      <c r="X14" s="395"/>
      <c r="Y14" s="395"/>
      <c r="Z14" s="395"/>
      <c r="AA14" s="395"/>
      <c r="AB14" s="396"/>
      <c r="AC14" s="486">
        <v>25.9</v>
      </c>
      <c r="AD14" s="487"/>
      <c r="AE14" s="487"/>
      <c r="AF14" s="487"/>
      <c r="AG14" s="488"/>
      <c r="AH14" s="486">
        <v>27.1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43.2</v>
      </c>
      <c r="CU14" s="504"/>
      <c r="CV14" s="504"/>
      <c r="CW14" s="504"/>
      <c r="CX14" s="504"/>
      <c r="CY14" s="504"/>
      <c r="CZ14" s="504"/>
      <c r="DA14" s="505"/>
      <c r="DB14" s="503">
        <v>38.6</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16391</v>
      </c>
      <c r="S15" s="494"/>
      <c r="T15" s="494"/>
      <c r="U15" s="494"/>
      <c r="V15" s="495"/>
      <c r="W15" s="496" t="s">
        <v>137</v>
      </c>
      <c r="X15" s="392"/>
      <c r="Y15" s="392"/>
      <c r="Z15" s="392"/>
      <c r="AA15" s="392"/>
      <c r="AB15" s="393"/>
      <c r="AC15" s="359">
        <v>1154</v>
      </c>
      <c r="AD15" s="360"/>
      <c r="AE15" s="360"/>
      <c r="AF15" s="360"/>
      <c r="AG15" s="361"/>
      <c r="AH15" s="359">
        <v>1351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2043570</v>
      </c>
      <c r="BO15" s="436"/>
      <c r="BP15" s="436"/>
      <c r="BQ15" s="436"/>
      <c r="BR15" s="436"/>
      <c r="BS15" s="436"/>
      <c r="BT15" s="436"/>
      <c r="BU15" s="437"/>
      <c r="BV15" s="435">
        <v>2022671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15.4</v>
      </c>
      <c r="AD16" s="487"/>
      <c r="AE16" s="487"/>
      <c r="AF16" s="487"/>
      <c r="AG16" s="488"/>
      <c r="AH16" s="486">
        <v>15.4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6498225</v>
      </c>
      <c r="BO16" s="407"/>
      <c r="BP16" s="407"/>
      <c r="BQ16" s="407"/>
      <c r="BR16" s="407"/>
      <c r="BS16" s="407"/>
      <c r="BT16" s="407"/>
      <c r="BU16" s="408"/>
      <c r="BV16" s="406">
        <v>6344605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4390</v>
      </c>
      <c r="AD17" s="360"/>
      <c r="AE17" s="360"/>
      <c r="AF17" s="360"/>
      <c r="AG17" s="361"/>
      <c r="AH17" s="359">
        <v>5047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2539231</v>
      </c>
      <c r="BO17" s="407"/>
      <c r="BP17" s="407"/>
      <c r="BQ17" s="407"/>
      <c r="BR17" s="407"/>
      <c r="BS17" s="407"/>
      <c r="BT17" s="407"/>
      <c r="BU17" s="408"/>
      <c r="BV17" s="406">
        <v>2516859</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294.92</v>
      </c>
      <c r="M18" s="459"/>
      <c r="N18" s="459"/>
      <c r="O18" s="459"/>
      <c r="P18" s="459"/>
      <c r="Q18" s="459"/>
      <c r="R18" s="460"/>
      <c r="S18" s="460"/>
      <c r="T18" s="460"/>
      <c r="U18" s="460"/>
      <c r="V18" s="461"/>
      <c r="W18" s="477"/>
      <c r="X18" s="478"/>
      <c r="Y18" s="478"/>
      <c r="Z18" s="478"/>
      <c r="AA18" s="478"/>
      <c r="AB18" s="502"/>
      <c r="AC18" s="376">
        <v>58.7</v>
      </c>
      <c r="AD18" s="377"/>
      <c r="AE18" s="377"/>
      <c r="AF18" s="377"/>
      <c r="AG18" s="462"/>
      <c r="AH18" s="376">
        <v>57.5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6730831</v>
      </c>
      <c r="BO18" s="407"/>
      <c r="BP18" s="407"/>
      <c r="BQ18" s="407"/>
      <c r="BR18" s="407"/>
      <c r="BS18" s="407"/>
      <c r="BT18" s="407"/>
      <c r="BU18" s="408"/>
      <c r="BV18" s="406">
        <v>6503734</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57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9448672</v>
      </c>
      <c r="BO19" s="407"/>
      <c r="BP19" s="407"/>
      <c r="BQ19" s="407"/>
      <c r="BR19" s="407"/>
      <c r="BS19" s="407"/>
      <c r="BT19" s="407"/>
      <c r="BU19" s="408"/>
      <c r="BV19" s="406">
        <v>9576678</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7225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12108291</v>
      </c>
      <c r="BO22" s="436"/>
      <c r="BP22" s="436"/>
      <c r="BQ22" s="436"/>
      <c r="BR22" s="436"/>
      <c r="BS22" s="436"/>
      <c r="BT22" s="436"/>
      <c r="BU22" s="437"/>
      <c r="BV22" s="435">
        <v>11616649</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11806275</v>
      </c>
      <c r="BO23" s="407"/>
      <c r="BP23" s="407"/>
      <c r="BQ23" s="407"/>
      <c r="BR23" s="407"/>
      <c r="BS23" s="407"/>
      <c r="BT23" s="407"/>
      <c r="BU23" s="408"/>
      <c r="BV23" s="406">
        <v>11308166</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7410</v>
      </c>
      <c r="R24" s="360"/>
      <c r="S24" s="360"/>
      <c r="T24" s="360"/>
      <c r="U24" s="360"/>
      <c r="V24" s="361"/>
      <c r="W24" s="449"/>
      <c r="X24" s="386"/>
      <c r="Y24" s="387"/>
      <c r="Z24" s="362" t="s">
        <v>162</v>
      </c>
      <c r="AA24" s="363"/>
      <c r="AB24" s="363"/>
      <c r="AC24" s="363"/>
      <c r="AD24" s="363"/>
      <c r="AE24" s="363"/>
      <c r="AF24" s="363"/>
      <c r="AG24" s="364"/>
      <c r="AH24" s="359">
        <v>235</v>
      </c>
      <c r="AI24" s="360"/>
      <c r="AJ24" s="360"/>
      <c r="AK24" s="360"/>
      <c r="AL24" s="361"/>
      <c r="AM24" s="359">
        <v>739310</v>
      </c>
      <c r="AN24" s="360"/>
      <c r="AO24" s="360"/>
      <c r="AP24" s="360"/>
      <c r="AQ24" s="360"/>
      <c r="AR24" s="361"/>
      <c r="AS24" s="359">
        <v>3146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9282435</v>
      </c>
      <c r="BO24" s="407"/>
      <c r="BP24" s="407"/>
      <c r="BQ24" s="407"/>
      <c r="BR24" s="407"/>
      <c r="BS24" s="407"/>
      <c r="BT24" s="407"/>
      <c r="BU24" s="408"/>
      <c r="BV24" s="406">
        <v>8481413</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5940</v>
      </c>
      <c r="R25" s="360"/>
      <c r="S25" s="360"/>
      <c r="T25" s="360"/>
      <c r="U25" s="360"/>
      <c r="V25" s="361"/>
      <c r="W25" s="449"/>
      <c r="X25" s="386"/>
      <c r="Y25" s="387"/>
      <c r="Z25" s="362" t="s">
        <v>165</v>
      </c>
      <c r="AA25" s="363"/>
      <c r="AB25" s="363"/>
      <c r="AC25" s="363"/>
      <c r="AD25" s="363"/>
      <c r="AE25" s="363"/>
      <c r="AF25" s="363"/>
      <c r="AG25" s="364"/>
      <c r="AH25" s="359">
        <v>34</v>
      </c>
      <c r="AI25" s="360"/>
      <c r="AJ25" s="360"/>
      <c r="AK25" s="360"/>
      <c r="AL25" s="361"/>
      <c r="AM25" s="359">
        <v>97308</v>
      </c>
      <c r="AN25" s="360"/>
      <c r="AO25" s="360"/>
      <c r="AP25" s="360"/>
      <c r="AQ25" s="360"/>
      <c r="AR25" s="361"/>
      <c r="AS25" s="359">
        <v>2862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951946</v>
      </c>
      <c r="BO25" s="436"/>
      <c r="BP25" s="436"/>
      <c r="BQ25" s="436"/>
      <c r="BR25" s="436"/>
      <c r="BS25" s="436"/>
      <c r="BT25" s="436"/>
      <c r="BU25" s="437"/>
      <c r="BV25" s="435">
        <v>1474979</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5200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3650</v>
      </c>
      <c r="R27" s="360"/>
      <c r="S27" s="360"/>
      <c r="T27" s="360"/>
      <c r="U27" s="360"/>
      <c r="V27" s="361"/>
      <c r="W27" s="449"/>
      <c r="X27" s="386"/>
      <c r="Y27" s="387"/>
      <c r="Z27" s="362" t="s">
        <v>171</v>
      </c>
      <c r="AA27" s="363"/>
      <c r="AB27" s="363"/>
      <c r="AC27" s="363"/>
      <c r="AD27" s="363"/>
      <c r="AE27" s="363"/>
      <c r="AF27" s="363"/>
      <c r="AG27" s="364"/>
      <c r="AH27" s="359">
        <v>2</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245000</v>
      </c>
      <c r="BO27" s="441"/>
      <c r="BP27" s="441"/>
      <c r="BQ27" s="441"/>
      <c r="BR27" s="441"/>
      <c r="BS27" s="441"/>
      <c r="BT27" s="441"/>
      <c r="BU27" s="442"/>
      <c r="BV27" s="440">
        <v>245000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3220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596960</v>
      </c>
      <c r="BO28" s="436"/>
      <c r="BP28" s="436"/>
      <c r="BQ28" s="436"/>
      <c r="BR28" s="436"/>
      <c r="BS28" s="436"/>
      <c r="BT28" s="436"/>
      <c r="BU28" s="437"/>
      <c r="BV28" s="435">
        <v>723721</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11</v>
      </c>
      <c r="M29" s="360"/>
      <c r="N29" s="360"/>
      <c r="O29" s="360"/>
      <c r="P29" s="361"/>
      <c r="Q29" s="359">
        <v>3100</v>
      </c>
      <c r="R29" s="360"/>
      <c r="S29" s="360"/>
      <c r="T29" s="360"/>
      <c r="U29" s="360"/>
      <c r="V29" s="361"/>
      <c r="W29" s="450"/>
      <c r="X29" s="451"/>
      <c r="Y29" s="452"/>
      <c r="Z29" s="362" t="s">
        <v>178</v>
      </c>
      <c r="AA29" s="363"/>
      <c r="AB29" s="363"/>
      <c r="AC29" s="363"/>
      <c r="AD29" s="363"/>
      <c r="AE29" s="363"/>
      <c r="AF29" s="363"/>
      <c r="AG29" s="364"/>
      <c r="AH29" s="359">
        <v>237</v>
      </c>
      <c r="AI29" s="360"/>
      <c r="AJ29" s="360"/>
      <c r="AK29" s="360"/>
      <c r="AL29" s="361"/>
      <c r="AM29" s="359">
        <v>746880</v>
      </c>
      <c r="AN29" s="360"/>
      <c r="AO29" s="360"/>
      <c r="AP29" s="360"/>
      <c r="AQ29" s="360"/>
      <c r="AR29" s="361"/>
      <c r="AS29" s="359">
        <v>3151</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286618</v>
      </c>
      <c r="BO29" s="407"/>
      <c r="BP29" s="407"/>
      <c r="BQ29" s="407"/>
      <c r="BR29" s="407"/>
      <c r="BS29" s="407"/>
      <c r="BT29" s="407"/>
      <c r="BU29" s="408"/>
      <c r="BV29" s="406">
        <v>252450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98.8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1820178</v>
      </c>
      <c r="BO30" s="441"/>
      <c r="BP30" s="441"/>
      <c r="BQ30" s="441"/>
      <c r="BR30" s="441"/>
      <c r="BS30" s="441"/>
      <c r="BT30" s="441"/>
      <c r="BU30" s="442"/>
      <c r="BV30" s="440">
        <v>2124634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国民健康保険特別会計（事業勘定）</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宮崎県市町村総合事務組合　一般会計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串間市土地開発公社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市木診療所特別会計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病院事業会計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宮崎県市町村総合事務組合　自治会館管理運営特別会計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介護保険特別会計（事業勘定）</v>
      </c>
      <c r="X36" s="355"/>
      <c r="Y36" s="355"/>
      <c r="Z36" s="355"/>
      <c r="AA36" s="355"/>
      <c r="AB36" s="355"/>
      <c r="AC36" s="355"/>
      <c r="AD36" s="355"/>
      <c r="AE36" s="355"/>
      <c r="AF36" s="355"/>
      <c r="AG36" s="355"/>
      <c r="AH36" s="355"/>
      <c r="AI36" s="355"/>
      <c r="AJ36" s="355"/>
      <c r="AK36" s="355"/>
      <c r="AL36" s="163"/>
      <c r="AM36" s="354">
        <f t="shared" si="0"/>
        <v>8</v>
      </c>
      <c r="AN36" s="354"/>
      <c r="AO36" s="355" t="str">
        <f>IF('各会計、関係団体の財政状況及び健全化判断比率'!B33="","",'各会計、関係団体の財政状況及び健全化判断比率'!B33)</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宮崎県後期高齢者医療広域連合　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宮崎県後期高齢者医療広域連合　後期高齢者医療特別会計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日南串間広域不燃物処理組合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eMXxwLg22tBT94RuuVIh8Kruqh5R3vp4eZuoiMzGpkaHbJRkAr0tMSFAQ6Jc37AanUru/xIJRgRf2YUTcGARhg==" saltValue="yL143f8vIDSHuku13A0O2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536</v>
      </c>
      <c r="D34" s="1136"/>
      <c r="E34" s="1137"/>
      <c r="F34" s="32">
        <v>7.23</v>
      </c>
      <c r="G34" s="33">
        <v>6.55</v>
      </c>
      <c r="H34" s="33">
        <v>8.3800000000000008</v>
      </c>
      <c r="I34" s="33">
        <v>9</v>
      </c>
      <c r="J34" s="34">
        <v>8.32</v>
      </c>
      <c r="K34" s="22"/>
      <c r="L34" s="22"/>
      <c r="M34" s="22"/>
      <c r="N34" s="22"/>
      <c r="O34" s="22"/>
      <c r="P34" s="22"/>
    </row>
    <row r="35" spans="1:16" ht="39" customHeight="1" x14ac:dyDescent="0.15">
      <c r="A35" s="22"/>
      <c r="B35" s="35"/>
      <c r="C35" s="1132" t="s">
        <v>537</v>
      </c>
      <c r="D35" s="1132"/>
      <c r="E35" s="1133"/>
      <c r="F35" s="36">
        <v>3.95</v>
      </c>
      <c r="G35" s="37">
        <v>7.62</v>
      </c>
      <c r="H35" s="37">
        <v>9.19</v>
      </c>
      <c r="I35" s="37">
        <v>6.5</v>
      </c>
      <c r="J35" s="38">
        <v>5.31</v>
      </c>
      <c r="K35" s="22"/>
      <c r="L35" s="22"/>
      <c r="M35" s="22"/>
      <c r="N35" s="22"/>
      <c r="O35" s="22"/>
      <c r="P35" s="22"/>
    </row>
    <row r="36" spans="1:16" ht="39" customHeight="1" x14ac:dyDescent="0.15">
      <c r="A36" s="22"/>
      <c r="B36" s="35"/>
      <c r="C36" s="1132" t="s">
        <v>538</v>
      </c>
      <c r="D36" s="1132"/>
      <c r="E36" s="1133"/>
      <c r="F36" s="36">
        <v>0.56000000000000005</v>
      </c>
      <c r="G36" s="37">
        <v>0.77</v>
      </c>
      <c r="H36" s="37">
        <v>2.0299999999999998</v>
      </c>
      <c r="I36" s="37">
        <v>2.2200000000000002</v>
      </c>
      <c r="J36" s="38">
        <v>3.03</v>
      </c>
      <c r="K36" s="22"/>
      <c r="L36" s="22"/>
      <c r="M36" s="22"/>
      <c r="N36" s="22"/>
      <c r="O36" s="22"/>
      <c r="P36" s="22"/>
    </row>
    <row r="37" spans="1:16" ht="39" customHeight="1" x14ac:dyDescent="0.15">
      <c r="A37" s="22"/>
      <c r="B37" s="35"/>
      <c r="C37" s="1132" t="s">
        <v>539</v>
      </c>
      <c r="D37" s="1132"/>
      <c r="E37" s="1133"/>
      <c r="F37" s="36">
        <v>0.59</v>
      </c>
      <c r="G37" s="37">
        <v>1.5</v>
      </c>
      <c r="H37" s="37">
        <v>1.68</v>
      </c>
      <c r="I37" s="37">
        <v>0.7</v>
      </c>
      <c r="J37" s="38">
        <v>0.82</v>
      </c>
      <c r="K37" s="22"/>
      <c r="L37" s="22"/>
      <c r="M37" s="22"/>
      <c r="N37" s="22"/>
      <c r="O37" s="22"/>
      <c r="P37" s="22"/>
    </row>
    <row r="38" spans="1:16" ht="39" customHeight="1" x14ac:dyDescent="0.15">
      <c r="A38" s="22"/>
      <c r="B38" s="35"/>
      <c r="C38" s="1132" t="s">
        <v>540</v>
      </c>
      <c r="D38" s="1132"/>
      <c r="E38" s="1133"/>
      <c r="F38" s="36" t="s">
        <v>489</v>
      </c>
      <c r="G38" s="37" t="s">
        <v>489</v>
      </c>
      <c r="H38" s="37" t="s">
        <v>489</v>
      </c>
      <c r="I38" s="37" t="s">
        <v>489</v>
      </c>
      <c r="J38" s="38">
        <v>0.13</v>
      </c>
      <c r="K38" s="22"/>
      <c r="L38" s="22"/>
      <c r="M38" s="22"/>
      <c r="N38" s="22"/>
      <c r="O38" s="22"/>
      <c r="P38" s="22"/>
    </row>
    <row r="39" spans="1:16" ht="39" customHeight="1" x14ac:dyDescent="0.15">
      <c r="A39" s="22"/>
      <c r="B39" s="35"/>
      <c r="C39" s="1132" t="s">
        <v>541</v>
      </c>
      <c r="D39" s="1132"/>
      <c r="E39" s="1133"/>
      <c r="F39" s="36">
        <v>0.03</v>
      </c>
      <c r="G39" s="37">
        <v>0.09</v>
      </c>
      <c r="H39" s="37">
        <v>0.05</v>
      </c>
      <c r="I39" s="37">
        <v>0.03</v>
      </c>
      <c r="J39" s="38">
        <v>0.03</v>
      </c>
      <c r="K39" s="22"/>
      <c r="L39" s="22"/>
      <c r="M39" s="22"/>
      <c r="N39" s="22"/>
      <c r="O39" s="22"/>
      <c r="P39" s="22"/>
    </row>
    <row r="40" spans="1:16" ht="39" customHeight="1" x14ac:dyDescent="0.15">
      <c r="A40" s="22"/>
      <c r="B40" s="35"/>
      <c r="C40" s="1132" t="s">
        <v>542</v>
      </c>
      <c r="D40" s="1132"/>
      <c r="E40" s="1133"/>
      <c r="F40" s="36">
        <v>0</v>
      </c>
      <c r="G40" s="37">
        <v>0</v>
      </c>
      <c r="H40" s="37">
        <v>0.03</v>
      </c>
      <c r="I40" s="37">
        <v>0.1</v>
      </c>
      <c r="J40" s="38">
        <v>0.01</v>
      </c>
      <c r="K40" s="22"/>
      <c r="L40" s="22"/>
      <c r="M40" s="22"/>
      <c r="N40" s="22"/>
      <c r="O40" s="22"/>
      <c r="P40" s="22"/>
    </row>
    <row r="41" spans="1:16" ht="39" customHeight="1" x14ac:dyDescent="0.15">
      <c r="A41" s="22"/>
      <c r="B41" s="35"/>
      <c r="C41" s="1132" t="s">
        <v>543</v>
      </c>
      <c r="D41" s="1132"/>
      <c r="E41" s="1133"/>
      <c r="F41" s="36" t="s">
        <v>544</v>
      </c>
      <c r="G41" s="37" t="s">
        <v>545</v>
      </c>
      <c r="H41" s="37" t="s">
        <v>546</v>
      </c>
      <c r="I41" s="37">
        <v>1.37</v>
      </c>
      <c r="J41" s="38">
        <v>0.01</v>
      </c>
      <c r="K41" s="22"/>
      <c r="L41" s="22"/>
      <c r="M41" s="22"/>
      <c r="N41" s="22"/>
      <c r="O41" s="22"/>
      <c r="P41" s="22"/>
    </row>
    <row r="42" spans="1:16" ht="39" customHeight="1" x14ac:dyDescent="0.15">
      <c r="A42" s="22"/>
      <c r="B42" s="39"/>
      <c r="C42" s="1132" t="s">
        <v>547</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548</v>
      </c>
      <c r="D43" s="1134"/>
      <c r="E43" s="1135"/>
      <c r="F43" s="41">
        <v>0.04</v>
      </c>
      <c r="G43" s="42">
        <v>0.02</v>
      </c>
      <c r="H43" s="42">
        <v>0.03</v>
      </c>
      <c r="I43" s="42">
        <v>0.22</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svgmYl/72b7llzAeGgQeSdumMglO+F47fKRPgiyLPQg1bGw8/5tX9jRMtjnrJosOGQ27zHU/gu6mdnAiAHvAQ==" saltValue="9tvwtOlozDvKWOa/7z2a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917</v>
      </c>
      <c r="L45" s="58">
        <v>893</v>
      </c>
      <c r="M45" s="58">
        <v>909</v>
      </c>
      <c r="N45" s="58">
        <v>1000</v>
      </c>
      <c r="O45" s="59">
        <v>1056</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15">
      <c r="A48" s="46"/>
      <c r="B48" s="1163"/>
      <c r="C48" s="1164"/>
      <c r="D48" s="60"/>
      <c r="E48" s="1140" t="s">
        <v>13</v>
      </c>
      <c r="F48" s="1140"/>
      <c r="G48" s="1140"/>
      <c r="H48" s="1140"/>
      <c r="I48" s="1140"/>
      <c r="J48" s="1141"/>
      <c r="K48" s="61">
        <v>277</v>
      </c>
      <c r="L48" s="62">
        <v>332</v>
      </c>
      <c r="M48" s="62">
        <v>376</v>
      </c>
      <c r="N48" s="62">
        <v>315</v>
      </c>
      <c r="O48" s="63">
        <v>272</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489</v>
      </c>
      <c r="L49" s="62" t="s">
        <v>489</v>
      </c>
      <c r="M49" s="62" t="s">
        <v>489</v>
      </c>
      <c r="N49" s="62" t="s">
        <v>489</v>
      </c>
      <c r="O49" s="63" t="s">
        <v>489</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489</v>
      </c>
      <c r="L50" s="62" t="s">
        <v>489</v>
      </c>
      <c r="M50" s="62" t="s">
        <v>489</v>
      </c>
      <c r="N50" s="62" t="s">
        <v>489</v>
      </c>
      <c r="O50" s="63" t="s">
        <v>489</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823</v>
      </c>
      <c r="L52" s="62">
        <v>786</v>
      </c>
      <c r="M52" s="62">
        <v>820</v>
      </c>
      <c r="N52" s="62">
        <v>856</v>
      </c>
      <c r="O52" s="63">
        <v>894</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371</v>
      </c>
      <c r="L53" s="67">
        <v>439</v>
      </c>
      <c r="M53" s="67">
        <v>465</v>
      </c>
      <c r="N53" s="67">
        <v>459</v>
      </c>
      <c r="O53" s="68">
        <v>434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560</v>
      </c>
      <c r="L58" s="82" t="s">
        <v>560</v>
      </c>
      <c r="M58" s="82" t="s">
        <v>560</v>
      </c>
      <c r="N58" s="82" t="s">
        <v>560</v>
      </c>
      <c r="O58" s="83" t="s">
        <v>560</v>
      </c>
    </row>
    <row r="59" spans="1:21" ht="31.5" customHeight="1" x14ac:dyDescent="0.15">
      <c r="B59" s="1148"/>
      <c r="C59" s="1149"/>
      <c r="D59" s="1155" t="s">
        <v>26</v>
      </c>
      <c r="E59" s="1156"/>
      <c r="F59" s="1156"/>
      <c r="G59" s="1156"/>
      <c r="H59" s="1156"/>
      <c r="I59" s="1156"/>
      <c r="J59" s="1157"/>
      <c r="K59" s="84" t="s">
        <v>560</v>
      </c>
      <c r="L59" s="85" t="s">
        <v>560</v>
      </c>
      <c r="M59" s="85" t="s">
        <v>560</v>
      </c>
      <c r="N59" s="85" t="s">
        <v>560</v>
      </c>
      <c r="O59" s="86" t="s">
        <v>560</v>
      </c>
    </row>
    <row r="60" spans="1:21" ht="31.5" customHeight="1" thickBot="1" x14ac:dyDescent="0.2">
      <c r="B60" s="1150"/>
      <c r="C60" s="1151"/>
      <c r="D60" s="1158" t="s">
        <v>27</v>
      </c>
      <c r="E60" s="1159"/>
      <c r="F60" s="1159"/>
      <c r="G60" s="1159"/>
      <c r="H60" s="1159"/>
      <c r="I60" s="1159"/>
      <c r="J60" s="1160"/>
      <c r="K60" s="87" t="s">
        <v>560</v>
      </c>
      <c r="L60" s="88" t="s">
        <v>560</v>
      </c>
      <c r="M60" s="88" t="s">
        <v>560</v>
      </c>
      <c r="N60" s="88" t="s">
        <v>560</v>
      </c>
      <c r="O60" s="89" t="s">
        <v>560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xFjcbHoMpO7+yEUWaQYRCux9TLf0TdtrHb82mQoApZUNn4UNNb+LDLWBcC/eH6+MDPRW0/leesYjs3Z5amjaQ==" saltValue="QzQzOVUaMG2RvWQy14r8S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81" t="s">
        <v>30</v>
      </c>
      <c r="C41" s="1182"/>
      <c r="D41" s="103"/>
      <c r="E41" s="1183" t="s">
        <v>31</v>
      </c>
      <c r="F41" s="1183"/>
      <c r="G41" s="1183"/>
      <c r="H41" s="1184"/>
      <c r="I41" s="330">
        <v>11278</v>
      </c>
      <c r="J41" s="331">
        <v>11500</v>
      </c>
      <c r="K41" s="331">
        <v>11432</v>
      </c>
      <c r="L41" s="331">
        <v>11617</v>
      </c>
      <c r="M41" s="332">
        <v>12108</v>
      </c>
    </row>
    <row r="42" spans="2:13" ht="27.75" customHeight="1" x14ac:dyDescent="0.15">
      <c r="B42" s="1171"/>
      <c r="C42" s="1172"/>
      <c r="D42" s="104"/>
      <c r="E42" s="1175" t="s">
        <v>32</v>
      </c>
      <c r="F42" s="1175"/>
      <c r="G42" s="1175"/>
      <c r="H42" s="1176"/>
      <c r="I42" s="333" t="s">
        <v>489</v>
      </c>
      <c r="J42" s="334" t="s">
        <v>489</v>
      </c>
      <c r="K42" s="334">
        <v>15</v>
      </c>
      <c r="L42" s="334" t="s">
        <v>489</v>
      </c>
      <c r="M42" s="335" t="s">
        <v>489</v>
      </c>
    </row>
    <row r="43" spans="2:13" ht="27.75" customHeight="1" x14ac:dyDescent="0.15">
      <c r="B43" s="1171"/>
      <c r="C43" s="1172"/>
      <c r="D43" s="104"/>
      <c r="E43" s="1175" t="s">
        <v>33</v>
      </c>
      <c r="F43" s="1175"/>
      <c r="G43" s="1175"/>
      <c r="H43" s="1176"/>
      <c r="I43" s="333">
        <v>3135</v>
      </c>
      <c r="J43" s="334">
        <v>3077</v>
      </c>
      <c r="K43" s="334">
        <v>2140</v>
      </c>
      <c r="L43" s="334">
        <v>2148</v>
      </c>
      <c r="M43" s="335">
        <v>1896</v>
      </c>
    </row>
    <row r="44" spans="2:13" ht="27.75" customHeight="1" x14ac:dyDescent="0.15">
      <c r="B44" s="1171"/>
      <c r="C44" s="1172"/>
      <c r="D44" s="104"/>
      <c r="E44" s="1175" t="s">
        <v>34</v>
      </c>
      <c r="F44" s="1175"/>
      <c r="G44" s="1175"/>
      <c r="H44" s="1176"/>
      <c r="I44" s="333" t="s">
        <v>489</v>
      </c>
      <c r="J44" s="334" t="s">
        <v>489</v>
      </c>
      <c r="K44" s="334" t="s">
        <v>489</v>
      </c>
      <c r="L44" s="334" t="s">
        <v>489</v>
      </c>
      <c r="M44" s="335" t="s">
        <v>489</v>
      </c>
    </row>
    <row r="45" spans="2:13" ht="27.75" customHeight="1" x14ac:dyDescent="0.15">
      <c r="B45" s="1171"/>
      <c r="C45" s="1172"/>
      <c r="D45" s="104"/>
      <c r="E45" s="1175" t="s">
        <v>35</v>
      </c>
      <c r="F45" s="1175"/>
      <c r="G45" s="1175"/>
      <c r="H45" s="1176"/>
      <c r="I45" s="333">
        <v>1665</v>
      </c>
      <c r="J45" s="334">
        <v>1690</v>
      </c>
      <c r="K45" s="334">
        <v>1703</v>
      </c>
      <c r="L45" s="334">
        <v>1785</v>
      </c>
      <c r="M45" s="335">
        <v>1758</v>
      </c>
    </row>
    <row r="46" spans="2:13" ht="27.75" customHeight="1" x14ac:dyDescent="0.15">
      <c r="B46" s="1171"/>
      <c r="C46" s="1172"/>
      <c r="D46" s="105"/>
      <c r="E46" s="1175" t="s">
        <v>36</v>
      </c>
      <c r="F46" s="1175"/>
      <c r="G46" s="1175"/>
      <c r="H46" s="1176"/>
      <c r="I46" s="333">
        <v>3</v>
      </c>
      <c r="J46" s="334">
        <v>3</v>
      </c>
      <c r="K46" s="334">
        <v>3</v>
      </c>
      <c r="L46" s="334" t="s">
        <v>489</v>
      </c>
      <c r="M46" s="335" t="s">
        <v>489</v>
      </c>
    </row>
    <row r="47" spans="2:13" ht="27.75" customHeight="1" x14ac:dyDescent="0.15">
      <c r="B47" s="1171"/>
      <c r="C47" s="1172"/>
      <c r="D47" s="106"/>
      <c r="E47" s="1185" t="s">
        <v>37</v>
      </c>
      <c r="F47" s="1186"/>
      <c r="G47" s="1186"/>
      <c r="H47" s="1187"/>
      <c r="I47" s="333" t="s">
        <v>489</v>
      </c>
      <c r="J47" s="334" t="s">
        <v>489</v>
      </c>
      <c r="K47" s="334" t="s">
        <v>489</v>
      </c>
      <c r="L47" s="334" t="s">
        <v>489</v>
      </c>
      <c r="M47" s="335" t="s">
        <v>489</v>
      </c>
    </row>
    <row r="48" spans="2:13" ht="27.75" customHeight="1" x14ac:dyDescent="0.15">
      <c r="B48" s="1171"/>
      <c r="C48" s="1172"/>
      <c r="D48" s="104"/>
      <c r="E48" s="1175" t="s">
        <v>38</v>
      </c>
      <c r="F48" s="1175"/>
      <c r="G48" s="1175"/>
      <c r="H48" s="1176"/>
      <c r="I48" s="333">
        <v>215</v>
      </c>
      <c r="J48" s="334" t="s">
        <v>489</v>
      </c>
      <c r="K48" s="334" t="s">
        <v>489</v>
      </c>
      <c r="L48" s="334" t="s">
        <v>489</v>
      </c>
      <c r="M48" s="335" t="s">
        <v>489</v>
      </c>
    </row>
    <row r="49" spans="2:13" ht="27.75" customHeight="1" x14ac:dyDescent="0.15">
      <c r="B49" s="1173"/>
      <c r="C49" s="1174"/>
      <c r="D49" s="104"/>
      <c r="E49" s="1175" t="s">
        <v>39</v>
      </c>
      <c r="F49" s="1175"/>
      <c r="G49" s="1175"/>
      <c r="H49" s="1176"/>
      <c r="I49" s="333" t="s">
        <v>489</v>
      </c>
      <c r="J49" s="334" t="s">
        <v>489</v>
      </c>
      <c r="K49" s="334" t="s">
        <v>489</v>
      </c>
      <c r="L49" s="334" t="s">
        <v>489</v>
      </c>
      <c r="M49" s="335" t="s">
        <v>489</v>
      </c>
    </row>
    <row r="50" spans="2:13" ht="27.75" customHeight="1" x14ac:dyDescent="0.15">
      <c r="B50" s="1169" t="s">
        <v>40</v>
      </c>
      <c r="C50" s="1170"/>
      <c r="D50" s="107"/>
      <c r="E50" s="1175" t="s">
        <v>41</v>
      </c>
      <c r="F50" s="1175"/>
      <c r="G50" s="1175"/>
      <c r="H50" s="1176"/>
      <c r="I50" s="333">
        <v>3525</v>
      </c>
      <c r="J50" s="334">
        <v>3930</v>
      </c>
      <c r="K50" s="334">
        <v>3408</v>
      </c>
      <c r="L50" s="334">
        <v>3787</v>
      </c>
      <c r="M50" s="335">
        <v>3381</v>
      </c>
    </row>
    <row r="51" spans="2:13" ht="27.75" customHeight="1" x14ac:dyDescent="0.15">
      <c r="B51" s="1171"/>
      <c r="C51" s="1172"/>
      <c r="D51" s="104"/>
      <c r="E51" s="1175" t="s">
        <v>42</v>
      </c>
      <c r="F51" s="1175"/>
      <c r="G51" s="1175"/>
      <c r="H51" s="1176"/>
      <c r="I51" s="333">
        <v>361</v>
      </c>
      <c r="J51" s="334">
        <v>250</v>
      </c>
      <c r="K51" s="334">
        <v>262</v>
      </c>
      <c r="L51" s="334">
        <v>428</v>
      </c>
      <c r="M51" s="335">
        <v>865</v>
      </c>
    </row>
    <row r="52" spans="2:13" ht="27.75" customHeight="1" x14ac:dyDescent="0.15">
      <c r="B52" s="1173"/>
      <c r="C52" s="1174"/>
      <c r="D52" s="104"/>
      <c r="E52" s="1175" t="s">
        <v>43</v>
      </c>
      <c r="F52" s="1175"/>
      <c r="G52" s="1175"/>
      <c r="H52" s="1176"/>
      <c r="I52" s="333">
        <v>8712</v>
      </c>
      <c r="J52" s="334">
        <v>8887</v>
      </c>
      <c r="K52" s="334">
        <v>8962</v>
      </c>
      <c r="L52" s="334">
        <v>9001</v>
      </c>
      <c r="M52" s="335">
        <v>8858</v>
      </c>
    </row>
    <row r="53" spans="2:13" ht="27.75" customHeight="1" thickBot="1" x14ac:dyDescent="0.2">
      <c r="B53" s="1177" t="s">
        <v>19</v>
      </c>
      <c r="C53" s="1178"/>
      <c r="D53" s="108"/>
      <c r="E53" s="1179" t="s">
        <v>44</v>
      </c>
      <c r="F53" s="1179"/>
      <c r="G53" s="1179"/>
      <c r="H53" s="1180"/>
      <c r="I53" s="336">
        <v>3696</v>
      </c>
      <c r="J53" s="337">
        <v>3202</v>
      </c>
      <c r="K53" s="337">
        <v>2662</v>
      </c>
      <c r="L53" s="337">
        <v>2333</v>
      </c>
      <c r="M53" s="338">
        <v>2659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kekMhPPyr/j1rGIIMeFsG/b3qQfI4+eDtscJfblTo7IWUXt3b+MFQfLF5ZPLqLhyVxbdgjOxjrgr7AGn156w==" saltValue="nW86oTK4i9w8gaiGDOzyH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814</v>
      </c>
      <c r="G55" s="339">
        <v>724</v>
      </c>
      <c r="H55" s="340">
        <v>597</v>
      </c>
    </row>
    <row r="56" spans="2:8" ht="52.5" customHeight="1" x14ac:dyDescent="0.15">
      <c r="B56" s="120"/>
      <c r="C56" s="1198" t="s">
        <v>47</v>
      </c>
      <c r="D56" s="1198"/>
      <c r="E56" s="1199"/>
      <c r="F56" s="341">
        <v>228</v>
      </c>
      <c r="G56" s="341">
        <v>252</v>
      </c>
      <c r="H56" s="342">
        <v>287</v>
      </c>
    </row>
    <row r="57" spans="2:8" ht="53.25" customHeight="1" x14ac:dyDescent="0.15">
      <c r="B57" s="120"/>
      <c r="C57" s="1200" t="s">
        <v>48</v>
      </c>
      <c r="D57" s="1200"/>
      <c r="E57" s="1201"/>
      <c r="F57" s="343">
        <v>1831</v>
      </c>
      <c r="G57" s="343">
        <v>2125</v>
      </c>
      <c r="H57" s="344">
        <v>1820</v>
      </c>
    </row>
    <row r="58" spans="2:8" ht="45.75" customHeight="1" x14ac:dyDescent="0.15">
      <c r="B58" s="121"/>
      <c r="C58" s="1188" t="s">
        <v>561</v>
      </c>
      <c r="D58" s="1189"/>
      <c r="E58" s="1190"/>
      <c r="F58" s="345">
        <v>587</v>
      </c>
      <c r="G58" s="345">
        <v>879</v>
      </c>
      <c r="H58" s="346">
        <v>622</v>
      </c>
    </row>
    <row r="59" spans="2:8" ht="45.75" customHeight="1" x14ac:dyDescent="0.15">
      <c r="B59" s="121"/>
      <c r="C59" s="1188" t="s">
        <v>565</v>
      </c>
      <c r="D59" s="1189"/>
      <c r="E59" s="1190"/>
      <c r="F59" s="345">
        <v>550</v>
      </c>
      <c r="G59" s="345">
        <v>557</v>
      </c>
      <c r="H59" s="346">
        <v>521</v>
      </c>
    </row>
    <row r="60" spans="2:8" ht="45.75" customHeight="1" x14ac:dyDescent="0.15">
      <c r="B60" s="121"/>
      <c r="C60" s="1188" t="s">
        <v>562</v>
      </c>
      <c r="D60" s="1189"/>
      <c r="E60" s="1190"/>
      <c r="F60" s="345">
        <v>269</v>
      </c>
      <c r="G60" s="345">
        <v>332</v>
      </c>
      <c r="H60" s="346">
        <v>240</v>
      </c>
    </row>
    <row r="61" spans="2:8" ht="45.75" customHeight="1" x14ac:dyDescent="0.15">
      <c r="B61" s="121"/>
      <c r="C61" s="1188" t="s">
        <v>563</v>
      </c>
      <c r="D61" s="1189"/>
      <c r="E61" s="1190"/>
      <c r="F61" s="345">
        <v>137</v>
      </c>
      <c r="G61" s="345">
        <v>128</v>
      </c>
      <c r="H61" s="346">
        <v>119</v>
      </c>
    </row>
    <row r="62" spans="2:8" ht="45.75" customHeight="1" thickBot="1" x14ac:dyDescent="0.2">
      <c r="B62" s="122"/>
      <c r="C62" s="1191" t="s">
        <v>564</v>
      </c>
      <c r="D62" s="1192"/>
      <c r="E62" s="1193"/>
      <c r="F62" s="347">
        <v>73</v>
      </c>
      <c r="G62" s="347">
        <v>51</v>
      </c>
      <c r="H62" s="348">
        <v>109</v>
      </c>
    </row>
    <row r="63" spans="2:8" ht="52.5" customHeight="1" thickBot="1" x14ac:dyDescent="0.2">
      <c r="B63" s="123"/>
      <c r="C63" s="1194" t="s">
        <v>49</v>
      </c>
      <c r="D63" s="1194"/>
      <c r="E63" s="1195"/>
      <c r="F63" s="349">
        <v>2873</v>
      </c>
      <c r="G63" s="349">
        <v>3101</v>
      </c>
      <c r="H63" s="350">
        <v>2704</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nRQo33kT06x/vq2bYxMxZYwBb0iMJ+mSTtJIqv4hUCsZybaHKQEg8tHKwqSNZct/aSwa4u0N/XkCacwAWO5CpQ==" saltValue="8eN/lRiavLogSdNEVQQR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125566</v>
      </c>
      <c r="E3" s="142"/>
      <c r="F3" s="143">
        <v>92632</v>
      </c>
      <c r="G3" s="144"/>
      <c r="H3" s="145"/>
    </row>
    <row r="4" spans="1:8" x14ac:dyDescent="0.15">
      <c r="A4" s="146"/>
      <c r="B4" s="147"/>
      <c r="C4" s="148"/>
      <c r="D4" s="149">
        <v>23558</v>
      </c>
      <c r="E4" s="150"/>
      <c r="F4" s="151">
        <v>47978</v>
      </c>
      <c r="G4" s="152"/>
      <c r="H4" s="153"/>
    </row>
    <row r="5" spans="1:8" x14ac:dyDescent="0.15">
      <c r="A5" s="134" t="s">
        <v>521</v>
      </c>
      <c r="B5" s="139"/>
      <c r="C5" s="140"/>
      <c r="D5" s="141">
        <v>93259</v>
      </c>
      <c r="E5" s="142"/>
      <c r="F5" s="143">
        <v>96469</v>
      </c>
      <c r="G5" s="144"/>
      <c r="H5" s="145"/>
    </row>
    <row r="6" spans="1:8" x14ac:dyDescent="0.15">
      <c r="A6" s="146"/>
      <c r="B6" s="147"/>
      <c r="C6" s="148"/>
      <c r="D6" s="149">
        <v>35260</v>
      </c>
      <c r="E6" s="150"/>
      <c r="F6" s="151">
        <v>49775</v>
      </c>
      <c r="G6" s="152"/>
      <c r="H6" s="153"/>
    </row>
    <row r="7" spans="1:8" x14ac:dyDescent="0.15">
      <c r="A7" s="134" t="s">
        <v>522</v>
      </c>
      <c r="B7" s="139"/>
      <c r="C7" s="140"/>
      <c r="D7" s="141">
        <v>88431</v>
      </c>
      <c r="E7" s="142"/>
      <c r="F7" s="143">
        <v>85743</v>
      </c>
      <c r="G7" s="144"/>
      <c r="H7" s="145"/>
    </row>
    <row r="8" spans="1:8" x14ac:dyDescent="0.15">
      <c r="A8" s="146"/>
      <c r="B8" s="147"/>
      <c r="C8" s="148"/>
      <c r="D8" s="149">
        <v>40260</v>
      </c>
      <c r="E8" s="150"/>
      <c r="F8" s="151">
        <v>45231</v>
      </c>
      <c r="G8" s="152"/>
      <c r="H8" s="153"/>
    </row>
    <row r="9" spans="1:8" x14ac:dyDescent="0.15">
      <c r="A9" s="134" t="s">
        <v>523</v>
      </c>
      <c r="B9" s="139"/>
      <c r="C9" s="140"/>
      <c r="D9" s="141">
        <v>105784</v>
      </c>
      <c r="E9" s="142"/>
      <c r="F9" s="143">
        <v>92509</v>
      </c>
      <c r="G9" s="144"/>
      <c r="H9" s="145"/>
    </row>
    <row r="10" spans="1:8" x14ac:dyDescent="0.15">
      <c r="A10" s="146"/>
      <c r="B10" s="147"/>
      <c r="C10" s="148"/>
      <c r="D10" s="149">
        <v>61886</v>
      </c>
      <c r="E10" s="150"/>
      <c r="F10" s="151">
        <v>52274</v>
      </c>
      <c r="G10" s="152"/>
      <c r="H10" s="153"/>
    </row>
    <row r="11" spans="1:8" x14ac:dyDescent="0.15">
      <c r="A11" s="134" t="s">
        <v>524</v>
      </c>
      <c r="B11" s="139"/>
      <c r="C11" s="140"/>
      <c r="D11" s="141">
        <v>175427</v>
      </c>
      <c r="E11" s="142"/>
      <c r="F11" s="143">
        <v>98544</v>
      </c>
      <c r="G11" s="144"/>
      <c r="H11" s="145"/>
    </row>
    <row r="12" spans="1:8" x14ac:dyDescent="0.15">
      <c r="A12" s="146"/>
      <c r="B12" s="147"/>
      <c r="C12" s="154"/>
      <c r="D12" s="149">
        <v>85631</v>
      </c>
      <c r="E12" s="150"/>
      <c r="F12" s="151">
        <v>55816</v>
      </c>
      <c r="G12" s="152"/>
      <c r="H12" s="153"/>
    </row>
    <row r="13" spans="1:8" x14ac:dyDescent="0.15">
      <c r="A13" s="134"/>
      <c r="B13" s="139"/>
      <c r="C13" s="140"/>
      <c r="D13" s="141">
        <v>117693</v>
      </c>
      <c r="E13" s="142"/>
      <c r="F13" s="143">
        <v>93179</v>
      </c>
      <c r="G13" s="155"/>
      <c r="H13" s="145"/>
    </row>
    <row r="14" spans="1:8" x14ac:dyDescent="0.15">
      <c r="A14" s="146"/>
      <c r="B14" s="147"/>
      <c r="C14" s="148"/>
      <c r="D14" s="149">
        <v>49319</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3.99</v>
      </c>
      <c r="C19" s="156">
        <f>ROUND(VALUE(SUBSTITUTE(実質収支比率等に係る経年分析!G$48,"▲","-")),2)</f>
        <v>7.71</v>
      </c>
      <c r="D19" s="156">
        <f>ROUND(VALUE(SUBSTITUTE(実質収支比率等に係る経年分析!H$48,"▲","-")),2)</f>
        <v>9.25</v>
      </c>
      <c r="E19" s="156">
        <f>ROUND(VALUE(SUBSTITUTE(実質収支比率等に係る経年分析!I$48,"▲","-")),2)</f>
        <v>6.54</v>
      </c>
      <c r="F19" s="156">
        <f>ROUND(VALUE(SUBSTITUTE(実質収支比率等に係る経年分析!J$48,"▲","-")),2)</f>
        <v>5.35</v>
      </c>
    </row>
    <row r="20" spans="1:11" x14ac:dyDescent="0.15">
      <c r="A20" s="156" t="s">
        <v>53</v>
      </c>
      <c r="B20" s="156">
        <f>ROUND(VALUE(SUBSTITUTE(実質収支比率等に係る経年分析!F$47,"▲","-")),2)</f>
        <v>22.3</v>
      </c>
      <c r="C20" s="156">
        <f>ROUND(VALUE(SUBSTITUTE(実質収支比率等に係る経年分析!G$47,"▲","-")),2)</f>
        <v>23.25</v>
      </c>
      <c r="D20" s="156">
        <f>ROUND(VALUE(SUBSTITUTE(実質収支比率等に係る経年分析!H$47,"▲","-")),2)</f>
        <v>11.92</v>
      </c>
      <c r="E20" s="156">
        <f>ROUND(VALUE(SUBSTITUTE(実質収支比率等に係る経年分析!I$47,"▲","-")),2)</f>
        <v>10.53</v>
      </c>
      <c r="F20" s="156">
        <f>ROUND(VALUE(SUBSTITUTE(実質収支比率等に係る経年分析!J$47,"▲","-")),2)</f>
        <v>8.51</v>
      </c>
    </row>
    <row r="21" spans="1:11" x14ac:dyDescent="0.15">
      <c r="A21" s="156" t="s">
        <v>54</v>
      </c>
      <c r="B21" s="156">
        <f>IF(ISNUMBER(VALUE(SUBSTITUTE(実質収支比率等に係る経年分析!F$49,"▲","-"))),ROUND(VALUE(SUBSTITUTE(実質収支比率等に係る経年分析!F$49,"▲","-")),2),NA())</f>
        <v>-0.06</v>
      </c>
      <c r="C21" s="156">
        <f>IF(ISNUMBER(VALUE(SUBSTITUTE(実質収支比率等に係る経年分析!G$49,"▲","-"))),ROUND(VALUE(SUBSTITUTE(実質収支比率等に係る経年分析!G$49,"▲","-")),2),NA())</f>
        <v>5.87</v>
      </c>
      <c r="D21" s="156">
        <f>IF(ISNUMBER(VALUE(SUBSTITUTE(実質収支比率等に係る経年分析!H$49,"▲","-"))),ROUND(VALUE(SUBSTITUTE(実質収支比率等に係る経年分析!H$49,"▲","-")),2),NA())</f>
        <v>-10.58</v>
      </c>
      <c r="E21" s="156">
        <f>IF(ISNUMBER(VALUE(SUBSTITUTE(実質収支比率等に係る経年分析!I$49,"▲","-"))),ROUND(VALUE(SUBSTITUTE(実質収支比率等に係る経年分析!I$49,"▲","-")),2),NA())</f>
        <v>-3.97</v>
      </c>
      <c r="F21" s="156">
        <f>IF(ISNUMBER(VALUE(SUBSTITUTE(実質収支比率等に係る経年分析!J$49,"▲","-"))),ROUND(VALUE(SUBSTITUTE(実質収支比率等に係る経年分析!J$49,"▲","-")),2),NA())</f>
        <v>-2.87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0.22</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病院事業会計</v>
      </c>
      <c r="B29" s="157">
        <f>IF(ROUND(VALUE(SUBSTITUTE(連結実質赤字比率に係る赤字・黒字の構成分析!F$41,"▲", "-")), 2) &lt; 0, ABS(ROUND(VALUE(SUBSTITUTE(連結実質赤字比率に係る赤字・黒字の構成分析!F$41,"▲", "-")), 2)), NA())</f>
        <v>15.64</v>
      </c>
      <c r="C29" s="157" t="e">
        <f>IF(ROUND(VALUE(SUBSTITUTE(連結実質赤字比率に係る赤字・黒字の構成分析!F$41,"▲", "-")), 2) &gt;= 0, ABS(ROUND(VALUE(SUBSTITUTE(連結実質赤字比率に係る赤字・黒字の構成分析!F$41,"▲", "-")), 2)), NA())</f>
        <v>#N/A</v>
      </c>
      <c r="D29" s="157">
        <f>IF(ROUND(VALUE(SUBSTITUTE(連結実質赤字比率に係る赤字・黒字の構成分析!G$41,"▲", "-")), 2) &lt; 0, ABS(ROUND(VALUE(SUBSTITUTE(連結実質赤字比率に係る赤字・黒字の構成分析!G$41,"▲", "-")), 2)), NA())</f>
        <v>15.16</v>
      </c>
      <c r="E29" s="157" t="e">
        <f>IF(ROUND(VALUE(SUBSTITUTE(連結実質赤字比率に係る赤字・黒字の構成分析!G$41,"▲", "-")), 2) &gt;= 0, ABS(ROUND(VALUE(SUBSTITUTE(連結実質赤字比率に係る赤字・黒字の構成分析!G$41,"▲", "-")), 2)), NA())</f>
        <v>#N/A</v>
      </c>
      <c r="F29" s="157">
        <f>IF(ROUND(VALUE(SUBSTITUTE(連結実質赤字比率に係る赤字・黒字の構成分析!H$41,"▲", "-")), 2) &lt; 0, ABS(ROUND(VALUE(SUBSTITUTE(連結実質赤字比率に係る赤字・黒字の構成分析!H$41,"▲", "-")), 2)), NA())</f>
        <v>4.1900000000000004</v>
      </c>
      <c r="G29" s="157" t="e">
        <f>IF(ROUND(VALUE(SUBSTITUTE(連結実質赤字比率に係る赤字・黒字の構成分析!H$41,"▲", "-")), 2) &gt;= 0, ABS(ROUND(VALUE(SUBSTITUTE(連結実質赤字比率に係る赤字・黒字の構成分析!H$41,"▲", "-")), 2)), NA())</f>
        <v>#N/A</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1.37</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市木診療所特別会計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0.13</v>
      </c>
    </row>
    <row r="33" spans="1:16" x14ac:dyDescent="0.15">
      <c r="A33" s="157" t="str">
        <f>IF(連結実質赤字比率に係る赤字・黒字の構成分析!C$37="",NA(),連結実質赤字比率に係る赤字・黒字の構成分析!C$37)</f>
        <v>国民健康保険特別会計（事業勘定）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1.68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0.82</v>
      </c>
    </row>
    <row r="34" spans="1:16" x14ac:dyDescent="0.15">
      <c r="A34" s="157" t="str">
        <f>IF(連結実質赤字比率に係る赤字・黒字の構成分析!C$36="",NA(),連結実質赤字比率に係る赤字・黒字の構成分析!C$36)</f>
        <v>介護保険特別会計（事業勘定）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0.56000000000000005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0.77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2.0299999999999998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2.2200000000000002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3.03</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3.95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7.62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9.19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5.31</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7.23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6.55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8.3800000000000008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8.32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823</v>
      </c>
      <c r="E42" s="158"/>
      <c r="F42" s="158"/>
      <c r="G42" s="158">
        <f>'実質公債費比率（分子）の構造'!L$52</f>
        <v>786</v>
      </c>
      <c r="H42" s="158"/>
      <c r="I42" s="158"/>
      <c r="J42" s="158">
        <f>'実質公債費比率（分子）の構造'!M$52</f>
        <v>820</v>
      </c>
      <c r="K42" s="158"/>
      <c r="L42" s="158"/>
      <c r="M42" s="158">
        <f>'実質公債費比率（分子）の構造'!N$52</f>
        <v>856</v>
      </c>
      <c r="N42" s="158"/>
      <c r="O42" s="158"/>
      <c r="P42" s="158">
        <f>'実質公債費比率（分子）の構造'!O$52</f>
        <v>894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277</v>
      </c>
      <c r="C46" s="158"/>
      <c r="D46" s="158"/>
      <c r="E46" s="158">
        <f>'実質公債費比率（分子）の構造'!L$48</f>
        <v>332</v>
      </c>
      <c r="F46" s="158"/>
      <c r="G46" s="158"/>
      <c r="H46" s="158">
        <f>'実質公債費比率（分子）の構造'!M$48</f>
        <v>376</v>
      </c>
      <c r="I46" s="158"/>
      <c r="J46" s="158"/>
      <c r="K46" s="158">
        <f>'実質公債費比率（分子）の構造'!N$48</f>
        <v>315</v>
      </c>
      <c r="L46" s="158"/>
      <c r="M46" s="158"/>
      <c r="N46" s="158">
        <f>'実質公債費比率（分子）の構造'!O$48</f>
        <v>272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917</v>
      </c>
      <c r="C49" s="158"/>
      <c r="D49" s="158"/>
      <c r="E49" s="158">
        <f>'実質公債費比率（分子）の構造'!L$45</f>
        <v>893</v>
      </c>
      <c r="F49" s="158"/>
      <c r="G49" s="158"/>
      <c r="H49" s="158">
        <f>'実質公債費比率（分子）の構造'!M$45</f>
        <v>909</v>
      </c>
      <c r="I49" s="158"/>
      <c r="J49" s="158"/>
      <c r="K49" s="158">
        <f>'実質公債費比率（分子）の構造'!N$45</f>
        <v>1000</v>
      </c>
      <c r="L49" s="158"/>
      <c r="M49" s="158"/>
      <c r="N49" s="158">
        <f>'実質公債費比率（分子）の構造'!O$45</f>
        <v>1056</v>
      </c>
      <c r="O49" s="158"/>
      <c r="P49" s="158"/>
    </row>
    <row r="50" spans="1:16" x14ac:dyDescent="0.15">
      <c r="A50" s="158" t="s">
        <v>67</v>
      </c>
      <c r="B50" s="158" t="e">
        <f>NA()</f>
        <v>#N/A</v>
      </c>
      <c r="C50" s="158">
        <f>IF(ISNUMBER('実質公債費比率（分子）の構造'!K$53),'実質公債費比率（分子）の構造'!K$53,NA())</f>
        <v>371</v>
      </c>
      <c r="D50" s="158" t="e">
        <f>NA()</f>
        <v>#N/A</v>
      </c>
      <c r="E50" s="158" t="e">
        <f>NA()</f>
        <v>#N/A</v>
      </c>
      <c r="F50" s="158">
        <f>IF(ISNUMBER('実質公債費比率（分子）の構造'!L$53),'実質公債費比率（分子）の構造'!L$53,NA())</f>
        <v>439</v>
      </c>
      <c r="G50" s="158" t="e">
        <f>NA()</f>
        <v>#N/A</v>
      </c>
      <c r="H50" s="158" t="e">
        <f>NA()</f>
        <v>#N/A</v>
      </c>
      <c r="I50" s="158">
        <f>IF(ISNUMBER('実質公債費比率（分子）の構造'!M$53),'実質公債費比率（分子）の構造'!M$53,NA())</f>
        <v>465</v>
      </c>
      <c r="J50" s="158" t="e">
        <f>NA()</f>
        <v>#N/A</v>
      </c>
      <c r="K50" s="158" t="e">
        <f>NA()</f>
        <v>#N/A</v>
      </c>
      <c r="L50" s="158">
        <f>IF(ISNUMBER('実質公債費比率（分子）の構造'!N$53),'実質公債費比率（分子）の構造'!N$53,NA())</f>
        <v>459</v>
      </c>
      <c r="M50" s="158" t="e">
        <f>NA()</f>
        <v>#N/A</v>
      </c>
      <c r="N50" s="158" t="e">
        <f>NA()</f>
        <v>#N/A</v>
      </c>
      <c r="O50" s="158">
        <f>IF(ISNUMBER('実質公債費比率（分子）の構造'!O$53),'実質公債費比率（分子）の構造'!O$53,NA())</f>
        <v>434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8712</v>
      </c>
      <c r="E56" s="157"/>
      <c r="F56" s="157"/>
      <c r="G56" s="157">
        <f>'将来負担比率（分子）の構造'!J$52</f>
        <v>8887</v>
      </c>
      <c r="H56" s="157"/>
      <c r="I56" s="157"/>
      <c r="J56" s="157">
        <f>'将来負担比率（分子）の構造'!K$52</f>
        <v>8962</v>
      </c>
      <c r="K56" s="157"/>
      <c r="L56" s="157"/>
      <c r="M56" s="157">
        <f>'将来負担比率（分子）の構造'!L$52</f>
        <v>9001</v>
      </c>
      <c r="N56" s="157"/>
      <c r="O56" s="157"/>
      <c r="P56" s="157">
        <f>'将来負担比率（分子）の構造'!M$52</f>
        <v>8858</v>
      </c>
    </row>
    <row r="57" spans="1:16" x14ac:dyDescent="0.15">
      <c r="A57" s="157" t="s">
        <v>42</v>
      </c>
      <c r="B57" s="157"/>
      <c r="C57" s="157"/>
      <c r="D57" s="157">
        <f>'将来負担比率（分子）の構造'!I$51</f>
        <v>361</v>
      </c>
      <c r="E57" s="157"/>
      <c r="F57" s="157"/>
      <c r="G57" s="157">
        <f>'将来負担比率（分子）の構造'!J$51</f>
        <v>250</v>
      </c>
      <c r="H57" s="157"/>
      <c r="I57" s="157"/>
      <c r="J57" s="157">
        <f>'将来負担比率（分子）の構造'!K$51</f>
        <v>262</v>
      </c>
      <c r="K57" s="157"/>
      <c r="L57" s="157"/>
      <c r="M57" s="157">
        <f>'将来負担比率（分子）の構造'!L$51</f>
        <v>428</v>
      </c>
      <c r="N57" s="157"/>
      <c r="O57" s="157"/>
      <c r="P57" s="157">
        <f>'将来負担比率（分子）の構造'!M$51</f>
        <v>865</v>
      </c>
    </row>
    <row r="58" spans="1:16" x14ac:dyDescent="0.15">
      <c r="A58" s="157" t="s">
        <v>41</v>
      </c>
      <c r="B58" s="157"/>
      <c r="C58" s="157"/>
      <c r="D58" s="157">
        <f>'将来負担比率（分子）の構造'!I$50</f>
        <v>3525</v>
      </c>
      <c r="E58" s="157"/>
      <c r="F58" s="157"/>
      <c r="G58" s="157">
        <f>'将来負担比率（分子）の構造'!J$50</f>
        <v>3930</v>
      </c>
      <c r="H58" s="157"/>
      <c r="I58" s="157"/>
      <c r="J58" s="157">
        <f>'将来負担比率（分子）の構造'!K$50</f>
        <v>3408</v>
      </c>
      <c r="K58" s="157"/>
      <c r="L58" s="157"/>
      <c r="M58" s="157">
        <f>'将来負担比率（分子）の構造'!L$50</f>
        <v>3787</v>
      </c>
      <c r="N58" s="157"/>
      <c r="O58" s="157"/>
      <c r="P58" s="157">
        <f>'将来負担比率（分子）の構造'!M$50</f>
        <v>3381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f>'将来負担比率（分子）の構造'!I$48</f>
        <v>215</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3</v>
      </c>
      <c r="C61" s="157"/>
      <c r="D61" s="157"/>
      <c r="E61" s="157">
        <f>'将来負担比率（分子）の構造'!J$46</f>
        <v>3</v>
      </c>
      <c r="F61" s="157"/>
      <c r="G61" s="157"/>
      <c r="H61" s="157">
        <f>'将来負担比率（分子）の構造'!K$46</f>
        <v>3</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1665</v>
      </c>
      <c r="C62" s="157"/>
      <c r="D62" s="157"/>
      <c r="E62" s="157">
        <f>'将来負担比率（分子）の構造'!J$45</f>
        <v>1690</v>
      </c>
      <c r="F62" s="157"/>
      <c r="G62" s="157"/>
      <c r="H62" s="157">
        <f>'将来負担比率（分子）の構造'!K$45</f>
        <v>1703</v>
      </c>
      <c r="I62" s="157"/>
      <c r="J62" s="157"/>
      <c r="K62" s="157">
        <f>'将来負担比率（分子）の構造'!L$45</f>
        <v>1785</v>
      </c>
      <c r="L62" s="157"/>
      <c r="M62" s="157"/>
      <c r="N62" s="157">
        <f>'将来負担比率（分子）の構造'!M$45</f>
        <v>1758</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3135</v>
      </c>
      <c r="C64" s="157"/>
      <c r="D64" s="157"/>
      <c r="E64" s="157">
        <f>'将来負担比率（分子）の構造'!J$43</f>
        <v>3077</v>
      </c>
      <c r="F64" s="157"/>
      <c r="G64" s="157"/>
      <c r="H64" s="157">
        <f>'将来負担比率（分子）の構造'!K$43</f>
        <v>2140</v>
      </c>
      <c r="I64" s="157"/>
      <c r="J64" s="157"/>
      <c r="K64" s="157">
        <f>'将来負担比率（分子）の構造'!L$43</f>
        <v>2148</v>
      </c>
      <c r="L64" s="157"/>
      <c r="M64" s="157"/>
      <c r="N64" s="157">
        <f>'将来負担比率（分子）の構造'!M$43</f>
        <v>1896</v>
      </c>
      <c r="O64" s="157"/>
      <c r="P64" s="157"/>
    </row>
    <row r="65" spans="1:16" x14ac:dyDescent="0.15">
      <c r="A65" s="157" t="s">
        <v>32</v>
      </c>
      <c r="B65" s="157" t="str">
        <f>'将来負担比率（分子）の構造'!I$42</f>
        <v>-</v>
      </c>
      <c r="C65" s="157"/>
      <c r="D65" s="157"/>
      <c r="E65" s="157" t="str">
        <f>'将来負担比率（分子）の構造'!J$42</f>
        <v>-</v>
      </c>
      <c r="F65" s="157"/>
      <c r="G65" s="157"/>
      <c r="H65" s="157">
        <f>'将来負担比率（分子）の構造'!K$42</f>
        <v>15</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11278</v>
      </c>
      <c r="C66" s="157"/>
      <c r="D66" s="157"/>
      <c r="E66" s="157">
        <f>'将来負担比率（分子）の構造'!J$41</f>
        <v>11500</v>
      </c>
      <c r="F66" s="157"/>
      <c r="G66" s="157"/>
      <c r="H66" s="157">
        <f>'将来負担比率（分子）の構造'!K$41</f>
        <v>11432</v>
      </c>
      <c r="I66" s="157"/>
      <c r="J66" s="157"/>
      <c r="K66" s="157">
        <f>'将来負担比率（分子）の構造'!L$41</f>
        <v>11617</v>
      </c>
      <c r="L66" s="157"/>
      <c r="M66" s="157"/>
      <c r="N66" s="157">
        <f>'将来負担比率（分子）の構造'!M$41</f>
        <v>12108</v>
      </c>
      <c r="O66" s="157"/>
      <c r="P66" s="157"/>
    </row>
    <row r="67" spans="1:16" x14ac:dyDescent="0.15">
      <c r="A67" s="157" t="s">
        <v>71</v>
      </c>
      <c r="B67" s="157" t="e">
        <f>NA()</f>
        <v>#N/A</v>
      </c>
      <c r="C67" s="157">
        <f>IF(ISNUMBER('将来負担比率（分子）の構造'!I$53), IF('将来負担比率（分子）の構造'!I$53 &lt; 0, 0, '将来負担比率（分子）の構造'!I$53), NA())</f>
        <v>3696</v>
      </c>
      <c r="D67" s="157" t="e">
        <f>NA()</f>
        <v>#N/A</v>
      </c>
      <c r="E67" s="157" t="e">
        <f>NA()</f>
        <v>#N/A</v>
      </c>
      <c r="F67" s="157">
        <f>IF(ISNUMBER('将来負担比率（分子）の構造'!J$53), IF('将来負担比率（分子）の構造'!J$53 &lt; 0, 0, '将来負担比率（分子）の構造'!J$53), NA())</f>
        <v>3202</v>
      </c>
      <c r="G67" s="157" t="e">
        <f>NA()</f>
        <v>#N/A</v>
      </c>
      <c r="H67" s="157" t="e">
        <f>NA()</f>
        <v>#N/A</v>
      </c>
      <c r="I67" s="157">
        <f>IF(ISNUMBER('将来負担比率（分子）の構造'!K$53), IF('将来負担比率（分子）の構造'!K$53 &lt; 0, 0, '将来負担比率（分子）の構造'!K$53), NA())</f>
        <v>2662</v>
      </c>
      <c r="J67" s="157" t="e">
        <f>NA()</f>
        <v>#N/A</v>
      </c>
      <c r="K67" s="157" t="e">
        <f>NA()</f>
        <v>#N/A</v>
      </c>
      <c r="L67" s="157">
        <f>IF(ISNUMBER('将来負担比率（分子）の構造'!L$53), IF('将来負担比率（分子）の構造'!L$53 &lt; 0, 0, '将来負担比率（分子）の構造'!L$53), NA())</f>
        <v>2333</v>
      </c>
      <c r="M67" s="157" t="e">
        <f>NA()</f>
        <v>#N/A</v>
      </c>
      <c r="N67" s="157" t="e">
        <f>NA()</f>
        <v>#N/A</v>
      </c>
      <c r="O67" s="157">
        <f>IF(ISNUMBER('将来負担比率（分子）の構造'!M$53), IF('将来負担比率（分子）の構造'!M$53 &lt; 0, 0, '将来負担比率（分子）の構造'!M$53), NA())</f>
        <v>2659</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814</v>
      </c>
      <c r="C72" s="161">
        <f>基金残高に係る経年分析!G55</f>
        <v>724</v>
      </c>
      <c r="D72" s="161">
        <f>基金残高に係る経年分析!H55</f>
        <v>597</v>
      </c>
    </row>
    <row r="73" spans="1:16" x14ac:dyDescent="0.15">
      <c r="A73" s="160" t="s">
        <v>74</v>
      </c>
      <c r="B73" s="161">
        <f>基金残高に係る経年分析!F56</f>
        <v>228</v>
      </c>
      <c r="C73" s="161">
        <f>基金残高に係る経年分析!G56</f>
        <v>252</v>
      </c>
      <c r="D73" s="161">
        <f>基金残高に係る経年分析!H56</f>
        <v>287</v>
      </c>
    </row>
    <row r="74" spans="1:16" x14ac:dyDescent="0.15">
      <c r="A74" s="160" t="s">
        <v>75</v>
      </c>
      <c r="B74" s="161">
        <f>基金残高に係る経年分析!F57</f>
        <v>1831</v>
      </c>
      <c r="C74" s="161">
        <f>基金残高に係る経年分析!G57</f>
        <v>2125</v>
      </c>
      <c r="D74" s="161">
        <f>基金残高に係る経年分析!H57</f>
        <v>1820</v>
      </c>
    </row>
  </sheetData>
  <sheetProtection algorithmName="SHA-512" hashValue="DtrBPbWzbsBw6wsBWF8Yc5DjFCvCl41YTlkBVg9Dq2YGkzep5CsQ3fsbANeMM2MVQUtoUVR5c5j27NBu85cGZA==" saltValue="LIoz+0y8/kuONvwL3zPh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1913793</v>
      </c>
      <c r="S5" s="664"/>
      <c r="T5" s="664"/>
      <c r="U5" s="664"/>
      <c r="V5" s="664"/>
      <c r="W5" s="664"/>
      <c r="X5" s="664"/>
      <c r="Y5" s="689"/>
      <c r="Z5" s="702">
        <v>11.1</v>
      </c>
      <c r="AA5" s="702"/>
      <c r="AB5" s="702"/>
      <c r="AC5" s="702"/>
      <c r="AD5" s="703">
        <v>1913793</v>
      </c>
      <c r="AE5" s="703"/>
      <c r="AF5" s="703"/>
      <c r="AG5" s="703"/>
      <c r="AH5" s="703"/>
      <c r="AI5" s="703"/>
      <c r="AJ5" s="703"/>
      <c r="AK5" s="703"/>
      <c r="AL5" s="690">
        <v>26.7</v>
      </c>
      <c r="AM5" s="672"/>
      <c r="AN5" s="672"/>
      <c r="AO5" s="691"/>
      <c r="AP5" s="666" t="s">
        <v>217</v>
      </c>
      <c r="AQ5" s="667"/>
      <c r="AR5" s="667"/>
      <c r="AS5" s="667"/>
      <c r="AT5" s="667"/>
      <c r="AU5" s="667"/>
      <c r="AV5" s="667"/>
      <c r="AW5" s="667"/>
      <c r="AX5" s="667"/>
      <c r="AY5" s="667"/>
      <c r="AZ5" s="667"/>
      <c r="BA5" s="667"/>
      <c r="BB5" s="667"/>
      <c r="BC5" s="667"/>
      <c r="BD5" s="667"/>
      <c r="BE5" s="667"/>
      <c r="BF5" s="668"/>
      <c r="BG5" s="608">
        <v>1913793</v>
      </c>
      <c r="BH5" s="609"/>
      <c r="BI5" s="609"/>
      <c r="BJ5" s="609"/>
      <c r="BK5" s="609"/>
      <c r="BL5" s="609"/>
      <c r="BM5" s="609"/>
      <c r="BN5" s="610"/>
      <c r="BO5" s="646">
        <v>100</v>
      </c>
      <c r="BP5" s="646"/>
      <c r="BQ5" s="646"/>
      <c r="BR5" s="646"/>
      <c r="BS5" s="647">
        <v>138063</v>
      </c>
      <c r="BT5" s="647"/>
      <c r="BU5" s="647"/>
      <c r="BV5" s="647"/>
      <c r="BW5" s="647"/>
      <c r="BX5" s="647"/>
      <c r="BY5" s="647"/>
      <c r="BZ5" s="647"/>
      <c r="CA5" s="647"/>
      <c r="CB5" s="682"/>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189679</v>
      </c>
      <c r="S6" s="609"/>
      <c r="T6" s="609"/>
      <c r="U6" s="609"/>
      <c r="V6" s="609"/>
      <c r="W6" s="609"/>
      <c r="X6" s="609"/>
      <c r="Y6" s="610"/>
      <c r="Z6" s="646">
        <v>1.1000000000000001</v>
      </c>
      <c r="AA6" s="646"/>
      <c r="AB6" s="646"/>
      <c r="AC6" s="646"/>
      <c r="AD6" s="647">
        <v>189679</v>
      </c>
      <c r="AE6" s="647"/>
      <c r="AF6" s="647"/>
      <c r="AG6" s="647"/>
      <c r="AH6" s="647"/>
      <c r="AI6" s="647"/>
      <c r="AJ6" s="647"/>
      <c r="AK6" s="647"/>
      <c r="AL6" s="611">
        <v>2.6</v>
      </c>
      <c r="AM6" s="612"/>
      <c r="AN6" s="612"/>
      <c r="AO6" s="648"/>
      <c r="AP6" s="605" t="s">
        <v>222</v>
      </c>
      <c r="AQ6" s="606"/>
      <c r="AR6" s="606"/>
      <c r="AS6" s="606"/>
      <c r="AT6" s="606"/>
      <c r="AU6" s="606"/>
      <c r="AV6" s="606"/>
      <c r="AW6" s="606"/>
      <c r="AX6" s="606"/>
      <c r="AY6" s="606"/>
      <c r="AZ6" s="606"/>
      <c r="BA6" s="606"/>
      <c r="BB6" s="606"/>
      <c r="BC6" s="606"/>
      <c r="BD6" s="606"/>
      <c r="BE6" s="606"/>
      <c r="BF6" s="607"/>
      <c r="BG6" s="608">
        <v>1913793</v>
      </c>
      <c r="BH6" s="609"/>
      <c r="BI6" s="609"/>
      <c r="BJ6" s="609"/>
      <c r="BK6" s="609"/>
      <c r="BL6" s="609"/>
      <c r="BM6" s="609"/>
      <c r="BN6" s="610"/>
      <c r="BO6" s="646">
        <v>100</v>
      </c>
      <c r="BP6" s="646"/>
      <c r="BQ6" s="646"/>
      <c r="BR6" s="646"/>
      <c r="BS6" s="647">
        <v>138063</v>
      </c>
      <c r="BT6" s="647"/>
      <c r="BU6" s="647"/>
      <c r="BV6" s="647"/>
      <c r="BW6" s="647"/>
      <c r="BX6" s="647"/>
      <c r="BY6" s="647"/>
      <c r="BZ6" s="647"/>
      <c r="CA6" s="647"/>
      <c r="CB6" s="682"/>
      <c r="CD6" s="666" t="s">
        <v>223</v>
      </c>
      <c r="CE6" s="667"/>
      <c r="CF6" s="667"/>
      <c r="CG6" s="667"/>
      <c r="CH6" s="667"/>
      <c r="CI6" s="667"/>
      <c r="CJ6" s="667"/>
      <c r="CK6" s="667"/>
      <c r="CL6" s="667"/>
      <c r="CM6" s="667"/>
      <c r="CN6" s="667"/>
      <c r="CO6" s="667"/>
      <c r="CP6" s="667"/>
      <c r="CQ6" s="668"/>
      <c r="CR6" s="608">
        <v>148353</v>
      </c>
      <c r="CS6" s="609"/>
      <c r="CT6" s="609"/>
      <c r="CU6" s="609"/>
      <c r="CV6" s="609"/>
      <c r="CW6" s="609"/>
      <c r="CX6" s="609"/>
      <c r="CY6" s="610"/>
      <c r="CZ6" s="690">
        <v>0.9</v>
      </c>
      <c r="DA6" s="672"/>
      <c r="DB6" s="672"/>
      <c r="DC6" s="692"/>
      <c r="DD6" s="614">
        <v>5658</v>
      </c>
      <c r="DE6" s="609"/>
      <c r="DF6" s="609"/>
      <c r="DG6" s="609"/>
      <c r="DH6" s="609"/>
      <c r="DI6" s="609"/>
      <c r="DJ6" s="609"/>
      <c r="DK6" s="609"/>
      <c r="DL6" s="609"/>
      <c r="DM6" s="609"/>
      <c r="DN6" s="609"/>
      <c r="DO6" s="609"/>
      <c r="DP6" s="610"/>
      <c r="DQ6" s="614">
        <v>148353</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391</v>
      </c>
      <c r="S7" s="609"/>
      <c r="T7" s="609"/>
      <c r="U7" s="609"/>
      <c r="V7" s="609"/>
      <c r="W7" s="609"/>
      <c r="X7" s="609"/>
      <c r="Y7" s="610"/>
      <c r="Z7" s="646">
        <v>0</v>
      </c>
      <c r="AA7" s="646"/>
      <c r="AB7" s="646"/>
      <c r="AC7" s="646"/>
      <c r="AD7" s="647">
        <v>391</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574952</v>
      </c>
      <c r="BH7" s="609"/>
      <c r="BI7" s="609"/>
      <c r="BJ7" s="609"/>
      <c r="BK7" s="609"/>
      <c r="BL7" s="609"/>
      <c r="BM7" s="609"/>
      <c r="BN7" s="610"/>
      <c r="BO7" s="646">
        <v>30</v>
      </c>
      <c r="BP7" s="646"/>
      <c r="BQ7" s="646"/>
      <c r="BR7" s="646"/>
      <c r="BS7" s="647">
        <v>23731</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3383803</v>
      </c>
      <c r="CS7" s="609"/>
      <c r="CT7" s="609"/>
      <c r="CU7" s="609"/>
      <c r="CV7" s="609"/>
      <c r="CW7" s="609"/>
      <c r="CX7" s="609"/>
      <c r="CY7" s="610"/>
      <c r="CZ7" s="646">
        <v>20.2</v>
      </c>
      <c r="DA7" s="646"/>
      <c r="DB7" s="646"/>
      <c r="DC7" s="646"/>
      <c r="DD7" s="614">
        <v>62897</v>
      </c>
      <c r="DE7" s="609"/>
      <c r="DF7" s="609"/>
      <c r="DG7" s="609"/>
      <c r="DH7" s="609"/>
      <c r="DI7" s="609"/>
      <c r="DJ7" s="609"/>
      <c r="DK7" s="609"/>
      <c r="DL7" s="609"/>
      <c r="DM7" s="609"/>
      <c r="DN7" s="609"/>
      <c r="DO7" s="609"/>
      <c r="DP7" s="610"/>
      <c r="DQ7" s="614">
        <v>1558526</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8582</v>
      </c>
      <c r="S8" s="609"/>
      <c r="T8" s="609"/>
      <c r="U8" s="609"/>
      <c r="V8" s="609"/>
      <c r="W8" s="609"/>
      <c r="X8" s="609"/>
      <c r="Y8" s="610"/>
      <c r="Z8" s="646">
        <v>0</v>
      </c>
      <c r="AA8" s="646"/>
      <c r="AB8" s="646"/>
      <c r="AC8" s="646"/>
      <c r="AD8" s="647">
        <v>8582</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21745</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5181874</v>
      </c>
      <c r="CS8" s="609"/>
      <c r="CT8" s="609"/>
      <c r="CU8" s="609"/>
      <c r="CV8" s="609"/>
      <c r="CW8" s="609"/>
      <c r="CX8" s="609"/>
      <c r="CY8" s="610"/>
      <c r="CZ8" s="646">
        <v>30.9</v>
      </c>
      <c r="DA8" s="646"/>
      <c r="DB8" s="646"/>
      <c r="DC8" s="646"/>
      <c r="DD8" s="614">
        <v>288972</v>
      </c>
      <c r="DE8" s="609"/>
      <c r="DF8" s="609"/>
      <c r="DG8" s="609"/>
      <c r="DH8" s="609"/>
      <c r="DI8" s="609"/>
      <c r="DJ8" s="609"/>
      <c r="DK8" s="609"/>
      <c r="DL8" s="609"/>
      <c r="DM8" s="609"/>
      <c r="DN8" s="609"/>
      <c r="DO8" s="609"/>
      <c r="DP8" s="610"/>
      <c r="DQ8" s="614">
        <v>2458457</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8432</v>
      </c>
      <c r="S9" s="609"/>
      <c r="T9" s="609"/>
      <c r="U9" s="609"/>
      <c r="V9" s="609"/>
      <c r="W9" s="609"/>
      <c r="X9" s="609"/>
      <c r="Y9" s="610"/>
      <c r="Z9" s="646">
        <v>0</v>
      </c>
      <c r="AA9" s="646"/>
      <c r="AB9" s="646"/>
      <c r="AC9" s="646"/>
      <c r="AD9" s="647">
        <v>8432</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470148</v>
      </c>
      <c r="BH9" s="609"/>
      <c r="BI9" s="609"/>
      <c r="BJ9" s="609"/>
      <c r="BK9" s="609"/>
      <c r="BL9" s="609"/>
      <c r="BM9" s="609"/>
      <c r="BN9" s="610"/>
      <c r="BO9" s="646">
        <v>24.6</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1521105</v>
      </c>
      <c r="CS9" s="609"/>
      <c r="CT9" s="609"/>
      <c r="CU9" s="609"/>
      <c r="CV9" s="609"/>
      <c r="CW9" s="609"/>
      <c r="CX9" s="609"/>
      <c r="CY9" s="610"/>
      <c r="CZ9" s="646">
        <v>9.1</v>
      </c>
      <c r="DA9" s="646"/>
      <c r="DB9" s="646"/>
      <c r="DC9" s="646"/>
      <c r="DD9" s="614">
        <v>151494</v>
      </c>
      <c r="DE9" s="609"/>
      <c r="DF9" s="609"/>
      <c r="DG9" s="609"/>
      <c r="DH9" s="609"/>
      <c r="DI9" s="609"/>
      <c r="DJ9" s="609"/>
      <c r="DK9" s="609"/>
      <c r="DL9" s="609"/>
      <c r="DM9" s="609"/>
      <c r="DN9" s="609"/>
      <c r="DO9" s="609"/>
      <c r="DP9" s="610"/>
      <c r="DQ9" s="614">
        <v>1192521</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33610</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419324</v>
      </c>
      <c r="S11" s="609"/>
      <c r="T11" s="609"/>
      <c r="U11" s="609"/>
      <c r="V11" s="609"/>
      <c r="W11" s="609"/>
      <c r="X11" s="609"/>
      <c r="Y11" s="610"/>
      <c r="Z11" s="611">
        <v>2.4</v>
      </c>
      <c r="AA11" s="612"/>
      <c r="AB11" s="612"/>
      <c r="AC11" s="613"/>
      <c r="AD11" s="614">
        <v>419324</v>
      </c>
      <c r="AE11" s="609"/>
      <c r="AF11" s="609"/>
      <c r="AG11" s="609"/>
      <c r="AH11" s="609"/>
      <c r="AI11" s="609"/>
      <c r="AJ11" s="609"/>
      <c r="AK11" s="610"/>
      <c r="AL11" s="611">
        <v>5.9</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49449</v>
      </c>
      <c r="BH11" s="609"/>
      <c r="BI11" s="609"/>
      <c r="BJ11" s="609"/>
      <c r="BK11" s="609"/>
      <c r="BL11" s="609"/>
      <c r="BM11" s="609"/>
      <c r="BN11" s="610"/>
      <c r="BO11" s="646">
        <v>2.6</v>
      </c>
      <c r="BP11" s="646"/>
      <c r="BQ11" s="646"/>
      <c r="BR11" s="646"/>
      <c r="BS11" s="647">
        <v>23731</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1152725</v>
      </c>
      <c r="CS11" s="609"/>
      <c r="CT11" s="609"/>
      <c r="CU11" s="609"/>
      <c r="CV11" s="609"/>
      <c r="CW11" s="609"/>
      <c r="CX11" s="609"/>
      <c r="CY11" s="610"/>
      <c r="CZ11" s="646">
        <v>6.9</v>
      </c>
      <c r="DA11" s="646"/>
      <c r="DB11" s="646"/>
      <c r="DC11" s="646"/>
      <c r="DD11" s="614">
        <v>367515</v>
      </c>
      <c r="DE11" s="609"/>
      <c r="DF11" s="609"/>
      <c r="DG11" s="609"/>
      <c r="DH11" s="609"/>
      <c r="DI11" s="609"/>
      <c r="DJ11" s="609"/>
      <c r="DK11" s="609"/>
      <c r="DL11" s="609"/>
      <c r="DM11" s="609"/>
      <c r="DN11" s="609"/>
      <c r="DO11" s="609"/>
      <c r="DP11" s="610"/>
      <c r="DQ11" s="614">
        <v>540590</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v>5124</v>
      </c>
      <c r="S12" s="609"/>
      <c r="T12" s="609"/>
      <c r="U12" s="609"/>
      <c r="V12" s="609"/>
      <c r="W12" s="609"/>
      <c r="X12" s="609"/>
      <c r="Y12" s="610"/>
      <c r="Z12" s="646">
        <v>0</v>
      </c>
      <c r="AA12" s="646"/>
      <c r="AB12" s="646"/>
      <c r="AC12" s="646"/>
      <c r="AD12" s="647">
        <v>5124</v>
      </c>
      <c r="AE12" s="647"/>
      <c r="AF12" s="647"/>
      <c r="AG12" s="647"/>
      <c r="AH12" s="647"/>
      <c r="AI12" s="647"/>
      <c r="AJ12" s="647"/>
      <c r="AK12" s="647"/>
      <c r="AL12" s="611">
        <v>0.1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1147421</v>
      </c>
      <c r="BH12" s="609"/>
      <c r="BI12" s="609"/>
      <c r="BJ12" s="609"/>
      <c r="BK12" s="609"/>
      <c r="BL12" s="609"/>
      <c r="BM12" s="609"/>
      <c r="BN12" s="610"/>
      <c r="BO12" s="646">
        <v>60</v>
      </c>
      <c r="BP12" s="646"/>
      <c r="BQ12" s="646"/>
      <c r="BR12" s="646"/>
      <c r="BS12" s="647">
        <v>114332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376823</v>
      </c>
      <c r="CS12" s="609"/>
      <c r="CT12" s="609"/>
      <c r="CU12" s="609"/>
      <c r="CV12" s="609"/>
      <c r="CW12" s="609"/>
      <c r="CX12" s="609"/>
      <c r="CY12" s="610"/>
      <c r="CZ12" s="646">
        <v>2.2000000000000002</v>
      </c>
      <c r="DA12" s="646"/>
      <c r="DB12" s="646"/>
      <c r="DC12" s="646"/>
      <c r="DD12" s="614">
        <v>59115</v>
      </c>
      <c r="DE12" s="609"/>
      <c r="DF12" s="609"/>
      <c r="DG12" s="609"/>
      <c r="DH12" s="609"/>
      <c r="DI12" s="609"/>
      <c r="DJ12" s="609"/>
      <c r="DK12" s="609"/>
      <c r="DL12" s="609"/>
      <c r="DM12" s="609"/>
      <c r="DN12" s="609"/>
      <c r="DO12" s="609"/>
      <c r="DP12" s="610"/>
      <c r="DQ12" s="614">
        <v>179522</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1119981</v>
      </c>
      <c r="BH13" s="609"/>
      <c r="BI13" s="609"/>
      <c r="BJ13" s="609"/>
      <c r="BK13" s="609"/>
      <c r="BL13" s="609"/>
      <c r="BM13" s="609"/>
      <c r="BN13" s="610"/>
      <c r="BO13" s="646">
        <v>58.5</v>
      </c>
      <c r="BP13" s="646"/>
      <c r="BQ13" s="646"/>
      <c r="BR13" s="646"/>
      <c r="BS13" s="647">
        <v>114332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1494504</v>
      </c>
      <c r="CS13" s="609"/>
      <c r="CT13" s="609"/>
      <c r="CU13" s="609"/>
      <c r="CV13" s="609"/>
      <c r="CW13" s="609"/>
      <c r="CX13" s="609"/>
      <c r="CY13" s="610"/>
      <c r="CZ13" s="646">
        <v>8.9</v>
      </c>
      <c r="DA13" s="646"/>
      <c r="DB13" s="646"/>
      <c r="DC13" s="646"/>
      <c r="DD13" s="614">
        <v>1093367</v>
      </c>
      <c r="DE13" s="609"/>
      <c r="DF13" s="609"/>
      <c r="DG13" s="609"/>
      <c r="DH13" s="609"/>
      <c r="DI13" s="609"/>
      <c r="DJ13" s="609"/>
      <c r="DK13" s="609"/>
      <c r="DL13" s="609"/>
      <c r="DM13" s="609"/>
      <c r="DN13" s="609"/>
      <c r="DO13" s="609"/>
      <c r="DP13" s="610"/>
      <c r="DQ13" s="614">
        <v>404412</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78499</v>
      </c>
      <c r="BH14" s="609"/>
      <c r="BI14" s="609"/>
      <c r="BJ14" s="609"/>
      <c r="BK14" s="609"/>
      <c r="BL14" s="609"/>
      <c r="BM14" s="609"/>
      <c r="BN14" s="610"/>
      <c r="BO14" s="646">
        <v>4.0999999999999996</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724602</v>
      </c>
      <c r="CS14" s="609"/>
      <c r="CT14" s="609"/>
      <c r="CU14" s="609"/>
      <c r="CV14" s="609"/>
      <c r="CW14" s="609"/>
      <c r="CX14" s="609"/>
      <c r="CY14" s="610"/>
      <c r="CZ14" s="646">
        <v>4.3</v>
      </c>
      <c r="DA14" s="646"/>
      <c r="DB14" s="646"/>
      <c r="DC14" s="646"/>
      <c r="DD14" s="614">
        <v>345789</v>
      </c>
      <c r="DE14" s="609"/>
      <c r="DF14" s="609"/>
      <c r="DG14" s="609"/>
      <c r="DH14" s="609"/>
      <c r="DI14" s="609"/>
      <c r="DJ14" s="609"/>
      <c r="DK14" s="609"/>
      <c r="DL14" s="609"/>
      <c r="DM14" s="609"/>
      <c r="DN14" s="609"/>
      <c r="DO14" s="609"/>
      <c r="DP14" s="610"/>
      <c r="DQ14" s="614">
        <v>394437</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9658</v>
      </c>
      <c r="S15" s="609"/>
      <c r="T15" s="609"/>
      <c r="U15" s="609"/>
      <c r="V15" s="609"/>
      <c r="W15" s="609"/>
      <c r="X15" s="609"/>
      <c r="Y15" s="610"/>
      <c r="Z15" s="646">
        <v>0.1</v>
      </c>
      <c r="AA15" s="646"/>
      <c r="AB15" s="646"/>
      <c r="AC15" s="646"/>
      <c r="AD15" s="647">
        <v>9658</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112921</v>
      </c>
      <c r="BH15" s="609"/>
      <c r="BI15" s="609"/>
      <c r="BJ15" s="609"/>
      <c r="BK15" s="609"/>
      <c r="BL15" s="609"/>
      <c r="BM15" s="609"/>
      <c r="BN15" s="610"/>
      <c r="BO15" s="646">
        <v>5.9</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1404425</v>
      </c>
      <c r="CS15" s="609"/>
      <c r="CT15" s="609"/>
      <c r="CU15" s="609"/>
      <c r="CV15" s="609"/>
      <c r="CW15" s="609"/>
      <c r="CX15" s="609"/>
      <c r="CY15" s="610"/>
      <c r="CZ15" s="646">
        <v>8.4</v>
      </c>
      <c r="DA15" s="646"/>
      <c r="DB15" s="646"/>
      <c r="DC15" s="646"/>
      <c r="DD15" s="614">
        <v>440267</v>
      </c>
      <c r="DE15" s="609"/>
      <c r="DF15" s="609"/>
      <c r="DG15" s="609"/>
      <c r="DH15" s="609"/>
      <c r="DI15" s="609"/>
      <c r="DJ15" s="609"/>
      <c r="DK15" s="609"/>
      <c r="DL15" s="609"/>
      <c r="DM15" s="609"/>
      <c r="DN15" s="609"/>
      <c r="DO15" s="609"/>
      <c r="DP15" s="610"/>
      <c r="DQ15" s="614">
        <v>743456</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25216</v>
      </c>
      <c r="S16" s="609"/>
      <c r="T16" s="609"/>
      <c r="U16" s="609"/>
      <c r="V16" s="609"/>
      <c r="W16" s="609"/>
      <c r="X16" s="609"/>
      <c r="Y16" s="610"/>
      <c r="Z16" s="646">
        <v>0.1</v>
      </c>
      <c r="AA16" s="646"/>
      <c r="AB16" s="646"/>
      <c r="AC16" s="646"/>
      <c r="AD16" s="647">
        <v>25216</v>
      </c>
      <c r="AE16" s="647"/>
      <c r="AF16" s="647"/>
      <c r="AG16" s="647"/>
      <c r="AH16" s="647"/>
      <c r="AI16" s="647"/>
      <c r="AJ16" s="647"/>
      <c r="AK16" s="647"/>
      <c r="AL16" s="611">
        <v>0.4</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321112</v>
      </c>
      <c r="CS16" s="609"/>
      <c r="CT16" s="609"/>
      <c r="CU16" s="609"/>
      <c r="CV16" s="609"/>
      <c r="CW16" s="609"/>
      <c r="CX16" s="609"/>
      <c r="CY16" s="610"/>
      <c r="CZ16" s="646">
        <v>1.9</v>
      </c>
      <c r="DA16" s="646"/>
      <c r="DB16" s="646"/>
      <c r="DC16" s="646"/>
      <c r="DD16" s="614" t="s">
        <v>122</v>
      </c>
      <c r="DE16" s="609"/>
      <c r="DF16" s="609"/>
      <c r="DG16" s="609"/>
      <c r="DH16" s="609"/>
      <c r="DI16" s="609"/>
      <c r="DJ16" s="609"/>
      <c r="DK16" s="609"/>
      <c r="DL16" s="609"/>
      <c r="DM16" s="609"/>
      <c r="DN16" s="609"/>
      <c r="DO16" s="609"/>
      <c r="DP16" s="610"/>
      <c r="DQ16" s="614">
        <v>317524</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64187</v>
      </c>
      <c r="S17" s="609"/>
      <c r="T17" s="609"/>
      <c r="U17" s="609"/>
      <c r="V17" s="609"/>
      <c r="W17" s="609"/>
      <c r="X17" s="609"/>
      <c r="Y17" s="610"/>
      <c r="Z17" s="646">
        <v>0.4</v>
      </c>
      <c r="AA17" s="646"/>
      <c r="AB17" s="646"/>
      <c r="AC17" s="646"/>
      <c r="AD17" s="647">
        <v>64187</v>
      </c>
      <c r="AE17" s="647"/>
      <c r="AF17" s="647"/>
      <c r="AG17" s="647"/>
      <c r="AH17" s="647"/>
      <c r="AI17" s="647"/>
      <c r="AJ17" s="647"/>
      <c r="AK17" s="647"/>
      <c r="AL17" s="611">
        <v>0.9</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1055541</v>
      </c>
      <c r="CS17" s="609"/>
      <c r="CT17" s="609"/>
      <c r="CU17" s="609"/>
      <c r="CV17" s="609"/>
      <c r="CW17" s="609"/>
      <c r="CX17" s="609"/>
      <c r="CY17" s="610"/>
      <c r="CZ17" s="646">
        <v>6.3</v>
      </c>
      <c r="DA17" s="646"/>
      <c r="DB17" s="646"/>
      <c r="DC17" s="646"/>
      <c r="DD17" s="614" t="s">
        <v>122</v>
      </c>
      <c r="DE17" s="609"/>
      <c r="DF17" s="609"/>
      <c r="DG17" s="609"/>
      <c r="DH17" s="609"/>
      <c r="DI17" s="609"/>
      <c r="DJ17" s="609"/>
      <c r="DK17" s="609"/>
      <c r="DL17" s="609"/>
      <c r="DM17" s="609"/>
      <c r="DN17" s="609"/>
      <c r="DO17" s="609"/>
      <c r="DP17" s="610"/>
      <c r="DQ17" s="614">
        <v>1019314</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7546</v>
      </c>
      <c r="S18" s="609"/>
      <c r="T18" s="609"/>
      <c r="U18" s="609"/>
      <c r="V18" s="609"/>
      <c r="W18" s="609"/>
      <c r="X18" s="609"/>
      <c r="Y18" s="610"/>
      <c r="Z18" s="646">
        <v>0</v>
      </c>
      <c r="AA18" s="646"/>
      <c r="AB18" s="646"/>
      <c r="AC18" s="646"/>
      <c r="AD18" s="647">
        <v>7546</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56100</v>
      </c>
      <c r="S19" s="609"/>
      <c r="T19" s="609"/>
      <c r="U19" s="609"/>
      <c r="V19" s="609"/>
      <c r="W19" s="609"/>
      <c r="X19" s="609"/>
      <c r="Y19" s="610"/>
      <c r="Z19" s="646">
        <v>0.3</v>
      </c>
      <c r="AA19" s="646"/>
      <c r="AB19" s="646"/>
      <c r="AC19" s="646"/>
      <c r="AD19" s="647">
        <v>56100</v>
      </c>
      <c r="AE19" s="647"/>
      <c r="AF19" s="647"/>
      <c r="AG19" s="647"/>
      <c r="AH19" s="647"/>
      <c r="AI19" s="647"/>
      <c r="AJ19" s="647"/>
      <c r="AK19" s="647"/>
      <c r="AL19" s="611">
        <v>0.8</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263</v>
      </c>
      <c r="C20" s="684"/>
      <c r="D20" s="684"/>
      <c r="E20" s="684"/>
      <c r="F20" s="684"/>
      <c r="G20" s="684"/>
      <c r="H20" s="684"/>
      <c r="I20" s="684"/>
      <c r="J20" s="684"/>
      <c r="K20" s="684"/>
      <c r="L20" s="684"/>
      <c r="M20" s="684"/>
      <c r="N20" s="684"/>
      <c r="O20" s="684"/>
      <c r="P20" s="684"/>
      <c r="Q20" s="685"/>
      <c r="R20" s="608">
        <v>541</v>
      </c>
      <c r="S20" s="609"/>
      <c r="T20" s="609"/>
      <c r="U20" s="609"/>
      <c r="V20" s="609"/>
      <c r="W20" s="609"/>
      <c r="X20" s="609"/>
      <c r="Y20" s="610"/>
      <c r="Z20" s="646">
        <v>0</v>
      </c>
      <c r="AA20" s="646"/>
      <c r="AB20" s="646"/>
      <c r="AC20" s="646"/>
      <c r="AD20" s="647">
        <v>541</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16764867</v>
      </c>
      <c r="CS20" s="609"/>
      <c r="CT20" s="609"/>
      <c r="CU20" s="609"/>
      <c r="CV20" s="609"/>
      <c r="CW20" s="609"/>
      <c r="CX20" s="609"/>
      <c r="CY20" s="610"/>
      <c r="CZ20" s="646">
        <v>100</v>
      </c>
      <c r="DA20" s="646"/>
      <c r="DB20" s="646"/>
      <c r="DC20" s="646"/>
      <c r="DD20" s="614">
        <v>2815074</v>
      </c>
      <c r="DE20" s="609"/>
      <c r="DF20" s="609"/>
      <c r="DG20" s="609"/>
      <c r="DH20" s="609"/>
      <c r="DI20" s="609"/>
      <c r="DJ20" s="609"/>
      <c r="DK20" s="609"/>
      <c r="DL20" s="609"/>
      <c r="DM20" s="609"/>
      <c r="DN20" s="609"/>
      <c r="DO20" s="609"/>
      <c r="DP20" s="610"/>
      <c r="DQ20" s="614">
        <v>8957112</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5194413</v>
      </c>
      <c r="S21" s="609"/>
      <c r="T21" s="609"/>
      <c r="U21" s="609"/>
      <c r="V21" s="609"/>
      <c r="W21" s="609"/>
      <c r="X21" s="609"/>
      <c r="Y21" s="610"/>
      <c r="Z21" s="646">
        <v>30.1</v>
      </c>
      <c r="AA21" s="646"/>
      <c r="AB21" s="646"/>
      <c r="AC21" s="646"/>
      <c r="AD21" s="647">
        <v>4457794</v>
      </c>
      <c r="AE21" s="647"/>
      <c r="AF21" s="647"/>
      <c r="AG21" s="647"/>
      <c r="AH21" s="647"/>
      <c r="AI21" s="647"/>
      <c r="AJ21" s="647"/>
      <c r="AK21" s="647"/>
      <c r="AL21" s="611">
        <v>62.2</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4457794</v>
      </c>
      <c r="S22" s="609"/>
      <c r="T22" s="609"/>
      <c r="U22" s="609"/>
      <c r="V22" s="609"/>
      <c r="W22" s="609"/>
      <c r="X22" s="609"/>
      <c r="Y22" s="610"/>
      <c r="Z22" s="646">
        <v>25.8</v>
      </c>
      <c r="AA22" s="646"/>
      <c r="AB22" s="646"/>
      <c r="AC22" s="646"/>
      <c r="AD22" s="647">
        <v>4457794</v>
      </c>
      <c r="AE22" s="647"/>
      <c r="AF22" s="647"/>
      <c r="AG22" s="647"/>
      <c r="AH22" s="647"/>
      <c r="AI22" s="647"/>
      <c r="AJ22" s="647"/>
      <c r="AK22" s="647"/>
      <c r="AL22" s="611">
        <v>62.2</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736619</v>
      </c>
      <c r="S23" s="609"/>
      <c r="T23" s="609"/>
      <c r="U23" s="609"/>
      <c r="V23" s="609"/>
      <c r="W23" s="609"/>
      <c r="X23" s="609"/>
      <c r="Y23" s="610"/>
      <c r="Z23" s="646">
        <v>4.3</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280</v>
      </c>
      <c r="CE24" s="667"/>
      <c r="CF24" s="667"/>
      <c r="CG24" s="667"/>
      <c r="CH24" s="667"/>
      <c r="CI24" s="667"/>
      <c r="CJ24" s="667"/>
      <c r="CK24" s="667"/>
      <c r="CL24" s="667"/>
      <c r="CM24" s="667"/>
      <c r="CN24" s="667"/>
      <c r="CO24" s="667"/>
      <c r="CP24" s="667"/>
      <c r="CQ24" s="668"/>
      <c r="CR24" s="663">
        <v>6312678</v>
      </c>
      <c r="CS24" s="664"/>
      <c r="CT24" s="664"/>
      <c r="CU24" s="664"/>
      <c r="CV24" s="664"/>
      <c r="CW24" s="664"/>
      <c r="CX24" s="664"/>
      <c r="CY24" s="689"/>
      <c r="CZ24" s="690">
        <v>37.700000000000003</v>
      </c>
      <c r="DA24" s="672"/>
      <c r="DB24" s="672"/>
      <c r="DC24" s="692"/>
      <c r="DD24" s="688">
        <v>3807034</v>
      </c>
      <c r="DE24" s="664"/>
      <c r="DF24" s="664"/>
      <c r="DG24" s="664"/>
      <c r="DH24" s="664"/>
      <c r="DI24" s="664"/>
      <c r="DJ24" s="664"/>
      <c r="DK24" s="689"/>
      <c r="DL24" s="688">
        <v>3768316</v>
      </c>
      <c r="DM24" s="664"/>
      <c r="DN24" s="664"/>
      <c r="DO24" s="664"/>
      <c r="DP24" s="664"/>
      <c r="DQ24" s="664"/>
      <c r="DR24" s="664"/>
      <c r="DS24" s="664"/>
      <c r="DT24" s="664"/>
      <c r="DU24" s="664"/>
      <c r="DV24" s="689"/>
      <c r="DW24" s="690">
        <v>52.5</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7838799</v>
      </c>
      <c r="S25" s="609"/>
      <c r="T25" s="609"/>
      <c r="U25" s="609"/>
      <c r="V25" s="609"/>
      <c r="W25" s="609"/>
      <c r="X25" s="609"/>
      <c r="Y25" s="610"/>
      <c r="Z25" s="646">
        <v>45.4</v>
      </c>
      <c r="AA25" s="646"/>
      <c r="AB25" s="646"/>
      <c r="AC25" s="646"/>
      <c r="AD25" s="647">
        <v>7102180</v>
      </c>
      <c r="AE25" s="647"/>
      <c r="AF25" s="647"/>
      <c r="AG25" s="647"/>
      <c r="AH25" s="647"/>
      <c r="AI25" s="647"/>
      <c r="AJ25" s="647"/>
      <c r="AK25" s="647"/>
      <c r="AL25" s="611">
        <v>99.2</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2484425</v>
      </c>
      <c r="CS25" s="621"/>
      <c r="CT25" s="621"/>
      <c r="CU25" s="621"/>
      <c r="CV25" s="621"/>
      <c r="CW25" s="621"/>
      <c r="CX25" s="621"/>
      <c r="CY25" s="622"/>
      <c r="CZ25" s="611">
        <v>14.8</v>
      </c>
      <c r="DA25" s="623"/>
      <c r="DB25" s="623"/>
      <c r="DC25" s="624"/>
      <c r="DD25" s="614">
        <v>2041707</v>
      </c>
      <c r="DE25" s="621"/>
      <c r="DF25" s="621"/>
      <c r="DG25" s="621"/>
      <c r="DH25" s="621"/>
      <c r="DI25" s="621"/>
      <c r="DJ25" s="621"/>
      <c r="DK25" s="622"/>
      <c r="DL25" s="614">
        <v>2010294</v>
      </c>
      <c r="DM25" s="621"/>
      <c r="DN25" s="621"/>
      <c r="DO25" s="621"/>
      <c r="DP25" s="621"/>
      <c r="DQ25" s="621"/>
      <c r="DR25" s="621"/>
      <c r="DS25" s="621"/>
      <c r="DT25" s="621"/>
      <c r="DU25" s="621"/>
      <c r="DV25" s="622"/>
      <c r="DW25" s="611">
        <v>28</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1232</v>
      </c>
      <c r="S26" s="609"/>
      <c r="T26" s="609"/>
      <c r="U26" s="609"/>
      <c r="V26" s="609"/>
      <c r="W26" s="609"/>
      <c r="X26" s="609"/>
      <c r="Y26" s="610"/>
      <c r="Z26" s="646">
        <v>0</v>
      </c>
      <c r="AA26" s="646"/>
      <c r="AB26" s="646"/>
      <c r="AC26" s="646"/>
      <c r="AD26" s="647">
        <v>1232</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1351424</v>
      </c>
      <c r="CS26" s="609"/>
      <c r="CT26" s="609"/>
      <c r="CU26" s="609"/>
      <c r="CV26" s="609"/>
      <c r="CW26" s="609"/>
      <c r="CX26" s="609"/>
      <c r="CY26" s="610"/>
      <c r="CZ26" s="611">
        <v>8.1</v>
      </c>
      <c r="DA26" s="623"/>
      <c r="DB26" s="623"/>
      <c r="DC26" s="624"/>
      <c r="DD26" s="614">
        <v>1264530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90114</v>
      </c>
      <c r="S27" s="609"/>
      <c r="T27" s="609"/>
      <c r="U27" s="609"/>
      <c r="V27" s="609"/>
      <c r="W27" s="609"/>
      <c r="X27" s="609"/>
      <c r="Y27" s="610"/>
      <c r="Z27" s="646">
        <v>0.5</v>
      </c>
      <c r="AA27" s="646"/>
      <c r="AB27" s="646"/>
      <c r="AC27" s="646"/>
      <c r="AD27" s="647">
        <v>20421</v>
      </c>
      <c r="AE27" s="647"/>
      <c r="AF27" s="647"/>
      <c r="AG27" s="647"/>
      <c r="AH27" s="647"/>
      <c r="AI27" s="647"/>
      <c r="AJ27" s="647"/>
      <c r="AK27" s="647"/>
      <c r="AL27" s="611">
        <v>0.3</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1913793</v>
      </c>
      <c r="BH27" s="609"/>
      <c r="BI27" s="609"/>
      <c r="BJ27" s="609"/>
      <c r="BK27" s="609"/>
      <c r="BL27" s="609"/>
      <c r="BM27" s="609"/>
      <c r="BN27" s="610"/>
      <c r="BO27" s="646">
        <v>100</v>
      </c>
      <c r="BP27" s="646"/>
      <c r="BQ27" s="646"/>
      <c r="BR27" s="646"/>
      <c r="BS27" s="647">
        <v>138063</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2772712</v>
      </c>
      <c r="CS27" s="621"/>
      <c r="CT27" s="621"/>
      <c r="CU27" s="621"/>
      <c r="CV27" s="621"/>
      <c r="CW27" s="621"/>
      <c r="CX27" s="621"/>
      <c r="CY27" s="622"/>
      <c r="CZ27" s="611">
        <v>16.5</v>
      </c>
      <c r="DA27" s="623"/>
      <c r="DB27" s="623"/>
      <c r="DC27" s="624"/>
      <c r="DD27" s="614">
        <v>746013</v>
      </c>
      <c r="DE27" s="621"/>
      <c r="DF27" s="621"/>
      <c r="DG27" s="621"/>
      <c r="DH27" s="621"/>
      <c r="DI27" s="621"/>
      <c r="DJ27" s="621"/>
      <c r="DK27" s="622"/>
      <c r="DL27" s="614">
        <v>738708</v>
      </c>
      <c r="DM27" s="621"/>
      <c r="DN27" s="621"/>
      <c r="DO27" s="621"/>
      <c r="DP27" s="621"/>
      <c r="DQ27" s="621"/>
      <c r="DR27" s="621"/>
      <c r="DS27" s="621"/>
      <c r="DT27" s="621"/>
      <c r="DU27" s="621"/>
      <c r="DV27" s="622"/>
      <c r="DW27" s="611">
        <v>10.3</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103746</v>
      </c>
      <c r="S28" s="609"/>
      <c r="T28" s="609"/>
      <c r="U28" s="609"/>
      <c r="V28" s="609"/>
      <c r="W28" s="609"/>
      <c r="X28" s="609"/>
      <c r="Y28" s="610"/>
      <c r="Z28" s="646">
        <v>0.6</v>
      </c>
      <c r="AA28" s="646"/>
      <c r="AB28" s="646"/>
      <c r="AC28" s="646"/>
      <c r="AD28" s="647">
        <v>6741</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1055541</v>
      </c>
      <c r="CS28" s="609"/>
      <c r="CT28" s="609"/>
      <c r="CU28" s="609"/>
      <c r="CV28" s="609"/>
      <c r="CW28" s="609"/>
      <c r="CX28" s="609"/>
      <c r="CY28" s="610"/>
      <c r="CZ28" s="611">
        <v>6.3</v>
      </c>
      <c r="DA28" s="623"/>
      <c r="DB28" s="623"/>
      <c r="DC28" s="624"/>
      <c r="DD28" s="614">
        <v>1019314</v>
      </c>
      <c r="DE28" s="609"/>
      <c r="DF28" s="609"/>
      <c r="DG28" s="609"/>
      <c r="DH28" s="609"/>
      <c r="DI28" s="609"/>
      <c r="DJ28" s="609"/>
      <c r="DK28" s="610"/>
      <c r="DL28" s="614">
        <v>1019314</v>
      </c>
      <c r="DM28" s="609"/>
      <c r="DN28" s="609"/>
      <c r="DO28" s="609"/>
      <c r="DP28" s="609"/>
      <c r="DQ28" s="609"/>
      <c r="DR28" s="609"/>
      <c r="DS28" s="609"/>
      <c r="DT28" s="609"/>
      <c r="DU28" s="609"/>
      <c r="DV28" s="610"/>
      <c r="DW28" s="611">
        <v>14.2</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29744</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1055541</v>
      </c>
      <c r="CS29" s="621"/>
      <c r="CT29" s="621"/>
      <c r="CU29" s="621"/>
      <c r="CV29" s="621"/>
      <c r="CW29" s="621"/>
      <c r="CX29" s="621"/>
      <c r="CY29" s="622"/>
      <c r="CZ29" s="611">
        <v>6.3</v>
      </c>
      <c r="DA29" s="623"/>
      <c r="DB29" s="623"/>
      <c r="DC29" s="624"/>
      <c r="DD29" s="614">
        <v>1019314</v>
      </c>
      <c r="DE29" s="621"/>
      <c r="DF29" s="621"/>
      <c r="DG29" s="621"/>
      <c r="DH29" s="621"/>
      <c r="DI29" s="621"/>
      <c r="DJ29" s="621"/>
      <c r="DK29" s="622"/>
      <c r="DL29" s="614">
        <v>1019314</v>
      </c>
      <c r="DM29" s="621"/>
      <c r="DN29" s="621"/>
      <c r="DO29" s="621"/>
      <c r="DP29" s="621"/>
      <c r="DQ29" s="621"/>
      <c r="DR29" s="621"/>
      <c r="DS29" s="621"/>
      <c r="DT29" s="621"/>
      <c r="DU29" s="621"/>
      <c r="DV29" s="622"/>
      <c r="DW29" s="611">
        <v>14.2</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2395033</v>
      </c>
      <c r="S30" s="609"/>
      <c r="T30" s="609"/>
      <c r="U30" s="609"/>
      <c r="V30" s="609"/>
      <c r="W30" s="609"/>
      <c r="X30" s="609"/>
      <c r="Y30" s="610"/>
      <c r="Z30" s="646">
        <v>13.9</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0"/>
      <c r="BI30" s="680"/>
      <c r="BJ30" s="680"/>
      <c r="BK30" s="680"/>
      <c r="BL30" s="680"/>
      <c r="BM30" s="680"/>
      <c r="BN30" s="680"/>
      <c r="BO30" s="680"/>
      <c r="BP30" s="680"/>
      <c r="BQ30" s="681"/>
      <c r="BR30" s="660"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1009869</v>
      </c>
      <c r="CS30" s="609"/>
      <c r="CT30" s="609"/>
      <c r="CU30" s="609"/>
      <c r="CV30" s="609"/>
      <c r="CW30" s="609"/>
      <c r="CX30" s="609"/>
      <c r="CY30" s="610"/>
      <c r="CZ30" s="611">
        <v>6</v>
      </c>
      <c r="DA30" s="623"/>
      <c r="DB30" s="623"/>
      <c r="DC30" s="624"/>
      <c r="DD30" s="614">
        <v>980400</v>
      </c>
      <c r="DE30" s="609"/>
      <c r="DF30" s="609"/>
      <c r="DG30" s="609"/>
      <c r="DH30" s="609"/>
      <c r="DI30" s="609"/>
      <c r="DJ30" s="609"/>
      <c r="DK30" s="610"/>
      <c r="DL30" s="614">
        <v>980400</v>
      </c>
      <c r="DM30" s="609"/>
      <c r="DN30" s="609"/>
      <c r="DO30" s="609"/>
      <c r="DP30" s="609"/>
      <c r="DQ30" s="609"/>
      <c r="DR30" s="609"/>
      <c r="DS30" s="609"/>
      <c r="DT30" s="609"/>
      <c r="DU30" s="609"/>
      <c r="DV30" s="610"/>
      <c r="DW30" s="611">
        <v>13.7</v>
      </c>
      <c r="DX30" s="623"/>
      <c r="DY30" s="623"/>
      <c r="DZ30" s="623"/>
      <c r="EA30" s="623"/>
      <c r="EB30" s="623"/>
      <c r="EC30" s="635"/>
    </row>
    <row r="31" spans="2:133" ht="11.25" customHeight="1" x14ac:dyDescent="0.15">
      <c r="B31" s="683" t="s">
        <v>298</v>
      </c>
      <c r="C31" s="684"/>
      <c r="D31" s="684"/>
      <c r="E31" s="684"/>
      <c r="F31" s="684"/>
      <c r="G31" s="684"/>
      <c r="H31" s="684"/>
      <c r="I31" s="684"/>
      <c r="J31" s="684"/>
      <c r="K31" s="684"/>
      <c r="L31" s="684"/>
      <c r="M31" s="684"/>
      <c r="N31" s="684"/>
      <c r="O31" s="684"/>
      <c r="P31" s="684"/>
      <c r="Q31" s="685"/>
      <c r="R31" s="608">
        <v>24521</v>
      </c>
      <c r="S31" s="609"/>
      <c r="T31" s="609"/>
      <c r="U31" s="609"/>
      <c r="V31" s="609"/>
      <c r="W31" s="609"/>
      <c r="X31" s="609"/>
      <c r="Y31" s="610"/>
      <c r="Z31" s="646">
        <v>0.1</v>
      </c>
      <c r="AA31" s="646"/>
      <c r="AB31" s="646"/>
      <c r="AC31" s="646"/>
      <c r="AD31" s="647">
        <v>24521</v>
      </c>
      <c r="AE31" s="647"/>
      <c r="AF31" s="647"/>
      <c r="AG31" s="647"/>
      <c r="AH31" s="647"/>
      <c r="AI31" s="647"/>
      <c r="AJ31" s="647"/>
      <c r="AK31" s="647"/>
      <c r="AL31" s="611">
        <v>0.3</v>
      </c>
      <c r="AM31" s="612"/>
      <c r="AN31" s="612"/>
      <c r="AO31" s="648"/>
      <c r="AP31" s="674" t="s">
        <v>299</v>
      </c>
      <c r="AQ31" s="675"/>
      <c r="AR31" s="675"/>
      <c r="AS31" s="675"/>
      <c r="AT31" s="676" t="s">
        <v>300</v>
      </c>
      <c r="AU31" s="200"/>
      <c r="AV31" s="200"/>
      <c r="AW31" s="200"/>
      <c r="AX31" s="666" t="s">
        <v>178</v>
      </c>
      <c r="AY31" s="667"/>
      <c r="AZ31" s="667"/>
      <c r="BA31" s="667"/>
      <c r="BB31" s="667"/>
      <c r="BC31" s="667"/>
      <c r="BD31" s="667"/>
      <c r="BE31" s="667"/>
      <c r="BF31" s="668"/>
      <c r="BG31" s="670">
        <v>98.6</v>
      </c>
      <c r="BH31" s="671"/>
      <c r="BI31" s="671"/>
      <c r="BJ31" s="671"/>
      <c r="BK31" s="671"/>
      <c r="BL31" s="671"/>
      <c r="BM31" s="672">
        <v>95</v>
      </c>
      <c r="BN31" s="671"/>
      <c r="BO31" s="671"/>
      <c r="BP31" s="671"/>
      <c r="BQ31" s="673"/>
      <c r="BR31" s="670">
        <v>98.5</v>
      </c>
      <c r="BS31" s="671"/>
      <c r="BT31" s="671"/>
      <c r="BU31" s="671"/>
      <c r="BV31" s="671"/>
      <c r="BW31" s="671"/>
      <c r="BX31" s="672">
        <v>95.1</v>
      </c>
      <c r="BY31" s="671"/>
      <c r="BZ31" s="671"/>
      <c r="CA31" s="671"/>
      <c r="CB31" s="673"/>
      <c r="CD31" s="629"/>
      <c r="CE31" s="630"/>
      <c r="CF31" s="605" t="s">
        <v>301</v>
      </c>
      <c r="CG31" s="606"/>
      <c r="CH31" s="606"/>
      <c r="CI31" s="606"/>
      <c r="CJ31" s="606"/>
      <c r="CK31" s="606"/>
      <c r="CL31" s="606"/>
      <c r="CM31" s="606"/>
      <c r="CN31" s="606"/>
      <c r="CO31" s="606"/>
      <c r="CP31" s="606"/>
      <c r="CQ31" s="607"/>
      <c r="CR31" s="608">
        <v>45672</v>
      </c>
      <c r="CS31" s="621"/>
      <c r="CT31" s="621"/>
      <c r="CU31" s="621"/>
      <c r="CV31" s="621"/>
      <c r="CW31" s="621"/>
      <c r="CX31" s="621"/>
      <c r="CY31" s="622"/>
      <c r="CZ31" s="611">
        <v>0.3</v>
      </c>
      <c r="DA31" s="623"/>
      <c r="DB31" s="623"/>
      <c r="DC31" s="624"/>
      <c r="DD31" s="614">
        <v>38914</v>
      </c>
      <c r="DE31" s="621"/>
      <c r="DF31" s="621"/>
      <c r="DG31" s="621"/>
      <c r="DH31" s="621"/>
      <c r="DI31" s="621"/>
      <c r="DJ31" s="621"/>
      <c r="DK31" s="622"/>
      <c r="DL31" s="614">
        <v>38914</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1404846</v>
      </c>
      <c r="S32" s="609"/>
      <c r="T32" s="609"/>
      <c r="U32" s="609"/>
      <c r="V32" s="609"/>
      <c r="W32" s="609"/>
      <c r="X32" s="609"/>
      <c r="Y32" s="610"/>
      <c r="Z32" s="646">
        <v>8.1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99.1</v>
      </c>
      <c r="BH32" s="621"/>
      <c r="BI32" s="621"/>
      <c r="BJ32" s="621"/>
      <c r="BK32" s="621"/>
      <c r="BL32" s="621"/>
      <c r="BM32" s="612">
        <v>97.1</v>
      </c>
      <c r="BN32" s="621"/>
      <c r="BO32" s="621"/>
      <c r="BP32" s="621"/>
      <c r="BQ32" s="644"/>
      <c r="BR32" s="679">
        <v>98.8</v>
      </c>
      <c r="BS32" s="621"/>
      <c r="BT32" s="621"/>
      <c r="BU32" s="621"/>
      <c r="BV32" s="621"/>
      <c r="BW32" s="621"/>
      <c r="BX32" s="612">
        <v>97.3</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71829</v>
      </c>
      <c r="S33" s="609"/>
      <c r="T33" s="609"/>
      <c r="U33" s="609"/>
      <c r="V33" s="609"/>
      <c r="W33" s="609"/>
      <c r="X33" s="609"/>
      <c r="Y33" s="610"/>
      <c r="Z33" s="646">
        <v>0.4</v>
      </c>
      <c r="AA33" s="646"/>
      <c r="AB33" s="646"/>
      <c r="AC33" s="646"/>
      <c r="AD33" s="647">
        <v>4601</v>
      </c>
      <c r="AE33" s="647"/>
      <c r="AF33" s="647"/>
      <c r="AG33" s="647"/>
      <c r="AH33" s="647"/>
      <c r="AI33" s="647"/>
      <c r="AJ33" s="647"/>
      <c r="AK33" s="647"/>
      <c r="AL33" s="611">
        <v>0.1</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98.2</v>
      </c>
      <c r="BH33" s="593"/>
      <c r="BI33" s="593"/>
      <c r="BJ33" s="593"/>
      <c r="BK33" s="593"/>
      <c r="BL33" s="593"/>
      <c r="BM33" s="639">
        <v>93.3</v>
      </c>
      <c r="BN33" s="593"/>
      <c r="BO33" s="593"/>
      <c r="BP33" s="593"/>
      <c r="BQ33" s="656"/>
      <c r="BR33" s="669">
        <v>98.2</v>
      </c>
      <c r="BS33" s="593"/>
      <c r="BT33" s="593"/>
      <c r="BU33" s="593"/>
      <c r="BV33" s="593"/>
      <c r="BW33" s="593"/>
      <c r="BX33" s="639">
        <v>93.2</v>
      </c>
      <c r="BY33" s="593"/>
      <c r="BZ33" s="593"/>
      <c r="CA33" s="593"/>
      <c r="CB33" s="656"/>
      <c r="CD33" s="605" t="s">
        <v>308</v>
      </c>
      <c r="CE33" s="606"/>
      <c r="CF33" s="606"/>
      <c r="CG33" s="606"/>
      <c r="CH33" s="606"/>
      <c r="CI33" s="606"/>
      <c r="CJ33" s="606"/>
      <c r="CK33" s="606"/>
      <c r="CL33" s="606"/>
      <c r="CM33" s="606"/>
      <c r="CN33" s="606"/>
      <c r="CO33" s="606"/>
      <c r="CP33" s="606"/>
      <c r="CQ33" s="607"/>
      <c r="CR33" s="608">
        <v>7316003</v>
      </c>
      <c r="CS33" s="621"/>
      <c r="CT33" s="621"/>
      <c r="CU33" s="621"/>
      <c r="CV33" s="621"/>
      <c r="CW33" s="621"/>
      <c r="CX33" s="621"/>
      <c r="CY33" s="622"/>
      <c r="CZ33" s="611">
        <v>43.6</v>
      </c>
      <c r="DA33" s="623"/>
      <c r="DB33" s="623"/>
      <c r="DC33" s="624"/>
      <c r="DD33" s="614">
        <v>4425854</v>
      </c>
      <c r="DE33" s="621"/>
      <c r="DF33" s="621"/>
      <c r="DG33" s="621"/>
      <c r="DH33" s="621"/>
      <c r="DI33" s="621"/>
      <c r="DJ33" s="621"/>
      <c r="DK33" s="622"/>
      <c r="DL33" s="614">
        <v>2962515</v>
      </c>
      <c r="DM33" s="621"/>
      <c r="DN33" s="621"/>
      <c r="DO33" s="621"/>
      <c r="DP33" s="621"/>
      <c r="DQ33" s="621"/>
      <c r="DR33" s="621"/>
      <c r="DS33" s="621"/>
      <c r="DT33" s="621"/>
      <c r="DU33" s="621"/>
      <c r="DV33" s="622"/>
      <c r="DW33" s="611">
        <v>41.3</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1196920</v>
      </c>
      <c r="S34" s="609"/>
      <c r="T34" s="609"/>
      <c r="U34" s="609"/>
      <c r="V34" s="609"/>
      <c r="W34" s="609"/>
      <c r="X34" s="609"/>
      <c r="Y34" s="610"/>
      <c r="Z34" s="646">
        <v>6.9</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2165591</v>
      </c>
      <c r="CS34" s="609"/>
      <c r="CT34" s="609"/>
      <c r="CU34" s="609"/>
      <c r="CV34" s="609"/>
      <c r="CW34" s="609"/>
      <c r="CX34" s="609"/>
      <c r="CY34" s="610"/>
      <c r="CZ34" s="611">
        <v>12.9</v>
      </c>
      <c r="DA34" s="623"/>
      <c r="DB34" s="623"/>
      <c r="DC34" s="624"/>
      <c r="DD34" s="614">
        <v>1318166</v>
      </c>
      <c r="DE34" s="609"/>
      <c r="DF34" s="609"/>
      <c r="DG34" s="609"/>
      <c r="DH34" s="609"/>
      <c r="DI34" s="609"/>
      <c r="DJ34" s="609"/>
      <c r="DK34" s="610"/>
      <c r="DL34" s="614">
        <v>1046116</v>
      </c>
      <c r="DM34" s="609"/>
      <c r="DN34" s="609"/>
      <c r="DO34" s="609"/>
      <c r="DP34" s="609"/>
      <c r="DQ34" s="609"/>
      <c r="DR34" s="609"/>
      <c r="DS34" s="609"/>
      <c r="DT34" s="609"/>
      <c r="DU34" s="609"/>
      <c r="DV34" s="610"/>
      <c r="DW34" s="611">
        <v>14.6</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1639071</v>
      </c>
      <c r="S35" s="609"/>
      <c r="T35" s="609"/>
      <c r="U35" s="609"/>
      <c r="V35" s="609"/>
      <c r="W35" s="609"/>
      <c r="X35" s="609"/>
      <c r="Y35" s="610"/>
      <c r="Z35" s="646">
        <v>9.5</v>
      </c>
      <c r="AA35" s="646"/>
      <c r="AB35" s="646"/>
      <c r="AC35" s="646"/>
      <c r="AD35" s="647" t="s">
        <v>122</v>
      </c>
      <c r="AE35" s="647"/>
      <c r="AF35" s="647"/>
      <c r="AG35" s="647"/>
      <c r="AH35" s="647"/>
      <c r="AI35" s="647"/>
      <c r="AJ35" s="647"/>
      <c r="AK35" s="647"/>
      <c r="AL35" s="611" t="s">
        <v>122</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113794</v>
      </c>
      <c r="CS35" s="621"/>
      <c r="CT35" s="621"/>
      <c r="CU35" s="621"/>
      <c r="CV35" s="621"/>
      <c r="CW35" s="621"/>
      <c r="CX35" s="621"/>
      <c r="CY35" s="622"/>
      <c r="CZ35" s="611">
        <v>0.7</v>
      </c>
      <c r="DA35" s="623"/>
      <c r="DB35" s="623"/>
      <c r="DC35" s="624"/>
      <c r="DD35" s="614">
        <v>51412</v>
      </c>
      <c r="DE35" s="621"/>
      <c r="DF35" s="621"/>
      <c r="DG35" s="621"/>
      <c r="DH35" s="621"/>
      <c r="DI35" s="621"/>
      <c r="DJ35" s="621"/>
      <c r="DK35" s="622"/>
      <c r="DL35" s="614">
        <v>51412</v>
      </c>
      <c r="DM35" s="621"/>
      <c r="DN35" s="621"/>
      <c r="DO35" s="621"/>
      <c r="DP35" s="621"/>
      <c r="DQ35" s="621"/>
      <c r="DR35" s="621"/>
      <c r="DS35" s="621"/>
      <c r="DT35" s="621"/>
      <c r="DU35" s="621"/>
      <c r="DV35" s="622"/>
      <c r="DW35" s="611">
        <v>0.7</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515525</v>
      </c>
      <c r="S36" s="609"/>
      <c r="T36" s="609"/>
      <c r="U36" s="609"/>
      <c r="V36" s="609"/>
      <c r="W36" s="609"/>
      <c r="X36" s="609"/>
      <c r="Y36" s="610"/>
      <c r="Z36" s="646">
        <v>3</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3">
        <v>1927962</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57517</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2453778</v>
      </c>
      <c r="CS36" s="609"/>
      <c r="CT36" s="609"/>
      <c r="CU36" s="609"/>
      <c r="CV36" s="609"/>
      <c r="CW36" s="609"/>
      <c r="CX36" s="609"/>
      <c r="CY36" s="610"/>
      <c r="CZ36" s="611">
        <v>14.6</v>
      </c>
      <c r="DA36" s="623"/>
      <c r="DB36" s="623"/>
      <c r="DC36" s="624"/>
      <c r="DD36" s="614">
        <v>1591392</v>
      </c>
      <c r="DE36" s="609"/>
      <c r="DF36" s="609"/>
      <c r="DG36" s="609"/>
      <c r="DH36" s="609"/>
      <c r="DI36" s="609"/>
      <c r="DJ36" s="609"/>
      <c r="DK36" s="610"/>
      <c r="DL36" s="614">
        <v>900539</v>
      </c>
      <c r="DM36" s="609"/>
      <c r="DN36" s="609"/>
      <c r="DO36" s="609"/>
      <c r="DP36" s="609"/>
      <c r="DQ36" s="609"/>
      <c r="DR36" s="609"/>
      <c r="DS36" s="609"/>
      <c r="DT36" s="609"/>
      <c r="DU36" s="609"/>
      <c r="DV36" s="610"/>
      <c r="DW36" s="611">
        <v>12.5</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443536</v>
      </c>
      <c r="S37" s="609"/>
      <c r="T37" s="609"/>
      <c r="U37" s="609"/>
      <c r="V37" s="609"/>
      <c r="W37" s="609"/>
      <c r="X37" s="609"/>
      <c r="Y37" s="610"/>
      <c r="Z37" s="646">
        <v>2.6</v>
      </c>
      <c r="AA37" s="646"/>
      <c r="AB37" s="646"/>
      <c r="AC37" s="646"/>
      <c r="AD37" s="647">
        <v>1761</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466381</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12630</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51182</v>
      </c>
      <c r="CS37" s="621"/>
      <c r="CT37" s="621"/>
      <c r="CU37" s="621"/>
      <c r="CV37" s="621"/>
      <c r="CW37" s="621"/>
      <c r="CX37" s="621"/>
      <c r="CY37" s="622"/>
      <c r="CZ37" s="611">
        <v>0.3</v>
      </c>
      <c r="DA37" s="623"/>
      <c r="DB37" s="623"/>
      <c r="DC37" s="624"/>
      <c r="DD37" s="614">
        <v>2992</v>
      </c>
      <c r="DE37" s="621"/>
      <c r="DF37" s="621"/>
      <c r="DG37" s="621"/>
      <c r="DH37" s="621"/>
      <c r="DI37" s="621"/>
      <c r="DJ37" s="621"/>
      <c r="DK37" s="622"/>
      <c r="DL37" s="614">
        <v>2356</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1501511</v>
      </c>
      <c r="S38" s="609"/>
      <c r="T38" s="609"/>
      <c r="U38" s="609"/>
      <c r="V38" s="609"/>
      <c r="W38" s="609"/>
      <c r="X38" s="609"/>
      <c r="Y38" s="610"/>
      <c r="Z38" s="646">
        <v>8.6999999999999993</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128078</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2654</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1230481</v>
      </c>
      <c r="CS38" s="609"/>
      <c r="CT38" s="609"/>
      <c r="CU38" s="609"/>
      <c r="CV38" s="609"/>
      <c r="CW38" s="609"/>
      <c r="CX38" s="609"/>
      <c r="CY38" s="610"/>
      <c r="CZ38" s="611">
        <v>7.3</v>
      </c>
      <c r="DA38" s="623"/>
      <c r="DB38" s="623"/>
      <c r="DC38" s="624"/>
      <c r="DD38" s="614">
        <v>1013335</v>
      </c>
      <c r="DE38" s="609"/>
      <c r="DF38" s="609"/>
      <c r="DG38" s="609"/>
      <c r="DH38" s="609"/>
      <c r="DI38" s="609"/>
      <c r="DJ38" s="609"/>
      <c r="DK38" s="610"/>
      <c r="DL38" s="614">
        <v>964448</v>
      </c>
      <c r="DM38" s="609"/>
      <c r="DN38" s="609"/>
      <c r="DO38" s="609"/>
      <c r="DP38" s="609"/>
      <c r="DQ38" s="609"/>
      <c r="DR38" s="609"/>
      <c r="DS38" s="609"/>
      <c r="DT38" s="609"/>
      <c r="DU38" s="609"/>
      <c r="DV38" s="610"/>
      <c r="DW38" s="611">
        <v>13.4</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103022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4125</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1211573</v>
      </c>
      <c r="CS39" s="621"/>
      <c r="CT39" s="621"/>
      <c r="CU39" s="621"/>
      <c r="CV39" s="621"/>
      <c r="CW39" s="621"/>
      <c r="CX39" s="621"/>
      <c r="CY39" s="622"/>
      <c r="CZ39" s="611">
        <v>7.2</v>
      </c>
      <c r="DA39" s="623"/>
      <c r="DB39" s="623"/>
      <c r="DC39" s="624"/>
      <c r="DD39" s="614">
        <v>392710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15411</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93</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140786</v>
      </c>
      <c r="CS40" s="609"/>
      <c r="CT40" s="609"/>
      <c r="CU40" s="609"/>
      <c r="CV40" s="609"/>
      <c r="CW40" s="609"/>
      <c r="CX40" s="609"/>
      <c r="CY40" s="610"/>
      <c r="CZ40" s="611">
        <v>0.8</v>
      </c>
      <c r="DA40" s="623"/>
      <c r="DB40" s="623"/>
      <c r="DC40" s="624"/>
      <c r="DD40" s="614">
        <v>58839</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17256427</v>
      </c>
      <c r="S41" s="633"/>
      <c r="T41" s="633"/>
      <c r="U41" s="633"/>
      <c r="V41" s="633"/>
      <c r="W41" s="633"/>
      <c r="X41" s="633"/>
      <c r="Y41" s="636"/>
      <c r="Z41" s="637">
        <v>100</v>
      </c>
      <c r="AA41" s="637"/>
      <c r="AB41" s="637"/>
      <c r="AC41" s="637"/>
      <c r="AD41" s="638">
        <v>7161457</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278000</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952481</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435</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3136186</v>
      </c>
      <c r="CS42" s="621"/>
      <c r="CT42" s="621"/>
      <c r="CU42" s="621"/>
      <c r="CV42" s="621"/>
      <c r="CW42" s="621"/>
      <c r="CX42" s="621"/>
      <c r="CY42" s="622"/>
      <c r="CZ42" s="611">
        <v>18.7</v>
      </c>
      <c r="DA42" s="623"/>
      <c r="DB42" s="623"/>
      <c r="DC42" s="624"/>
      <c r="DD42" s="614">
        <v>724224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155134</v>
      </c>
      <c r="CS43" s="621"/>
      <c r="CT43" s="621"/>
      <c r="CU43" s="621"/>
      <c r="CV43" s="621"/>
      <c r="CW43" s="621"/>
      <c r="CX43" s="621"/>
      <c r="CY43" s="622"/>
      <c r="CZ43" s="611">
        <v>0.9</v>
      </c>
      <c r="DA43" s="623"/>
      <c r="DB43" s="623"/>
      <c r="DC43" s="624"/>
      <c r="DD43" s="614">
        <v>155134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2815074</v>
      </c>
      <c r="CS44" s="609"/>
      <c r="CT44" s="609"/>
      <c r="CU44" s="609"/>
      <c r="CV44" s="609"/>
      <c r="CW44" s="609"/>
      <c r="CX44" s="609"/>
      <c r="CY44" s="610"/>
      <c r="CZ44" s="611">
        <v>16.8</v>
      </c>
      <c r="DA44" s="612"/>
      <c r="DB44" s="612"/>
      <c r="DC44" s="613"/>
      <c r="DD44" s="614">
        <v>406700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1407952</v>
      </c>
      <c r="CS45" s="621"/>
      <c r="CT45" s="621"/>
      <c r="CU45" s="621"/>
      <c r="CV45" s="621"/>
      <c r="CW45" s="621"/>
      <c r="CX45" s="621"/>
      <c r="CY45" s="622"/>
      <c r="CZ45" s="611">
        <v>8.4</v>
      </c>
      <c r="DA45" s="623"/>
      <c r="DB45" s="623"/>
      <c r="DC45" s="624"/>
      <c r="DD45" s="614">
        <v>85994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1374122</v>
      </c>
      <c r="CS46" s="609"/>
      <c r="CT46" s="609"/>
      <c r="CU46" s="609"/>
      <c r="CV46" s="609"/>
      <c r="CW46" s="609"/>
      <c r="CX46" s="609"/>
      <c r="CY46" s="610"/>
      <c r="CZ46" s="611">
        <v>8.1999999999999993</v>
      </c>
      <c r="DA46" s="612"/>
      <c r="DB46" s="612"/>
      <c r="DC46" s="613"/>
      <c r="DD46" s="614">
        <v>320106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321112</v>
      </c>
      <c r="CS47" s="621"/>
      <c r="CT47" s="621"/>
      <c r="CU47" s="621"/>
      <c r="CV47" s="621"/>
      <c r="CW47" s="621"/>
      <c r="CX47" s="621"/>
      <c r="CY47" s="622"/>
      <c r="CZ47" s="611">
        <v>1.9</v>
      </c>
      <c r="DA47" s="623"/>
      <c r="DB47" s="623"/>
      <c r="DC47" s="624"/>
      <c r="DD47" s="614">
        <v>317524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16764867</v>
      </c>
      <c r="CS49" s="593"/>
      <c r="CT49" s="593"/>
      <c r="CU49" s="593"/>
      <c r="CV49" s="593"/>
      <c r="CW49" s="593"/>
      <c r="CX49" s="593"/>
      <c r="CY49" s="594"/>
      <c r="CZ49" s="595">
        <v>100</v>
      </c>
      <c r="DA49" s="596"/>
      <c r="DB49" s="596"/>
      <c r="DC49" s="597"/>
      <c r="DD49" s="598">
        <v>8957112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0scEC/+u8BUR83tVP0++NsdMtedszy3UbI3osWXhDbTAQ+C0dg10j9uAZgGL4300nhHbw1I2F+zURRopi+U8rQ==" saltValue="S+qIVYqaVVrjL3/F5ZS9q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375</v>
      </c>
      <c r="C7" s="1035"/>
      <c r="D7" s="1035"/>
      <c r="E7" s="1035"/>
      <c r="F7" s="1035"/>
      <c r="G7" s="1035"/>
      <c r="H7" s="1035"/>
      <c r="I7" s="1035"/>
      <c r="J7" s="1035"/>
      <c r="K7" s="1035"/>
      <c r="L7" s="1035"/>
      <c r="M7" s="1035"/>
      <c r="N7" s="1035"/>
      <c r="O7" s="1035"/>
      <c r="P7" s="1036"/>
      <c r="Q7" s="1089">
        <v>17225</v>
      </c>
      <c r="R7" s="1090"/>
      <c r="S7" s="1090"/>
      <c r="T7" s="1090"/>
      <c r="U7" s="1090"/>
      <c r="V7" s="1090">
        <v>16736</v>
      </c>
      <c r="W7" s="1090"/>
      <c r="X7" s="1090"/>
      <c r="Y7" s="1090"/>
      <c r="Z7" s="1090"/>
      <c r="AA7" s="1090">
        <v>489</v>
      </c>
      <c r="AB7" s="1090"/>
      <c r="AC7" s="1090"/>
      <c r="AD7" s="1090"/>
      <c r="AE7" s="1091"/>
      <c r="AF7" s="1092">
        <v>373</v>
      </c>
      <c r="AG7" s="1093"/>
      <c r="AH7" s="1093"/>
      <c r="AI7" s="1093"/>
      <c r="AJ7" s="1094"/>
      <c r="AK7" s="1095">
        <v>1639</v>
      </c>
      <c r="AL7" s="1096"/>
      <c r="AM7" s="1096"/>
      <c r="AN7" s="1096"/>
      <c r="AO7" s="1096"/>
      <c r="AP7" s="1096">
        <v>12108</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554</v>
      </c>
      <c r="BT7" s="1087"/>
      <c r="BU7" s="1087"/>
      <c r="BV7" s="1087"/>
      <c r="BW7" s="1087"/>
      <c r="BX7" s="1087"/>
      <c r="BY7" s="1087"/>
      <c r="BZ7" s="1087"/>
      <c r="CA7" s="1087"/>
      <c r="CB7" s="1087"/>
      <c r="CC7" s="1087"/>
      <c r="CD7" s="1087"/>
      <c r="CE7" s="1087"/>
      <c r="CF7" s="1087"/>
      <c r="CG7" s="1099"/>
      <c r="CH7" s="1083">
        <v>0</v>
      </c>
      <c r="CI7" s="1084"/>
      <c r="CJ7" s="1084"/>
      <c r="CK7" s="1084"/>
      <c r="CL7" s="1085"/>
      <c r="CM7" s="1083">
        <v>5</v>
      </c>
      <c r="CN7" s="1084"/>
      <c r="CO7" s="1084"/>
      <c r="CP7" s="1084"/>
      <c r="CQ7" s="1085"/>
      <c r="CR7" s="1083">
        <v>5</v>
      </c>
      <c r="CS7" s="1084"/>
      <c r="CT7" s="1084"/>
      <c r="CU7" s="1084"/>
      <c r="CV7" s="1085"/>
      <c r="CW7" s="1083" t="s">
        <v>560</v>
      </c>
      <c r="CX7" s="1084"/>
      <c r="CY7" s="1084"/>
      <c r="CZ7" s="1084"/>
      <c r="DA7" s="1085"/>
      <c r="DB7" s="1083" t="s">
        <v>560</v>
      </c>
      <c r="DC7" s="1084"/>
      <c r="DD7" s="1084"/>
      <c r="DE7" s="1084"/>
      <c r="DF7" s="1085"/>
      <c r="DG7" s="1083" t="s">
        <v>560</v>
      </c>
      <c r="DH7" s="1084"/>
      <c r="DI7" s="1084"/>
      <c r="DJ7" s="1084"/>
      <c r="DK7" s="1085"/>
      <c r="DL7" s="1083">
        <v>308</v>
      </c>
      <c r="DM7" s="1084"/>
      <c r="DN7" s="1084"/>
      <c r="DO7" s="1084"/>
      <c r="DP7" s="1085"/>
      <c r="DQ7" s="1083" t="s">
        <v>560</v>
      </c>
      <c r="DR7" s="1084"/>
      <c r="DS7" s="1084"/>
      <c r="DT7" s="1084"/>
      <c r="DU7" s="1085"/>
      <c r="DV7" s="1086"/>
      <c r="DW7" s="1087"/>
      <c r="DX7" s="1087"/>
      <c r="DY7" s="1087"/>
      <c r="DZ7" s="1088"/>
      <c r="EA7" s="217"/>
    </row>
    <row r="8" spans="1:131" s="218" customFormat="1" ht="26.25" customHeight="1" x14ac:dyDescent="0.15">
      <c r="A8" s="221">
        <v>2</v>
      </c>
      <c r="B8" s="1017" t="s">
        <v>376</v>
      </c>
      <c r="C8" s="1018"/>
      <c r="D8" s="1018"/>
      <c r="E8" s="1018"/>
      <c r="F8" s="1018"/>
      <c r="G8" s="1018"/>
      <c r="H8" s="1018"/>
      <c r="I8" s="1018"/>
      <c r="J8" s="1018"/>
      <c r="K8" s="1018"/>
      <c r="L8" s="1018"/>
      <c r="M8" s="1018"/>
      <c r="N8" s="1018"/>
      <c r="O8" s="1018"/>
      <c r="P8" s="1019"/>
      <c r="Q8" s="1025">
        <v>59</v>
      </c>
      <c r="R8" s="1026"/>
      <c r="S8" s="1026"/>
      <c r="T8" s="1026"/>
      <c r="U8" s="1026"/>
      <c r="V8" s="1026">
        <v>57</v>
      </c>
      <c r="W8" s="1026"/>
      <c r="X8" s="1026"/>
      <c r="Y8" s="1026"/>
      <c r="Z8" s="1026"/>
      <c r="AA8" s="1026">
        <v>2</v>
      </c>
      <c r="AB8" s="1026"/>
      <c r="AC8" s="1026"/>
      <c r="AD8" s="1026"/>
      <c r="AE8" s="1027"/>
      <c r="AF8" s="1022">
        <v>2</v>
      </c>
      <c r="AG8" s="1023"/>
      <c r="AH8" s="1023"/>
      <c r="AI8" s="1023"/>
      <c r="AJ8" s="1024"/>
      <c r="AK8" s="1067">
        <v>28</v>
      </c>
      <c r="AL8" s="1068"/>
      <c r="AM8" s="1068"/>
      <c r="AN8" s="1068"/>
      <c r="AO8" s="1068"/>
      <c r="AP8" s="1068" t="s">
        <v>560</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378</v>
      </c>
      <c r="B23" s="924" t="s">
        <v>379</v>
      </c>
      <c r="C23" s="925"/>
      <c r="D23" s="925"/>
      <c r="E23" s="925"/>
      <c r="F23" s="925"/>
      <c r="G23" s="925"/>
      <c r="H23" s="925"/>
      <c r="I23" s="925"/>
      <c r="J23" s="925"/>
      <c r="K23" s="925"/>
      <c r="L23" s="925"/>
      <c r="M23" s="925"/>
      <c r="N23" s="925"/>
      <c r="O23" s="925"/>
      <c r="P23" s="935"/>
      <c r="Q23" s="1054">
        <v>17256</v>
      </c>
      <c r="R23" s="1048"/>
      <c r="S23" s="1048"/>
      <c r="T23" s="1048"/>
      <c r="U23" s="1048"/>
      <c r="V23" s="1048">
        <v>16765</v>
      </c>
      <c r="W23" s="1048"/>
      <c r="X23" s="1048"/>
      <c r="Y23" s="1048"/>
      <c r="Z23" s="1048"/>
      <c r="AA23" s="1048">
        <v>492</v>
      </c>
      <c r="AB23" s="1048"/>
      <c r="AC23" s="1048"/>
      <c r="AD23" s="1048"/>
      <c r="AE23" s="1055"/>
      <c r="AF23" s="1056">
        <v>375</v>
      </c>
      <c r="AG23" s="1048"/>
      <c r="AH23" s="1048"/>
      <c r="AI23" s="1048"/>
      <c r="AJ23" s="1057"/>
      <c r="AK23" s="1058"/>
      <c r="AL23" s="1059"/>
      <c r="AM23" s="1059"/>
      <c r="AN23" s="1059"/>
      <c r="AO23" s="1059"/>
      <c r="AP23" s="1048">
        <f>SUM(AP7:AT8)</f>
        <v>12108</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390</v>
      </c>
      <c r="C28" s="1035"/>
      <c r="D28" s="1035"/>
      <c r="E28" s="1035"/>
      <c r="F28" s="1035"/>
      <c r="G28" s="1035"/>
      <c r="H28" s="1035"/>
      <c r="I28" s="1035"/>
      <c r="J28" s="1035"/>
      <c r="K28" s="1035"/>
      <c r="L28" s="1035"/>
      <c r="M28" s="1035"/>
      <c r="N28" s="1035"/>
      <c r="O28" s="1035"/>
      <c r="P28" s="1036"/>
      <c r="Q28" s="1037">
        <v>2643</v>
      </c>
      <c r="R28" s="1038"/>
      <c r="S28" s="1038"/>
      <c r="T28" s="1038"/>
      <c r="U28" s="1038"/>
      <c r="V28" s="1038">
        <v>2585</v>
      </c>
      <c r="W28" s="1038"/>
      <c r="X28" s="1038"/>
      <c r="Y28" s="1038"/>
      <c r="Z28" s="1038"/>
      <c r="AA28" s="1038">
        <v>58</v>
      </c>
      <c r="AB28" s="1038"/>
      <c r="AC28" s="1038"/>
      <c r="AD28" s="1038"/>
      <c r="AE28" s="1039"/>
      <c r="AF28" s="1040">
        <v>58</v>
      </c>
      <c r="AG28" s="1038"/>
      <c r="AH28" s="1038"/>
      <c r="AI28" s="1038"/>
      <c r="AJ28" s="1041"/>
      <c r="AK28" s="1029">
        <v>292</v>
      </c>
      <c r="AL28" s="1030"/>
      <c r="AM28" s="1030"/>
      <c r="AN28" s="1030"/>
      <c r="AO28" s="1030"/>
      <c r="AP28" s="1030" t="s">
        <v>560</v>
      </c>
      <c r="AQ28" s="1030"/>
      <c r="AR28" s="1030"/>
      <c r="AS28" s="1030"/>
      <c r="AT28" s="1030"/>
      <c r="AU28" s="1030" t="s">
        <v>560</v>
      </c>
      <c r="AV28" s="1030"/>
      <c r="AW28" s="1030"/>
      <c r="AX28" s="1030"/>
      <c r="AY28" s="1030"/>
      <c r="AZ28" s="1031" t="s">
        <v>560</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391</v>
      </c>
      <c r="C29" s="1018"/>
      <c r="D29" s="1018"/>
      <c r="E29" s="1018"/>
      <c r="F29" s="1018"/>
      <c r="G29" s="1018"/>
      <c r="H29" s="1018"/>
      <c r="I29" s="1018"/>
      <c r="J29" s="1018"/>
      <c r="K29" s="1018"/>
      <c r="L29" s="1018"/>
      <c r="M29" s="1018"/>
      <c r="N29" s="1018"/>
      <c r="O29" s="1018"/>
      <c r="P29" s="1019"/>
      <c r="Q29" s="1025">
        <v>767</v>
      </c>
      <c r="R29" s="1026"/>
      <c r="S29" s="1026"/>
      <c r="T29" s="1026"/>
      <c r="U29" s="1026"/>
      <c r="V29" s="1026">
        <v>766</v>
      </c>
      <c r="W29" s="1026"/>
      <c r="X29" s="1026"/>
      <c r="Y29" s="1026"/>
      <c r="Z29" s="1026"/>
      <c r="AA29" s="1026">
        <v>1</v>
      </c>
      <c r="AB29" s="1026"/>
      <c r="AC29" s="1026"/>
      <c r="AD29" s="1026"/>
      <c r="AE29" s="1027"/>
      <c r="AF29" s="1022">
        <v>1</v>
      </c>
      <c r="AG29" s="1023"/>
      <c r="AH29" s="1023"/>
      <c r="AI29" s="1023"/>
      <c r="AJ29" s="1024"/>
      <c r="AK29" s="967">
        <v>131</v>
      </c>
      <c r="AL29" s="958"/>
      <c r="AM29" s="958"/>
      <c r="AN29" s="958"/>
      <c r="AO29" s="958"/>
      <c r="AP29" s="958" t="s">
        <v>560</v>
      </c>
      <c r="AQ29" s="958"/>
      <c r="AR29" s="958"/>
      <c r="AS29" s="958"/>
      <c r="AT29" s="958"/>
      <c r="AU29" s="958" t="s">
        <v>560</v>
      </c>
      <c r="AV29" s="958"/>
      <c r="AW29" s="958"/>
      <c r="AX29" s="958"/>
      <c r="AY29" s="958"/>
      <c r="AZ29" s="1028" t="s">
        <v>560</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392</v>
      </c>
      <c r="C30" s="1018"/>
      <c r="D30" s="1018"/>
      <c r="E30" s="1018"/>
      <c r="F30" s="1018"/>
      <c r="G30" s="1018"/>
      <c r="H30" s="1018"/>
      <c r="I30" s="1018"/>
      <c r="J30" s="1018"/>
      <c r="K30" s="1018"/>
      <c r="L30" s="1018"/>
      <c r="M30" s="1018"/>
      <c r="N30" s="1018"/>
      <c r="O30" s="1018"/>
      <c r="P30" s="1019"/>
      <c r="Q30" s="1025">
        <v>2579</v>
      </c>
      <c r="R30" s="1026"/>
      <c r="S30" s="1026"/>
      <c r="T30" s="1026"/>
      <c r="U30" s="1026"/>
      <c r="V30" s="1026">
        <v>2367</v>
      </c>
      <c r="W30" s="1026"/>
      <c r="X30" s="1026"/>
      <c r="Y30" s="1026"/>
      <c r="Z30" s="1026"/>
      <c r="AA30" s="1026">
        <v>213</v>
      </c>
      <c r="AB30" s="1026"/>
      <c r="AC30" s="1026"/>
      <c r="AD30" s="1026"/>
      <c r="AE30" s="1027"/>
      <c r="AF30" s="1022">
        <v>213</v>
      </c>
      <c r="AG30" s="1023"/>
      <c r="AH30" s="1023"/>
      <c r="AI30" s="1023"/>
      <c r="AJ30" s="1024"/>
      <c r="AK30" s="967">
        <v>407</v>
      </c>
      <c r="AL30" s="958"/>
      <c r="AM30" s="958"/>
      <c r="AN30" s="958"/>
      <c r="AO30" s="958"/>
      <c r="AP30" s="958" t="s">
        <v>560</v>
      </c>
      <c r="AQ30" s="958"/>
      <c r="AR30" s="958"/>
      <c r="AS30" s="958"/>
      <c r="AT30" s="958"/>
      <c r="AU30" s="958" t="s">
        <v>560</v>
      </c>
      <c r="AV30" s="958"/>
      <c r="AW30" s="958"/>
      <c r="AX30" s="958"/>
      <c r="AY30" s="958"/>
      <c r="AZ30" s="1028" t="s">
        <v>560</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v>509</v>
      </c>
      <c r="R31" s="1026"/>
      <c r="S31" s="1026"/>
      <c r="T31" s="1026"/>
      <c r="U31" s="1026"/>
      <c r="V31" s="1026">
        <v>445</v>
      </c>
      <c r="W31" s="1026"/>
      <c r="X31" s="1026"/>
      <c r="Y31" s="1026"/>
      <c r="Z31" s="1026"/>
      <c r="AA31" s="1026">
        <v>64</v>
      </c>
      <c r="AB31" s="1026"/>
      <c r="AC31" s="1026"/>
      <c r="AD31" s="1026"/>
      <c r="AE31" s="1027"/>
      <c r="AF31" s="1022">
        <v>584</v>
      </c>
      <c r="AG31" s="1023"/>
      <c r="AH31" s="1023"/>
      <c r="AI31" s="1023"/>
      <c r="AJ31" s="1024"/>
      <c r="AK31" s="967">
        <v>128</v>
      </c>
      <c r="AL31" s="958"/>
      <c r="AM31" s="958"/>
      <c r="AN31" s="958"/>
      <c r="AO31" s="958"/>
      <c r="AP31" s="958">
        <v>1222</v>
      </c>
      <c r="AQ31" s="958"/>
      <c r="AR31" s="958"/>
      <c r="AS31" s="958"/>
      <c r="AT31" s="958"/>
      <c r="AU31" s="958">
        <v>622</v>
      </c>
      <c r="AV31" s="958"/>
      <c r="AW31" s="958"/>
      <c r="AX31" s="958"/>
      <c r="AY31" s="958"/>
      <c r="AZ31" s="1028" t="s">
        <v>560</v>
      </c>
      <c r="BA31" s="1028"/>
      <c r="BB31" s="1028"/>
      <c r="BC31" s="1028"/>
      <c r="BD31" s="1028"/>
      <c r="BE31" s="959" t="s">
        <v>394</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395</v>
      </c>
      <c r="C32" s="1018"/>
      <c r="D32" s="1018"/>
      <c r="E32" s="1018"/>
      <c r="F32" s="1018"/>
      <c r="G32" s="1018"/>
      <c r="H32" s="1018"/>
      <c r="I32" s="1018"/>
      <c r="J32" s="1018"/>
      <c r="K32" s="1018"/>
      <c r="L32" s="1018"/>
      <c r="M32" s="1018"/>
      <c r="N32" s="1018"/>
      <c r="O32" s="1018"/>
      <c r="P32" s="1019"/>
      <c r="Q32" s="1025">
        <v>2110</v>
      </c>
      <c r="R32" s="1026"/>
      <c r="S32" s="1026"/>
      <c r="T32" s="1026"/>
      <c r="U32" s="1026"/>
      <c r="V32" s="1026">
        <v>2091</v>
      </c>
      <c r="W32" s="1026"/>
      <c r="X32" s="1026"/>
      <c r="Y32" s="1026"/>
      <c r="Z32" s="1026"/>
      <c r="AA32" s="1026">
        <v>19</v>
      </c>
      <c r="AB32" s="1026"/>
      <c r="AC32" s="1026"/>
      <c r="AD32" s="1026"/>
      <c r="AE32" s="1027"/>
      <c r="AF32" s="1022">
        <v>1</v>
      </c>
      <c r="AG32" s="1023"/>
      <c r="AH32" s="1023"/>
      <c r="AI32" s="1023"/>
      <c r="AJ32" s="1024"/>
      <c r="AK32" s="967">
        <v>466</v>
      </c>
      <c r="AL32" s="958"/>
      <c r="AM32" s="958"/>
      <c r="AN32" s="958"/>
      <c r="AO32" s="958"/>
      <c r="AP32" s="958">
        <v>1424</v>
      </c>
      <c r="AQ32" s="958"/>
      <c r="AR32" s="958"/>
      <c r="AS32" s="958"/>
      <c r="AT32" s="958"/>
      <c r="AU32" s="958">
        <v>799</v>
      </c>
      <c r="AV32" s="958"/>
      <c r="AW32" s="958"/>
      <c r="AX32" s="958"/>
      <c r="AY32" s="958"/>
      <c r="AZ32" s="1028" t="s">
        <v>560</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396</v>
      </c>
      <c r="C33" s="1018"/>
      <c r="D33" s="1018"/>
      <c r="E33" s="1018"/>
      <c r="F33" s="1018"/>
      <c r="G33" s="1018"/>
      <c r="H33" s="1018"/>
      <c r="I33" s="1018"/>
      <c r="J33" s="1018"/>
      <c r="K33" s="1018"/>
      <c r="L33" s="1018"/>
      <c r="M33" s="1018"/>
      <c r="N33" s="1018"/>
      <c r="O33" s="1018"/>
      <c r="P33" s="1019"/>
      <c r="Q33" s="1025">
        <v>154</v>
      </c>
      <c r="R33" s="1026"/>
      <c r="S33" s="1026"/>
      <c r="T33" s="1026"/>
      <c r="U33" s="1026"/>
      <c r="V33" s="1026">
        <v>148</v>
      </c>
      <c r="W33" s="1026"/>
      <c r="X33" s="1026"/>
      <c r="Y33" s="1026"/>
      <c r="Z33" s="1026"/>
      <c r="AA33" s="1026">
        <v>6</v>
      </c>
      <c r="AB33" s="1026"/>
      <c r="AC33" s="1026"/>
      <c r="AD33" s="1026"/>
      <c r="AE33" s="1027"/>
      <c r="AF33" s="1022">
        <v>9</v>
      </c>
      <c r="AG33" s="1023"/>
      <c r="AH33" s="1023"/>
      <c r="AI33" s="1023"/>
      <c r="AJ33" s="1024"/>
      <c r="AK33" s="967">
        <v>103</v>
      </c>
      <c r="AL33" s="958"/>
      <c r="AM33" s="958"/>
      <c r="AN33" s="958"/>
      <c r="AO33" s="958"/>
      <c r="AP33" s="958">
        <v>502</v>
      </c>
      <c r="AQ33" s="958"/>
      <c r="AR33" s="958"/>
      <c r="AS33" s="958"/>
      <c r="AT33" s="958"/>
      <c r="AU33" s="958">
        <v>475</v>
      </c>
      <c r="AV33" s="958"/>
      <c r="AW33" s="958"/>
      <c r="AX33" s="958"/>
      <c r="AY33" s="958"/>
      <c r="AZ33" s="1028" t="s">
        <v>560</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378</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866</v>
      </c>
      <c r="AG63" s="946"/>
      <c r="AH63" s="946"/>
      <c r="AI63" s="946"/>
      <c r="AJ63" s="1009"/>
      <c r="AK63" s="1010"/>
      <c r="AL63" s="950"/>
      <c r="AM63" s="950"/>
      <c r="AN63" s="950"/>
      <c r="AO63" s="950"/>
      <c r="AP63" s="946">
        <f>SUM(AP28:AT33)</f>
        <v>3148</v>
      </c>
      <c r="AQ63" s="946"/>
      <c r="AR63" s="946"/>
      <c r="AS63" s="946"/>
      <c r="AT63" s="946"/>
      <c r="AU63" s="946">
        <f>SUM(AU28:AY33)</f>
        <v>1896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400</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401</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555</v>
      </c>
      <c r="C68" s="973"/>
      <c r="D68" s="973"/>
      <c r="E68" s="973"/>
      <c r="F68" s="973"/>
      <c r="G68" s="973"/>
      <c r="H68" s="973"/>
      <c r="I68" s="973"/>
      <c r="J68" s="973"/>
      <c r="K68" s="973"/>
      <c r="L68" s="973"/>
      <c r="M68" s="973"/>
      <c r="N68" s="973"/>
      <c r="O68" s="973"/>
      <c r="P68" s="974"/>
      <c r="Q68" s="975">
        <v>1895</v>
      </c>
      <c r="R68" s="969"/>
      <c r="S68" s="969"/>
      <c r="T68" s="969"/>
      <c r="U68" s="969"/>
      <c r="V68" s="969">
        <v>1887</v>
      </c>
      <c r="W68" s="969"/>
      <c r="X68" s="969"/>
      <c r="Y68" s="969"/>
      <c r="Z68" s="969"/>
      <c r="AA68" s="969">
        <v>9</v>
      </c>
      <c r="AB68" s="969"/>
      <c r="AC68" s="969"/>
      <c r="AD68" s="969"/>
      <c r="AE68" s="969"/>
      <c r="AF68" s="969">
        <v>9</v>
      </c>
      <c r="AG68" s="969"/>
      <c r="AH68" s="969"/>
      <c r="AI68" s="969"/>
      <c r="AJ68" s="969"/>
      <c r="AK68" s="969">
        <v>24</v>
      </c>
      <c r="AL68" s="969"/>
      <c r="AM68" s="969"/>
      <c r="AN68" s="969"/>
      <c r="AO68" s="969"/>
      <c r="AP68" s="969" t="s">
        <v>560</v>
      </c>
      <c r="AQ68" s="969"/>
      <c r="AR68" s="969"/>
      <c r="AS68" s="969"/>
      <c r="AT68" s="969"/>
      <c r="AU68" s="969" t="s">
        <v>560</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556</v>
      </c>
      <c r="C69" s="962"/>
      <c r="D69" s="962"/>
      <c r="E69" s="962"/>
      <c r="F69" s="962"/>
      <c r="G69" s="962"/>
      <c r="H69" s="962"/>
      <c r="I69" s="962"/>
      <c r="J69" s="962"/>
      <c r="K69" s="962"/>
      <c r="L69" s="962"/>
      <c r="M69" s="962"/>
      <c r="N69" s="962"/>
      <c r="O69" s="962"/>
      <c r="P69" s="963"/>
      <c r="Q69" s="964">
        <v>22</v>
      </c>
      <c r="R69" s="958"/>
      <c r="S69" s="958"/>
      <c r="T69" s="958"/>
      <c r="U69" s="958"/>
      <c r="V69" s="958">
        <v>20</v>
      </c>
      <c r="W69" s="958"/>
      <c r="X69" s="958"/>
      <c r="Y69" s="958"/>
      <c r="Z69" s="958"/>
      <c r="AA69" s="958">
        <v>2</v>
      </c>
      <c r="AB69" s="958"/>
      <c r="AC69" s="958"/>
      <c r="AD69" s="958"/>
      <c r="AE69" s="958"/>
      <c r="AF69" s="958">
        <v>2</v>
      </c>
      <c r="AG69" s="958"/>
      <c r="AH69" s="958"/>
      <c r="AI69" s="958"/>
      <c r="AJ69" s="958"/>
      <c r="AK69" s="958" t="s">
        <v>560</v>
      </c>
      <c r="AL69" s="958"/>
      <c r="AM69" s="958"/>
      <c r="AN69" s="958"/>
      <c r="AO69" s="958"/>
      <c r="AP69" s="958" t="s">
        <v>560</v>
      </c>
      <c r="AQ69" s="958"/>
      <c r="AR69" s="958"/>
      <c r="AS69" s="958"/>
      <c r="AT69" s="958"/>
      <c r="AU69" s="958" t="s">
        <v>560</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557</v>
      </c>
      <c r="C70" s="962"/>
      <c r="D70" s="962"/>
      <c r="E70" s="962"/>
      <c r="F70" s="962"/>
      <c r="G70" s="962"/>
      <c r="H70" s="962"/>
      <c r="I70" s="962"/>
      <c r="J70" s="962"/>
      <c r="K70" s="962"/>
      <c r="L70" s="962"/>
      <c r="M70" s="962"/>
      <c r="N70" s="962"/>
      <c r="O70" s="962"/>
      <c r="P70" s="963"/>
      <c r="Q70" s="964">
        <v>222</v>
      </c>
      <c r="R70" s="958"/>
      <c r="S70" s="958"/>
      <c r="T70" s="958"/>
      <c r="U70" s="958"/>
      <c r="V70" s="958">
        <v>215</v>
      </c>
      <c r="W70" s="958"/>
      <c r="X70" s="958"/>
      <c r="Y70" s="958"/>
      <c r="Z70" s="958"/>
      <c r="AA70" s="958">
        <v>7</v>
      </c>
      <c r="AB70" s="958"/>
      <c r="AC70" s="958"/>
      <c r="AD70" s="958"/>
      <c r="AE70" s="958"/>
      <c r="AF70" s="958">
        <v>7</v>
      </c>
      <c r="AG70" s="958"/>
      <c r="AH70" s="958"/>
      <c r="AI70" s="958"/>
      <c r="AJ70" s="958"/>
      <c r="AK70" s="958">
        <v>6</v>
      </c>
      <c r="AL70" s="958"/>
      <c r="AM70" s="958"/>
      <c r="AN70" s="958"/>
      <c r="AO70" s="958"/>
      <c r="AP70" s="958" t="s">
        <v>560</v>
      </c>
      <c r="AQ70" s="958"/>
      <c r="AR70" s="958"/>
      <c r="AS70" s="958"/>
      <c r="AT70" s="958"/>
      <c r="AU70" s="958" t="s">
        <v>560</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558</v>
      </c>
      <c r="C71" s="962"/>
      <c r="D71" s="962"/>
      <c r="E71" s="962"/>
      <c r="F71" s="962"/>
      <c r="G71" s="962"/>
      <c r="H71" s="962"/>
      <c r="I71" s="962"/>
      <c r="J71" s="962"/>
      <c r="K71" s="962"/>
      <c r="L71" s="962"/>
      <c r="M71" s="962"/>
      <c r="N71" s="962"/>
      <c r="O71" s="962"/>
      <c r="P71" s="963"/>
      <c r="Q71" s="964">
        <v>176722</v>
      </c>
      <c r="R71" s="958"/>
      <c r="S71" s="958"/>
      <c r="T71" s="958"/>
      <c r="U71" s="958"/>
      <c r="V71" s="958">
        <v>170611</v>
      </c>
      <c r="W71" s="958"/>
      <c r="X71" s="958"/>
      <c r="Y71" s="958"/>
      <c r="Z71" s="958"/>
      <c r="AA71" s="958">
        <v>6110</v>
      </c>
      <c r="AB71" s="958"/>
      <c r="AC71" s="958"/>
      <c r="AD71" s="958"/>
      <c r="AE71" s="958"/>
      <c r="AF71" s="958">
        <v>6110</v>
      </c>
      <c r="AG71" s="958"/>
      <c r="AH71" s="958"/>
      <c r="AI71" s="958"/>
      <c r="AJ71" s="958"/>
      <c r="AK71" s="958">
        <v>2165</v>
      </c>
      <c r="AL71" s="958"/>
      <c r="AM71" s="958"/>
      <c r="AN71" s="958"/>
      <c r="AO71" s="958"/>
      <c r="AP71" s="958" t="s">
        <v>560</v>
      </c>
      <c r="AQ71" s="958"/>
      <c r="AR71" s="958"/>
      <c r="AS71" s="958"/>
      <c r="AT71" s="958"/>
      <c r="AU71" s="958" t="s">
        <v>560</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559</v>
      </c>
      <c r="C72" s="962"/>
      <c r="D72" s="962"/>
      <c r="E72" s="962"/>
      <c r="F72" s="962"/>
      <c r="G72" s="962"/>
      <c r="H72" s="962"/>
      <c r="I72" s="962"/>
      <c r="J72" s="962"/>
      <c r="K72" s="962"/>
      <c r="L72" s="962"/>
      <c r="M72" s="962"/>
      <c r="N72" s="962"/>
      <c r="O72" s="962"/>
      <c r="P72" s="963"/>
      <c r="Q72" s="964">
        <v>333</v>
      </c>
      <c r="R72" s="958"/>
      <c r="S72" s="958"/>
      <c r="T72" s="958"/>
      <c r="U72" s="958"/>
      <c r="V72" s="958">
        <v>304</v>
      </c>
      <c r="W72" s="958"/>
      <c r="X72" s="958"/>
      <c r="Y72" s="958"/>
      <c r="Z72" s="958"/>
      <c r="AA72" s="958">
        <v>29</v>
      </c>
      <c r="AB72" s="958"/>
      <c r="AC72" s="958"/>
      <c r="AD72" s="958"/>
      <c r="AE72" s="958"/>
      <c r="AF72" s="958">
        <v>29</v>
      </c>
      <c r="AG72" s="958"/>
      <c r="AH72" s="958"/>
      <c r="AI72" s="958"/>
      <c r="AJ72" s="958"/>
      <c r="AK72" s="958">
        <v>27</v>
      </c>
      <c r="AL72" s="958"/>
      <c r="AM72" s="958"/>
      <c r="AN72" s="958"/>
      <c r="AO72" s="958"/>
      <c r="AP72" s="958" t="s">
        <v>560</v>
      </c>
      <c r="AQ72" s="958"/>
      <c r="AR72" s="958"/>
      <c r="AS72" s="958"/>
      <c r="AT72" s="958"/>
      <c r="AU72" s="958" t="s">
        <v>560</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378</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CR7</f>
        <v>5</v>
      </c>
      <c r="CS102" s="940"/>
      <c r="CT102" s="940"/>
      <c r="CU102" s="940"/>
      <c r="CV102" s="941"/>
      <c r="CW102" s="939" t="str">
        <f>CW7</f>
        <v>-</v>
      </c>
      <c r="CX102" s="940"/>
      <c r="CY102" s="940"/>
      <c r="CZ102" s="940"/>
      <c r="DA102" s="941"/>
      <c r="DB102" s="939" t="str">
        <f>DB7</f>
        <v>-</v>
      </c>
      <c r="DC102" s="940"/>
      <c r="DD102" s="940"/>
      <c r="DE102" s="940"/>
      <c r="DF102" s="941"/>
      <c r="DG102" s="939" t="str">
        <f>DG7</f>
        <v>-</v>
      </c>
      <c r="DH102" s="940"/>
      <c r="DI102" s="940"/>
      <c r="DJ102" s="940"/>
      <c r="DK102" s="941"/>
      <c r="DL102" s="939">
        <f>DL7</f>
        <v>308</v>
      </c>
      <c r="DM102" s="940"/>
      <c r="DN102" s="940"/>
      <c r="DO102" s="940"/>
      <c r="DP102" s="941"/>
      <c r="DQ102" s="939" t="str">
        <f>DQ7</f>
        <v>-</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295</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295</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295</v>
      </c>
      <c r="DR109" s="883"/>
      <c r="DS109" s="883"/>
      <c r="DT109" s="883"/>
      <c r="DU109" s="884"/>
      <c r="DV109" s="885" t="s">
        <v>413</v>
      </c>
      <c r="DW109" s="883"/>
      <c r="DX109" s="883"/>
      <c r="DY109" s="883"/>
      <c r="DZ109" s="916"/>
    </row>
    <row r="110" spans="1:131" s="212" customFormat="1" ht="26.25" customHeight="1" x14ac:dyDescent="0.15">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908518</v>
      </c>
      <c r="AB110" s="876"/>
      <c r="AC110" s="876"/>
      <c r="AD110" s="876"/>
      <c r="AE110" s="877"/>
      <c r="AF110" s="878">
        <v>999815</v>
      </c>
      <c r="AG110" s="876"/>
      <c r="AH110" s="876"/>
      <c r="AI110" s="876"/>
      <c r="AJ110" s="877"/>
      <c r="AK110" s="878">
        <v>1055541</v>
      </c>
      <c r="AL110" s="876"/>
      <c r="AM110" s="876"/>
      <c r="AN110" s="876"/>
      <c r="AO110" s="877"/>
      <c r="AP110" s="879">
        <v>17.2</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11432377</v>
      </c>
      <c r="BR110" s="829"/>
      <c r="BS110" s="829"/>
      <c r="BT110" s="829"/>
      <c r="BU110" s="829"/>
      <c r="BV110" s="829">
        <v>11616649</v>
      </c>
      <c r="BW110" s="829"/>
      <c r="BX110" s="829"/>
      <c r="BY110" s="829"/>
      <c r="BZ110" s="829"/>
      <c r="CA110" s="829">
        <v>12108291</v>
      </c>
      <c r="CB110" s="829"/>
      <c r="CC110" s="829"/>
      <c r="CD110" s="829"/>
      <c r="CE110" s="829"/>
      <c r="CF110" s="853">
        <v>196.9</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15304</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2139990</v>
      </c>
      <c r="BR112" s="804"/>
      <c r="BS112" s="804"/>
      <c r="BT112" s="804"/>
      <c r="BU112" s="804"/>
      <c r="BV112" s="804">
        <v>2147665</v>
      </c>
      <c r="BW112" s="804"/>
      <c r="BX112" s="804"/>
      <c r="BY112" s="804"/>
      <c r="BZ112" s="804"/>
      <c r="CA112" s="804">
        <v>1896114</v>
      </c>
      <c r="CB112" s="804"/>
      <c r="CC112" s="804"/>
      <c r="CD112" s="804"/>
      <c r="CE112" s="804"/>
      <c r="CF112" s="862">
        <v>30.8</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375999</v>
      </c>
      <c r="AB113" s="906"/>
      <c r="AC113" s="906"/>
      <c r="AD113" s="906"/>
      <c r="AE113" s="907"/>
      <c r="AF113" s="908">
        <v>314591</v>
      </c>
      <c r="AG113" s="906"/>
      <c r="AH113" s="906"/>
      <c r="AI113" s="906"/>
      <c r="AJ113" s="907"/>
      <c r="AK113" s="908">
        <v>272153</v>
      </c>
      <c r="AL113" s="906"/>
      <c r="AM113" s="906"/>
      <c r="AN113" s="906"/>
      <c r="AO113" s="907"/>
      <c r="AP113" s="909">
        <v>4.4000000000000004</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1702956</v>
      </c>
      <c r="BR114" s="804"/>
      <c r="BS114" s="804"/>
      <c r="BT114" s="804"/>
      <c r="BU114" s="804"/>
      <c r="BV114" s="804">
        <v>1785037</v>
      </c>
      <c r="BW114" s="804"/>
      <c r="BX114" s="804"/>
      <c r="BY114" s="804"/>
      <c r="BZ114" s="804"/>
      <c r="CA114" s="804">
        <v>1758033</v>
      </c>
      <c r="CB114" s="804"/>
      <c r="CC114" s="804"/>
      <c r="CD114" s="804"/>
      <c r="CE114" s="804"/>
      <c r="CF114" s="862">
        <v>28.6</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v>3000</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15304</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1284517</v>
      </c>
      <c r="AB117" s="890"/>
      <c r="AC117" s="890"/>
      <c r="AD117" s="890"/>
      <c r="AE117" s="891"/>
      <c r="AF117" s="892">
        <v>1314406</v>
      </c>
      <c r="AG117" s="890"/>
      <c r="AH117" s="890"/>
      <c r="AI117" s="890"/>
      <c r="AJ117" s="891"/>
      <c r="AK117" s="892">
        <v>1327694</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295</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443</v>
      </c>
      <c r="BP119" s="865"/>
      <c r="BQ119" s="866">
        <v>15293627</v>
      </c>
      <c r="BR119" s="832"/>
      <c r="BS119" s="832"/>
      <c r="BT119" s="832"/>
      <c r="BU119" s="832"/>
      <c r="BV119" s="832">
        <v>15549351</v>
      </c>
      <c r="BW119" s="832"/>
      <c r="BX119" s="832"/>
      <c r="BY119" s="832"/>
      <c r="BZ119" s="832"/>
      <c r="CA119" s="832">
        <v>15762438</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3407824</v>
      </c>
      <c r="BR120" s="829"/>
      <c r="BS120" s="829"/>
      <c r="BT120" s="829"/>
      <c r="BU120" s="829"/>
      <c r="BV120" s="829">
        <v>3787249</v>
      </c>
      <c r="BW120" s="829"/>
      <c r="BX120" s="829"/>
      <c r="BY120" s="829"/>
      <c r="BZ120" s="829"/>
      <c r="CA120" s="829">
        <v>3380563</v>
      </c>
      <c r="CB120" s="829"/>
      <c r="CC120" s="829"/>
      <c r="CD120" s="829"/>
      <c r="CE120" s="829"/>
      <c r="CF120" s="853">
        <v>55</v>
      </c>
      <c r="CG120" s="854"/>
      <c r="CH120" s="854"/>
      <c r="CI120" s="854"/>
      <c r="CJ120" s="854"/>
      <c r="CK120" s="855" t="s">
        <v>447</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766304</v>
      </c>
      <c r="DH120" s="829"/>
      <c r="DI120" s="829"/>
      <c r="DJ120" s="829"/>
      <c r="DK120" s="829"/>
      <c r="DL120" s="829">
        <v>857252</v>
      </c>
      <c r="DM120" s="829"/>
      <c r="DN120" s="829"/>
      <c r="DO120" s="829"/>
      <c r="DP120" s="829"/>
      <c r="DQ120" s="829">
        <v>799004</v>
      </c>
      <c r="DR120" s="829"/>
      <c r="DS120" s="829"/>
      <c r="DT120" s="829"/>
      <c r="DU120" s="829"/>
      <c r="DV120" s="830">
        <v>13</v>
      </c>
      <c r="DW120" s="830"/>
      <c r="DX120" s="830"/>
      <c r="DY120" s="830"/>
      <c r="DZ120" s="831"/>
    </row>
    <row r="121" spans="1:130" s="212" customFormat="1" ht="26.25" customHeight="1" x14ac:dyDescent="0.15">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262153</v>
      </c>
      <c r="BR121" s="804"/>
      <c r="BS121" s="804"/>
      <c r="BT121" s="804"/>
      <c r="BU121" s="804"/>
      <c r="BV121" s="804">
        <v>428368</v>
      </c>
      <c r="BW121" s="804"/>
      <c r="BX121" s="804"/>
      <c r="BY121" s="804"/>
      <c r="BZ121" s="804"/>
      <c r="CA121" s="804">
        <v>864562</v>
      </c>
      <c r="CB121" s="804"/>
      <c r="CC121" s="804"/>
      <c r="CD121" s="804"/>
      <c r="CE121" s="804"/>
      <c r="CF121" s="862">
        <v>14.1</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745393</v>
      </c>
      <c r="DH121" s="804"/>
      <c r="DI121" s="804"/>
      <c r="DJ121" s="804"/>
      <c r="DK121" s="804"/>
      <c r="DL121" s="804">
        <v>723080</v>
      </c>
      <c r="DM121" s="804"/>
      <c r="DN121" s="804"/>
      <c r="DO121" s="804"/>
      <c r="DP121" s="804"/>
      <c r="DQ121" s="804">
        <v>622181</v>
      </c>
      <c r="DR121" s="804"/>
      <c r="DS121" s="804"/>
      <c r="DT121" s="804"/>
      <c r="DU121" s="804"/>
      <c r="DV121" s="781">
        <v>10.1</v>
      </c>
      <c r="DW121" s="781"/>
      <c r="DX121" s="781"/>
      <c r="DY121" s="781"/>
      <c r="DZ121" s="782"/>
    </row>
    <row r="122" spans="1:130" s="212" customFormat="1" ht="26.25" customHeight="1" x14ac:dyDescent="0.15">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8961865</v>
      </c>
      <c r="BR122" s="832"/>
      <c r="BS122" s="832"/>
      <c r="BT122" s="832"/>
      <c r="BU122" s="832"/>
      <c r="BV122" s="832">
        <v>9001171</v>
      </c>
      <c r="BW122" s="832"/>
      <c r="BX122" s="832"/>
      <c r="BY122" s="832"/>
      <c r="BZ122" s="832"/>
      <c r="CA122" s="832">
        <v>8858339</v>
      </c>
      <c r="CB122" s="832"/>
      <c r="CC122" s="832"/>
      <c r="CD122" s="832"/>
      <c r="CE122" s="832"/>
      <c r="CF122" s="833">
        <v>144.1</v>
      </c>
      <c r="CG122" s="834"/>
      <c r="CH122" s="834"/>
      <c r="CI122" s="834"/>
      <c r="CJ122" s="834"/>
      <c r="CK122" s="856"/>
      <c r="CL122" s="842"/>
      <c r="CM122" s="842"/>
      <c r="CN122" s="842"/>
      <c r="CO122" s="843"/>
      <c r="CP122" s="822" t="s">
        <v>396</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v>474929</v>
      </c>
      <c r="DR122" s="804"/>
      <c r="DS122" s="804"/>
      <c r="DT122" s="804"/>
      <c r="DU122" s="804"/>
      <c r="DV122" s="781">
        <v>7.7</v>
      </c>
      <c r="DW122" s="781"/>
      <c r="DX122" s="781"/>
      <c r="DY122" s="781"/>
      <c r="DZ122" s="782"/>
    </row>
    <row r="123" spans="1:130" s="212" customFormat="1" ht="26.25" customHeight="1" x14ac:dyDescent="0.15">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451</v>
      </c>
      <c r="BP123" s="865"/>
      <c r="BQ123" s="819">
        <v>12631842</v>
      </c>
      <c r="BR123" s="820"/>
      <c r="BS123" s="820"/>
      <c r="BT123" s="820"/>
      <c r="BU123" s="820"/>
      <c r="BV123" s="820">
        <v>13216788</v>
      </c>
      <c r="BW123" s="820"/>
      <c r="BX123" s="820"/>
      <c r="BY123" s="820"/>
      <c r="BZ123" s="820"/>
      <c r="CA123" s="820">
        <v>13103464</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44.1</v>
      </c>
      <c r="BR124" s="818"/>
      <c r="BS124" s="818"/>
      <c r="BT124" s="818"/>
      <c r="BU124" s="818"/>
      <c r="BV124" s="818">
        <v>38.6</v>
      </c>
      <c r="BW124" s="818"/>
      <c r="BX124" s="818"/>
      <c r="BY124" s="818"/>
      <c r="BZ124" s="818"/>
      <c r="CA124" s="818">
        <v>43.2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628293</v>
      </c>
      <c r="DH124" s="751"/>
      <c r="DI124" s="751"/>
      <c r="DJ124" s="751"/>
      <c r="DK124" s="752"/>
      <c r="DL124" s="753">
        <v>567333</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23845</v>
      </c>
      <c r="AB128" s="788"/>
      <c r="AC128" s="788"/>
      <c r="AD128" s="788"/>
      <c r="AE128" s="789"/>
      <c r="AF128" s="790">
        <v>20970</v>
      </c>
      <c r="AG128" s="788"/>
      <c r="AH128" s="788"/>
      <c r="AI128" s="788"/>
      <c r="AJ128" s="789"/>
      <c r="AK128" s="790">
        <v>29636</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14.04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v>3000</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6829772</v>
      </c>
      <c r="AB129" s="767"/>
      <c r="AC129" s="767"/>
      <c r="AD129" s="767"/>
      <c r="AE129" s="768"/>
      <c r="AF129" s="769">
        <v>6870261</v>
      </c>
      <c r="AG129" s="767"/>
      <c r="AH129" s="767"/>
      <c r="AI129" s="767"/>
      <c r="AJ129" s="768"/>
      <c r="AK129" s="769">
        <v>7012436</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19.04</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795653</v>
      </c>
      <c r="AB130" s="767"/>
      <c r="AC130" s="767"/>
      <c r="AD130" s="767"/>
      <c r="AE130" s="768"/>
      <c r="AF130" s="769">
        <v>835337</v>
      </c>
      <c r="AG130" s="767"/>
      <c r="AH130" s="767"/>
      <c r="AI130" s="767"/>
      <c r="AJ130" s="768"/>
      <c r="AK130" s="769">
        <v>864037</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7.4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6034119</v>
      </c>
      <c r="AB131" s="751"/>
      <c r="AC131" s="751"/>
      <c r="AD131" s="751"/>
      <c r="AE131" s="752"/>
      <c r="AF131" s="753">
        <v>6034924</v>
      </c>
      <c r="AG131" s="751"/>
      <c r="AH131" s="751"/>
      <c r="AI131" s="751"/>
      <c r="AJ131" s="752"/>
      <c r="AK131" s="753">
        <v>6148399</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v>43.2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7.7064936900000003</v>
      </c>
      <c r="AB132" s="732"/>
      <c r="AC132" s="732"/>
      <c r="AD132" s="732"/>
      <c r="AE132" s="733"/>
      <c r="AF132" s="734">
        <v>7.5907998179999998</v>
      </c>
      <c r="AG132" s="732"/>
      <c r="AH132" s="732"/>
      <c r="AI132" s="732"/>
      <c r="AJ132" s="733"/>
      <c r="AK132" s="734">
        <v>7.0590896909999996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7</v>
      </c>
      <c r="AB133" s="711"/>
      <c r="AC133" s="711"/>
      <c r="AD133" s="711"/>
      <c r="AE133" s="712"/>
      <c r="AF133" s="710">
        <v>7.4</v>
      </c>
      <c r="AG133" s="711"/>
      <c r="AH133" s="711"/>
      <c r="AI133" s="711"/>
      <c r="AJ133" s="712"/>
      <c r="AK133" s="710">
        <v>7.4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1nbtSefdwC7ZrF8iEWL86ol42cuMW4cZF/YFbQt/78YCsSsgpgpziRKqTI1yTSDTUa9ZVbBUAiseuBCa+BYdVQ==" saltValue="NiOHsjJzmUCRB5ib+NDqA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swRGy/pMRyUw5cO0Alf5Cq6wSgKYpW9D4Pb0TpW4zWmSeyseYiqlpOoXmq3k1XbbdaKr8DcVFKlQcMj+S0YWEg==" saltValue="QtVsI3K+rcAqokL3Wi5s3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E86M0cIj1AnE5pJp4c349ifvw1tNFoA9vIJl32EIbKXZhdVSK0yOWjhZ+YcVQiwDKl2WcL0rRH/LG2kBaEnHA==" saltValue="INk89tDvtaSqAsfzKsAmA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5" t="s">
        <v>480</v>
      </c>
      <c r="AP7" s="253"/>
      <c r="AQ7" s="254" t="s">
        <v>481</v>
      </c>
      <c r="AR7" s="255"/>
    </row>
    <row r="8" spans="1:46" x14ac:dyDescent="0.15">
      <c r="A8" s="247"/>
      <c r="AK8" s="256"/>
      <c r="AL8" s="257"/>
      <c r="AM8" s="257"/>
      <c r="AN8" s="258"/>
      <c r="AO8" s="1106"/>
      <c r="AP8" s="259" t="s">
        <v>482</v>
      </c>
      <c r="AQ8" s="260" t="s">
        <v>483</v>
      </c>
      <c r="AR8" s="261" t="s">
        <v>484</v>
      </c>
    </row>
    <row r="9" spans="1:46" x14ac:dyDescent="0.15">
      <c r="A9" s="247"/>
      <c r="AK9" s="1117" t="s">
        <v>485</v>
      </c>
      <c r="AL9" s="1118"/>
      <c r="AM9" s="1118"/>
      <c r="AN9" s="1119"/>
      <c r="AO9" s="262">
        <v>2484425</v>
      </c>
      <c r="AP9" s="262">
        <v>154822</v>
      </c>
      <c r="AQ9" s="263">
        <v>117270</v>
      </c>
      <c r="AR9" s="264">
        <v>32</v>
      </c>
    </row>
    <row r="10" spans="1:46" ht="13.5" customHeight="1" x14ac:dyDescent="0.15">
      <c r="A10" s="247"/>
      <c r="AK10" s="1117" t="s">
        <v>486</v>
      </c>
      <c r="AL10" s="1118"/>
      <c r="AM10" s="1118"/>
      <c r="AN10" s="1119"/>
      <c r="AO10" s="265">
        <v>10231</v>
      </c>
      <c r="AP10" s="265">
        <v>638</v>
      </c>
      <c r="AQ10" s="266">
        <v>10490</v>
      </c>
      <c r="AR10" s="267">
        <v>-93.9</v>
      </c>
    </row>
    <row r="11" spans="1:46" ht="13.5" customHeight="1" x14ac:dyDescent="0.15">
      <c r="A11" s="247"/>
      <c r="AK11" s="1117" t="s">
        <v>487</v>
      </c>
      <c r="AL11" s="1118"/>
      <c r="AM11" s="1118"/>
      <c r="AN11" s="1119"/>
      <c r="AO11" s="265">
        <v>42483</v>
      </c>
      <c r="AP11" s="265">
        <v>2647</v>
      </c>
      <c r="AQ11" s="266">
        <v>1802</v>
      </c>
      <c r="AR11" s="267">
        <v>46.9</v>
      </c>
    </row>
    <row r="12" spans="1:46" ht="13.5" customHeight="1" x14ac:dyDescent="0.15">
      <c r="A12" s="247"/>
      <c r="AK12" s="1117" t="s">
        <v>488</v>
      </c>
      <c r="AL12" s="1118"/>
      <c r="AM12" s="1118"/>
      <c r="AN12" s="1119"/>
      <c r="AO12" s="265" t="s">
        <v>489</v>
      </c>
      <c r="AP12" s="265" t="s">
        <v>489</v>
      </c>
      <c r="AQ12" s="266">
        <v>3</v>
      </c>
      <c r="AR12" s="267" t="s">
        <v>489</v>
      </c>
    </row>
    <row r="13" spans="1:46" ht="13.5" customHeight="1" x14ac:dyDescent="0.15">
      <c r="A13" s="247"/>
      <c r="AK13" s="1117" t="s">
        <v>490</v>
      </c>
      <c r="AL13" s="1118"/>
      <c r="AM13" s="1118"/>
      <c r="AN13" s="1119"/>
      <c r="AO13" s="265">
        <v>156035</v>
      </c>
      <c r="AP13" s="265">
        <v>9724</v>
      </c>
      <c r="AQ13" s="266">
        <v>4482</v>
      </c>
      <c r="AR13" s="267">
        <v>117</v>
      </c>
    </row>
    <row r="14" spans="1:46" ht="13.5" customHeight="1" x14ac:dyDescent="0.15">
      <c r="A14" s="247"/>
      <c r="AK14" s="1117" t="s">
        <v>491</v>
      </c>
      <c r="AL14" s="1118"/>
      <c r="AM14" s="1118"/>
      <c r="AN14" s="1119"/>
      <c r="AO14" s="265">
        <v>155134</v>
      </c>
      <c r="AP14" s="265">
        <v>9667</v>
      </c>
      <c r="AQ14" s="266">
        <v>2749</v>
      </c>
      <c r="AR14" s="267">
        <v>251.7</v>
      </c>
    </row>
    <row r="15" spans="1:46" ht="13.5" customHeight="1" x14ac:dyDescent="0.15">
      <c r="A15" s="247"/>
      <c r="AK15" s="1120" t="s">
        <v>492</v>
      </c>
      <c r="AL15" s="1121"/>
      <c r="AM15" s="1121"/>
      <c r="AN15" s="1122"/>
      <c r="AO15" s="265">
        <v>-242023</v>
      </c>
      <c r="AP15" s="265">
        <v>-15082</v>
      </c>
      <c r="AQ15" s="266">
        <v>-7399</v>
      </c>
      <c r="AR15" s="267">
        <v>103.8</v>
      </c>
    </row>
    <row r="16" spans="1:46" x14ac:dyDescent="0.15">
      <c r="A16" s="247"/>
      <c r="AK16" s="1120" t="s">
        <v>178</v>
      </c>
      <c r="AL16" s="1121"/>
      <c r="AM16" s="1121"/>
      <c r="AN16" s="1122"/>
      <c r="AO16" s="265">
        <v>2606285</v>
      </c>
      <c r="AP16" s="265">
        <v>162416</v>
      </c>
      <c r="AQ16" s="266">
        <v>129397</v>
      </c>
      <c r="AR16" s="267">
        <v>25.5</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23" t="s">
        <v>497</v>
      </c>
      <c r="AL21" s="1124"/>
      <c r="AM21" s="1124"/>
      <c r="AN21" s="1125"/>
      <c r="AO21" s="277">
        <v>14.77</v>
      </c>
      <c r="AP21" s="278">
        <v>11.07</v>
      </c>
      <c r="AQ21" s="279">
        <v>3.7</v>
      </c>
      <c r="AS21" s="280"/>
      <c r="AT21" s="276"/>
    </row>
    <row r="22" spans="1:46" s="248" customFormat="1" x14ac:dyDescent="0.15">
      <c r="A22" s="276"/>
      <c r="AK22" s="1123" t="s">
        <v>498</v>
      </c>
      <c r="AL22" s="1124"/>
      <c r="AM22" s="1124"/>
      <c r="AN22" s="1125"/>
      <c r="AO22" s="281">
        <v>98.8</v>
      </c>
      <c r="AP22" s="282">
        <v>97.2</v>
      </c>
      <c r="AQ22" s="283">
        <v>1.6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5" t="s">
        <v>480</v>
      </c>
      <c r="AP30" s="253"/>
      <c r="AQ30" s="254" t="s">
        <v>481</v>
      </c>
      <c r="AR30" s="255"/>
    </row>
    <row r="31" spans="1:46" x14ac:dyDescent="0.15">
      <c r="A31" s="247"/>
      <c r="AK31" s="256"/>
      <c r="AL31" s="257"/>
      <c r="AM31" s="257"/>
      <c r="AN31" s="258"/>
      <c r="AO31" s="1106"/>
      <c r="AP31" s="259" t="s">
        <v>482</v>
      </c>
      <c r="AQ31" s="260" t="s">
        <v>483</v>
      </c>
      <c r="AR31" s="261" t="s">
        <v>484</v>
      </c>
    </row>
    <row r="32" spans="1:46" ht="27" customHeight="1" x14ac:dyDescent="0.15">
      <c r="A32" s="247"/>
      <c r="AK32" s="1107" t="s">
        <v>502</v>
      </c>
      <c r="AL32" s="1108"/>
      <c r="AM32" s="1108"/>
      <c r="AN32" s="1109"/>
      <c r="AO32" s="291">
        <v>1055541</v>
      </c>
      <c r="AP32" s="291">
        <v>65778</v>
      </c>
      <c r="AQ32" s="292">
        <v>74841</v>
      </c>
      <c r="AR32" s="293">
        <v>-12.1</v>
      </c>
    </row>
    <row r="33" spans="1:46" ht="13.5" customHeight="1" x14ac:dyDescent="0.15">
      <c r="A33" s="247"/>
      <c r="AK33" s="1107" t="s">
        <v>503</v>
      </c>
      <c r="AL33" s="1108"/>
      <c r="AM33" s="1108"/>
      <c r="AN33" s="1109"/>
      <c r="AO33" s="291" t="s">
        <v>489</v>
      </c>
      <c r="AP33" s="291" t="s">
        <v>489</v>
      </c>
      <c r="AQ33" s="292" t="s">
        <v>489</v>
      </c>
      <c r="AR33" s="293" t="s">
        <v>489</v>
      </c>
    </row>
    <row r="34" spans="1:46" ht="27" customHeight="1" x14ac:dyDescent="0.15">
      <c r="A34" s="247"/>
      <c r="AK34" s="1107" t="s">
        <v>504</v>
      </c>
      <c r="AL34" s="1108"/>
      <c r="AM34" s="1108"/>
      <c r="AN34" s="1109"/>
      <c r="AO34" s="291" t="s">
        <v>489</v>
      </c>
      <c r="AP34" s="291" t="s">
        <v>489</v>
      </c>
      <c r="AQ34" s="292">
        <v>1</v>
      </c>
      <c r="AR34" s="293" t="s">
        <v>489</v>
      </c>
    </row>
    <row r="35" spans="1:46" ht="27" customHeight="1" x14ac:dyDescent="0.15">
      <c r="A35" s="247"/>
      <c r="AK35" s="1107" t="s">
        <v>505</v>
      </c>
      <c r="AL35" s="1108"/>
      <c r="AM35" s="1108"/>
      <c r="AN35" s="1109"/>
      <c r="AO35" s="291">
        <v>272153</v>
      </c>
      <c r="AP35" s="291">
        <v>16960</v>
      </c>
      <c r="AQ35" s="292">
        <v>16683</v>
      </c>
      <c r="AR35" s="293">
        <v>1.7</v>
      </c>
    </row>
    <row r="36" spans="1:46" ht="27" customHeight="1" x14ac:dyDescent="0.15">
      <c r="A36" s="247"/>
      <c r="AK36" s="1107" t="s">
        <v>506</v>
      </c>
      <c r="AL36" s="1108"/>
      <c r="AM36" s="1108"/>
      <c r="AN36" s="1109"/>
      <c r="AO36" s="291" t="s">
        <v>489</v>
      </c>
      <c r="AP36" s="291" t="s">
        <v>489</v>
      </c>
      <c r="AQ36" s="292">
        <v>2411</v>
      </c>
      <c r="AR36" s="293" t="s">
        <v>489</v>
      </c>
    </row>
    <row r="37" spans="1:46" ht="13.5" customHeight="1" x14ac:dyDescent="0.15">
      <c r="A37" s="247"/>
      <c r="AK37" s="1107" t="s">
        <v>507</v>
      </c>
      <c r="AL37" s="1108"/>
      <c r="AM37" s="1108"/>
      <c r="AN37" s="1109"/>
      <c r="AO37" s="291" t="s">
        <v>489</v>
      </c>
      <c r="AP37" s="291" t="s">
        <v>489</v>
      </c>
      <c r="AQ37" s="292">
        <v>548</v>
      </c>
      <c r="AR37" s="293" t="s">
        <v>489</v>
      </c>
    </row>
    <row r="38" spans="1:46" ht="27" customHeight="1" x14ac:dyDescent="0.15">
      <c r="A38" s="247"/>
      <c r="AK38" s="1110" t="s">
        <v>508</v>
      </c>
      <c r="AL38" s="1111"/>
      <c r="AM38" s="1111"/>
      <c r="AN38" s="1112"/>
      <c r="AO38" s="294" t="s">
        <v>489</v>
      </c>
      <c r="AP38" s="294" t="s">
        <v>489</v>
      </c>
      <c r="AQ38" s="295">
        <v>7</v>
      </c>
      <c r="AR38" s="283" t="s">
        <v>489</v>
      </c>
      <c r="AS38" s="290"/>
    </row>
    <row r="39" spans="1:46" x14ac:dyDescent="0.15">
      <c r="A39" s="247"/>
      <c r="AK39" s="1110" t="s">
        <v>509</v>
      </c>
      <c r="AL39" s="1111"/>
      <c r="AM39" s="1111"/>
      <c r="AN39" s="1112"/>
      <c r="AO39" s="291">
        <v>-29636</v>
      </c>
      <c r="AP39" s="291">
        <v>-1847</v>
      </c>
      <c r="AQ39" s="292">
        <v>-3756</v>
      </c>
      <c r="AR39" s="293">
        <v>-50.8</v>
      </c>
      <c r="AS39" s="290"/>
    </row>
    <row r="40" spans="1:46" ht="27" customHeight="1" x14ac:dyDescent="0.15">
      <c r="A40" s="247"/>
      <c r="AK40" s="1107" t="s">
        <v>510</v>
      </c>
      <c r="AL40" s="1108"/>
      <c r="AM40" s="1108"/>
      <c r="AN40" s="1109"/>
      <c r="AO40" s="291">
        <v>-864037</v>
      </c>
      <c r="AP40" s="291">
        <v>-53844</v>
      </c>
      <c r="AQ40" s="292">
        <v>-63247</v>
      </c>
      <c r="AR40" s="293">
        <v>-14.9</v>
      </c>
      <c r="AS40" s="290"/>
    </row>
    <row r="41" spans="1:46" x14ac:dyDescent="0.15">
      <c r="A41" s="247"/>
      <c r="AK41" s="1113" t="s">
        <v>288</v>
      </c>
      <c r="AL41" s="1114"/>
      <c r="AM41" s="1114"/>
      <c r="AN41" s="1115"/>
      <c r="AO41" s="291">
        <v>434021</v>
      </c>
      <c r="AP41" s="291">
        <v>27047</v>
      </c>
      <c r="AQ41" s="292">
        <v>27488</v>
      </c>
      <c r="AR41" s="293">
        <v>-1.6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00" t="s">
        <v>480</v>
      </c>
      <c r="AN49" s="1102" t="s">
        <v>513</v>
      </c>
      <c r="AO49" s="1103"/>
      <c r="AP49" s="1103"/>
      <c r="AQ49" s="1103"/>
      <c r="AR49" s="1104"/>
    </row>
    <row r="50" spans="1:44" x14ac:dyDescent="0.15">
      <c r="A50" s="247"/>
      <c r="AK50" s="305"/>
      <c r="AL50" s="306"/>
      <c r="AM50" s="1101"/>
      <c r="AN50" s="307" t="s">
        <v>514</v>
      </c>
      <c r="AO50" s="308" t="s">
        <v>515</v>
      </c>
      <c r="AP50" s="309" t="s">
        <v>516</v>
      </c>
      <c r="AQ50" s="310" t="s">
        <v>517</v>
      </c>
      <c r="AR50" s="311" t="s">
        <v>518</v>
      </c>
    </row>
    <row r="51" spans="1:44" x14ac:dyDescent="0.15">
      <c r="A51" s="247"/>
      <c r="AK51" s="303" t="s">
        <v>519</v>
      </c>
      <c r="AL51" s="304"/>
      <c r="AM51" s="312">
        <v>2225286</v>
      </c>
      <c r="AN51" s="313">
        <v>125566</v>
      </c>
      <c r="AO51" s="314">
        <v>-13</v>
      </c>
      <c r="AP51" s="315">
        <v>92632</v>
      </c>
      <c r="AQ51" s="316">
        <v>-1.5</v>
      </c>
      <c r="AR51" s="317">
        <v>-11.5</v>
      </c>
    </row>
    <row r="52" spans="1:44" x14ac:dyDescent="0.15">
      <c r="A52" s="247"/>
      <c r="AK52" s="318"/>
      <c r="AL52" s="319" t="s">
        <v>520</v>
      </c>
      <c r="AM52" s="320">
        <v>417497</v>
      </c>
      <c r="AN52" s="321">
        <v>23558</v>
      </c>
      <c r="AO52" s="322">
        <v>-30.2</v>
      </c>
      <c r="AP52" s="323">
        <v>47978</v>
      </c>
      <c r="AQ52" s="324">
        <v>-2</v>
      </c>
      <c r="AR52" s="325">
        <v>-28.2</v>
      </c>
    </row>
    <row r="53" spans="1:44" x14ac:dyDescent="0.15">
      <c r="A53" s="247"/>
      <c r="AK53" s="303" t="s">
        <v>521</v>
      </c>
      <c r="AL53" s="304"/>
      <c r="AM53" s="312">
        <v>1622144</v>
      </c>
      <c r="AN53" s="313">
        <v>93259</v>
      </c>
      <c r="AO53" s="314">
        <v>-25.7</v>
      </c>
      <c r="AP53" s="315">
        <v>96469</v>
      </c>
      <c r="AQ53" s="316">
        <v>4.0999999999999996</v>
      </c>
      <c r="AR53" s="317">
        <v>-29.8</v>
      </c>
    </row>
    <row r="54" spans="1:44" x14ac:dyDescent="0.15">
      <c r="A54" s="247"/>
      <c r="AK54" s="318"/>
      <c r="AL54" s="319" t="s">
        <v>520</v>
      </c>
      <c r="AM54" s="320">
        <v>613319</v>
      </c>
      <c r="AN54" s="321">
        <v>35260</v>
      </c>
      <c r="AO54" s="322">
        <v>49.7</v>
      </c>
      <c r="AP54" s="323">
        <v>49775</v>
      </c>
      <c r="AQ54" s="324">
        <v>3.7</v>
      </c>
      <c r="AR54" s="325">
        <v>46</v>
      </c>
    </row>
    <row r="55" spans="1:44" x14ac:dyDescent="0.15">
      <c r="A55" s="247"/>
      <c r="AK55" s="303" t="s">
        <v>522</v>
      </c>
      <c r="AL55" s="304"/>
      <c r="AM55" s="312">
        <v>1502444</v>
      </c>
      <c r="AN55" s="313">
        <v>88431</v>
      </c>
      <c r="AO55" s="314">
        <v>-5.2</v>
      </c>
      <c r="AP55" s="315">
        <v>85743</v>
      </c>
      <c r="AQ55" s="316">
        <v>-11.1</v>
      </c>
      <c r="AR55" s="317">
        <v>5.9</v>
      </c>
    </row>
    <row r="56" spans="1:44" x14ac:dyDescent="0.15">
      <c r="A56" s="247"/>
      <c r="AK56" s="318"/>
      <c r="AL56" s="319" t="s">
        <v>520</v>
      </c>
      <c r="AM56" s="320">
        <v>684015</v>
      </c>
      <c r="AN56" s="321">
        <v>40260</v>
      </c>
      <c r="AO56" s="322">
        <v>14.2</v>
      </c>
      <c r="AP56" s="323">
        <v>45231</v>
      </c>
      <c r="AQ56" s="324">
        <v>-9.1</v>
      </c>
      <c r="AR56" s="325">
        <v>23.3</v>
      </c>
    </row>
    <row r="57" spans="1:44" x14ac:dyDescent="0.15">
      <c r="A57" s="247"/>
      <c r="AK57" s="303" t="s">
        <v>523</v>
      </c>
      <c r="AL57" s="304"/>
      <c r="AM57" s="312">
        <v>1747240</v>
      </c>
      <c r="AN57" s="313">
        <v>105784</v>
      </c>
      <c r="AO57" s="314">
        <v>19.600000000000001</v>
      </c>
      <c r="AP57" s="315">
        <v>92509</v>
      </c>
      <c r="AQ57" s="316">
        <v>7.9</v>
      </c>
      <c r="AR57" s="317">
        <v>11.7</v>
      </c>
    </row>
    <row r="58" spans="1:44" x14ac:dyDescent="0.15">
      <c r="A58" s="247"/>
      <c r="AK58" s="318"/>
      <c r="AL58" s="319" t="s">
        <v>520</v>
      </c>
      <c r="AM58" s="320">
        <v>1022170</v>
      </c>
      <c r="AN58" s="321">
        <v>61886</v>
      </c>
      <c r="AO58" s="322">
        <v>53.7</v>
      </c>
      <c r="AP58" s="323">
        <v>52274</v>
      </c>
      <c r="AQ58" s="324">
        <v>15.6</v>
      </c>
      <c r="AR58" s="325">
        <v>38.1</v>
      </c>
    </row>
    <row r="59" spans="1:44" x14ac:dyDescent="0.15">
      <c r="A59" s="247"/>
      <c r="AK59" s="303" t="s">
        <v>524</v>
      </c>
      <c r="AL59" s="304"/>
      <c r="AM59" s="312">
        <v>2815074</v>
      </c>
      <c r="AN59" s="313">
        <v>175427</v>
      </c>
      <c r="AO59" s="314">
        <v>65.8</v>
      </c>
      <c r="AP59" s="315">
        <v>98544</v>
      </c>
      <c r="AQ59" s="316">
        <v>6.5</v>
      </c>
      <c r="AR59" s="317">
        <v>59.3</v>
      </c>
    </row>
    <row r="60" spans="1:44" x14ac:dyDescent="0.15">
      <c r="A60" s="247"/>
      <c r="AK60" s="318"/>
      <c r="AL60" s="319" t="s">
        <v>520</v>
      </c>
      <c r="AM60" s="320">
        <v>1374122</v>
      </c>
      <c r="AN60" s="321">
        <v>85631</v>
      </c>
      <c r="AO60" s="322">
        <v>38.4</v>
      </c>
      <c r="AP60" s="323">
        <v>55816</v>
      </c>
      <c r="AQ60" s="324">
        <v>6.8</v>
      </c>
      <c r="AR60" s="325">
        <v>31.6</v>
      </c>
    </row>
    <row r="61" spans="1:44" x14ac:dyDescent="0.15">
      <c r="A61" s="247"/>
      <c r="AK61" s="303" t="s">
        <v>525</v>
      </c>
      <c r="AL61" s="326"/>
      <c r="AM61" s="312">
        <v>1982438</v>
      </c>
      <c r="AN61" s="313">
        <v>117693</v>
      </c>
      <c r="AO61" s="314">
        <v>8.3000000000000007</v>
      </c>
      <c r="AP61" s="315">
        <v>93179</v>
      </c>
      <c r="AQ61" s="327">
        <v>1.2</v>
      </c>
      <c r="AR61" s="317">
        <v>7.1</v>
      </c>
    </row>
    <row r="62" spans="1:44" x14ac:dyDescent="0.15">
      <c r="A62" s="247"/>
      <c r="AK62" s="318"/>
      <c r="AL62" s="319" t="s">
        <v>520</v>
      </c>
      <c r="AM62" s="320">
        <v>822225</v>
      </c>
      <c r="AN62" s="321">
        <v>49319</v>
      </c>
      <c r="AO62" s="322">
        <v>25.2</v>
      </c>
      <c r="AP62" s="323">
        <v>50215</v>
      </c>
      <c r="AQ62" s="324">
        <v>3</v>
      </c>
      <c r="AR62" s="325">
        <v>22.2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UfbWDvOvTbC445JcRYQnPOYj+G3gLOyUqEU/cnin/voCajXtU8EfQFHwm8InP9y6P45nkIiD29kandLBXRVTZg==" saltValue="0Wxd+WcoqfimFaq2fWQJp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dQySab5vB3hMMyf4iAra7xdoB15mna3wTCDR6xv7e4d+WjmfDCS9p6Iw8rYww/Z03ZJt6g8XL/WGamkPAe8+cA==" saltValue="9JQ1lYArgpXDtrGf0PQ79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SpG65FRfC4Hbxz6YslUk9ufBtNKy6mXVA+h9IqNtYDnfnFnwtE5ug8xZnr3i+qKtwDyhRF9GnGBd72HMoSHoKw==" saltValue="IwK3Ret33t5uWpeWxrXbG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22.3</v>
      </c>
      <c r="G47" s="12">
        <v>23.25</v>
      </c>
      <c r="H47" s="12">
        <v>11.92</v>
      </c>
      <c r="I47" s="12">
        <v>10.53</v>
      </c>
      <c r="J47" s="13">
        <v>8.51</v>
      </c>
    </row>
    <row r="48" spans="2:10" ht="57.75" customHeight="1" x14ac:dyDescent="0.15">
      <c r="B48" s="14"/>
      <c r="C48" s="1128" t="s">
        <v>4</v>
      </c>
      <c r="D48" s="1128"/>
      <c r="E48" s="1129"/>
      <c r="F48" s="15">
        <v>3.99</v>
      </c>
      <c r="G48" s="16">
        <v>7.71</v>
      </c>
      <c r="H48" s="16">
        <v>9.25</v>
      </c>
      <c r="I48" s="16">
        <v>6.54</v>
      </c>
      <c r="J48" s="17">
        <v>5.35</v>
      </c>
    </row>
    <row r="49" spans="2:10" ht="57.75" customHeight="1" thickBot="1" x14ac:dyDescent="0.2">
      <c r="B49" s="18"/>
      <c r="C49" s="1130" t="s">
        <v>5</v>
      </c>
      <c r="D49" s="1130"/>
      <c r="E49" s="1131"/>
      <c r="F49" s="19" t="s">
        <v>532</v>
      </c>
      <c r="G49" s="20">
        <v>5.87</v>
      </c>
      <c r="H49" s="20" t="s">
        <v>533</v>
      </c>
      <c r="I49" s="20" t="s">
        <v>534</v>
      </c>
      <c r="J49" s="21" t="s">
        <v>535</v>
      </c>
    </row>
    <row r="50" spans="2:10" x14ac:dyDescent="0.15"/>
  </sheetData>
  <sheetProtection algorithmName="SHA-512" hashValue="DYZVb34uuXe8FPP4iqPuqnqiWrVEbslomO4wNfrtYk3Ud6L4Nt5F8gXzRnTQ/XOJ360bpMqAL008VsIPUcctaQ==" saltValue="11cKn0ojm7FbAY75PPo4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山崎 大明</cp:lastModifiedBy>
  <cp:lastPrinted>2026-03-13T00:34:25Z</cp:lastPrinted>
  <dcterms:created xsi:type="dcterms:W3CDTF">2026-02-23T09:46:55Z</dcterms:created>
  <dcterms:modified xsi:type="dcterms:W3CDTF">2026-03-17T02:15:39Z</dcterms:modified>
  <cp:category/>
</cp:coreProperties>
</file>