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08西都市\"/>
    </mc:Choice>
  </mc:AlternateContent>
  <xr:revisionPtr revIDLastSave="0" documentId="13_ncr:1_{875261BC-CF82-4E54-B731-5C7329C4AAA8}" xr6:coauthVersionLast="47" xr6:coauthVersionMax="47" xr10:uidLastSave="{00000000-0000-0000-0000-000000000000}"/>
  <bookViews>
    <workbookView xWindow="-108" yWindow="-108" windowWidth="23256" windowHeight="12456" tabRatio="6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E38" i="10"/>
  <c r="AM38" i="10"/>
  <c r="U38" i="10"/>
  <c r="CO37" i="10"/>
  <c r="BE37" i="10"/>
  <c r="CO36" i="10"/>
  <c r="BE36" i="10"/>
  <c r="BE35" i="10"/>
  <c r="CO34" i="10"/>
  <c r="CO35" i="10" s="1"/>
  <c r="BW34" i="10"/>
  <c r="BW35" i="10" s="1"/>
  <c r="BW36" i="10" s="1"/>
  <c r="BW37" i="10" s="1"/>
  <c r="BW38" i="10" s="1"/>
  <c r="BE34"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AM37" i="10" s="1"/>
</calcChain>
</file>

<file path=xl/sharedStrings.xml><?xml version="1.0" encoding="utf-8"?>
<sst xmlns="http://schemas.openxmlformats.org/spreadsheetml/2006/main" count="1096" uniqueCount="571">
  <si>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</si>
  <si>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</si>
  <si>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</si>
  <si>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</si>
  <si>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</si>
  <si>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</si>
  <si>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</si>
  <si>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</si>
  <si>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</si>
  <si>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</si>
  <si>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</si>
  <si>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</si>
  <si>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</si>
  <si>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</si>
  <si>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</si>
  <si>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</si>
  <si>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</si>
  <si>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</si>
  <si>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</si>
  <si>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</si>
  <si>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</si>
  <si>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</si>
  <si>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</si>
  <si>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</si>
  <si>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</si>
  <si>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</si>
  <si>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</si>
  <si>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</si>
  <si>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</si>
  <si>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</si>
  <si>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</si>
  <si>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</si>
  <si>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</si>
  <si>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</si>
  <si>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</si>
  <si>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</si>
  <si>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</si>
  <si>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</si>
  <si>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</si>
  <si>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</si>
  <si>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</si>
  <si>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</si>
  <si>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</si>
  <si>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</si>
  <si>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</si>
  <si>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</si>
  <si>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</si>
  <si>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</si>
  <si>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</si>
  <si>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</si>
  <si>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</si>
  <si>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</si>
  <si>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</si>
  <si>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</si>
  <si>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</si>
  <si>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</si>
  <si>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</si>
  <si>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</si>
  <si>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</si>
  <si>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</si>
  <si>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</si>
  <si>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</si>
  <si>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</si>
  <si>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</si>
  <si>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</si>
  <si>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</si>
  <si>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</si>
  <si>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</si>
  <si>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</si>
  <si>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</si>
  <si>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</si>
  <si>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</si>
  <si>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</si>
  <si>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</si>
  <si>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</si>
  <si>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</si>
  <si>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</si>
  <si>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</si>
  <si>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</si>
  <si>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</si>
  <si>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</si>
  <si>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</si>
  <si>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</si>
  <si>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</si>
  <si>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</si>
  <si>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</si>
  <si>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</si>
  <si>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</si>
  <si>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</si>
  <si>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</si>
  <si>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</si>
  <si>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</si>
  <si>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</si>
  <si>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</si>
  <si>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</si>
  <si>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</si>
  <si>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</si>
  <si>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</si>
  <si>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</si>
  <si>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</si>
  <si>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</si>
  <si>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</si>
  <si>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</si>
  <si>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</si>
  <si>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</si>
  <si>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</si>
  <si>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</si>
  <si>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</si>
  <si>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</si>
  <si>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</si>
  <si>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</si>
  <si>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</si>
  <si>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</si>
  <si>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</si>
  <si>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</si>
  <si>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</si>
  <si>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</si>
  <si>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</si>
  <si>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</si>
  <si>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</si>
  <si>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</si>
  <si>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</si>
  <si>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</si>
  <si>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</si>
  <si>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</si>
  <si>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</si>
  <si>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</si>
  <si>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</si>
  <si>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</si>
  <si>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</si>
  <si>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</si>
  <si>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</si>
  <si>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</si>
  <si>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</si>
  <si>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</si>
  <si>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</si>
  <si>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</si>
  <si>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</si>
  <si>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</si>
  <si>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</si>
  <si>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</si>
  <si>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</si>
  <si>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</si>
  <si>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</si>
  <si>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</si>
  <si>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</si>
  <si>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</si>
  <si>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</si>
  <si>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</si>
  <si>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</si>
  <si>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</si>
  <si>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</si>
  <si>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</si>
  <si>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</si>
  <si>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</si>
  <si>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</si>
  <si>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</si>
  <si>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</si>
  <si>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</si>
  <si>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</si>
  <si>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</si>
  <si>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</si>
  <si>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</si>
  <si>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</si>
  <si>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</si>
  <si>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</si>
  <si>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</si>
  <si>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</si>
  <si>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</si>
  <si>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</si>
  <si>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</si>
  <si>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</si>
  <si>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</si>
  <si>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</si>
  <si>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</si>
  <si>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</si>
  <si>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</si>
  <si>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</si>
  <si>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</si>
  <si>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</si>
  <si>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</si>
  <si>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</si>
  <si>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</si>
  <si>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</si>
  <si>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</si>
  <si>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</si>
  <si>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</si>
  <si>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</si>
  <si>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</si>
  <si>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</si>
  <si>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</si>
  <si>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</si>
  <si>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</si>
  <si>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</si>
  <si>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</si>
  <si>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</si>
  <si>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</si>
  <si>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</si>
  <si>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</si>
  <si>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</si>
  <si>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</si>
  <si>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</si>
  <si>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</si>
  <si>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宮崎県西都市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</si>
  <si>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</si>
  <si>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</si>
  <si>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</si>
  <si>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</si>
  <si>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</si>
  <si>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</si>
  <si>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</si>
  <si>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</si>
  <si>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</si>
  <si>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</si>
  <si>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</si>
  <si>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</si>
  <si>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</si>
  <si>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</si>
  <si>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</si>
  <si>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</si>
  <si>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</si>
  <si>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</si>
  <si>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</si>
  <si>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</si>
  <si>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</si>
  <si>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</si>
  <si>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</si>
  <si>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</si>
  <si>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</si>
  <si>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</si>
  <si>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</si>
  <si>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</si>
  <si>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</si>
  <si>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</si>
  <si>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</si>
  <si>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</si>
  <si>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</si>
  <si>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</si>
  <si>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</si>
  <si>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</si>
  <si>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</si>
  <si>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</si>
  <si>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</si>
  <si>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</si>
  <si>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</si>
  <si>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</si>
  <si>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</si>
  <si>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</si>
  <si>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</si>
  <si>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</si>
  <si>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</si>
  <si>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</si>
  <si>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</si>
  <si>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</si>
  <si>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</si>
  <si>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</si>
  <si>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</si>
  <si>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</si>
  <si>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</si>
  <si>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</si>
  <si>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</si>
  <si>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</si>
  <si>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</si>
  <si>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</si>
  <si>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</si>
  <si>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</si>
  <si>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</si>
  <si>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</si>
  <si>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</si>
  <si>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</si>
  <si>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</si>
  <si>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</si>
  <si>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</si>
  <si>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</si>
  <si>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</si>
  <si>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</si>
  <si>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</si>
  <si>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</si>
  <si>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</si>
  <si>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</si>
  <si>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</si>
  <si>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</si>
  <si>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</si>
  <si>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</si>
  <si>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</si>
  <si>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</si>
  <si>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</si>
  <si>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</si>
  <si>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</si>
  <si>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</si>
  <si>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</si>
  <si>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</si>
  <si>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</si>
  <si>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</si>
  <si>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</si>
  <si>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</si>
  <si>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</si>
  <si>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</si>
  <si>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</si>
  <si>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</si>
  <si>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</si>
  <si>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</si>
  <si>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</si>
  <si>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</si>
  <si>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</si>
  <si>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</si>
  <si>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</si>
  <si>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</si>
  <si>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</si>
  <si>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</si>
  <si>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</si>
  <si>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</si>
  <si>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</si>
  <si>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</si>
  <si>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</si>
  <si>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</si>
  <si>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</si>
  <si>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</si>
  <si>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</si>
  <si>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</si>
  <si>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</si>
  <si>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</si>
  <si>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</si>
  <si>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</si>
  <si>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</si>
  <si>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</si>
  <si>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</si>
  <si>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</si>
  <si>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</si>
  <si>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</si>
  <si>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</si>
  <si>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</si>
  <si>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</si>
  <si>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</si>
  <si>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</si>
  <si>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</si>
  <si>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</si>
  <si>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</si>
  <si>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</si>
  <si>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</si>
  <si>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</si>
  <si>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</si>
  <si>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</si>
  <si>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</si>
  <si>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</si>
  <si>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</si>
  <si>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</si>
  <si>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</si>
  <si>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</si>
  <si>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</si>
  <si>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</si>
  <si>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</si>
  <si>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</si>
  <si>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</si>
  <si>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宮崎県西都市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</si>
  <si>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</si>
  <si>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</si>
  <si>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</si>
  <si>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</si>
  <si>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</si>
  <si>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</si>
  <si>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</si>
  <si>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</si>
  <si>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</si>
  <si>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</si>
  <si>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</si>
  <si>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</si>
  <si>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</si>
  <si>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</si>
  <si>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</si>
  <si>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</si>
  <si>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</si>
  <si>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</si>
  <si>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t>
    <phoneticPr fontId="5"/>
  </si>
  <si>
    <t>市営住宅事業特別会計</t>
    <phoneticPr fontId="5"/>
  </si>
  <si>
    <t>西都児湯障害認定審査会特別会計</t>
    <phoneticPr fontId="5"/>
  </si>
  <si>
    <t>西都児湯いじめ問題対策専門家委員会特別会計</t>
    <phoneticPr fontId="5"/>
  </si>
  <si>
    <t>西都児湯いじめ問題調査委員会特別会計</t>
    <phoneticPr fontId="5"/>
  </si>
  <si>
    <t>西都児湯公平委員会特別会計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</si>
  <si>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</si>
  <si>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</si>
  <si>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</si>
  <si>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</si>
  <si>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</si>
  <si>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</si>
  <si>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</si>
  <si>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</si>
  <si>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</si>
  <si>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</si>
  <si>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</si>
  <si>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</si>
  <si>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</si>
  <si>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</si>
  <si>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</si>
  <si>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西都市西米良村介護認定審査会特別会計</t>
    <phoneticPr fontId="5"/>
  </si>
  <si>
    <t>後期高齢者医療特別会計</t>
    <phoneticPr fontId="5"/>
  </si>
  <si>
    <t>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</si>
  <si>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</si>
  <si>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</si>
  <si>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</si>
  <si>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</si>
  <si>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</si>
  <si>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</si>
  <si>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</si>
  <si>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</si>
  <si>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</si>
  <si>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</si>
  <si>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</si>
  <si>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</si>
  <si>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</si>
  <si>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</si>
  <si>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</si>
  <si>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</si>
  <si>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</si>
  <si>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</si>
  <si>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</si>
  <si>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</si>
  <si>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</si>
  <si>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</si>
  <si>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</si>
  <si>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</si>
  <si>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</si>
  <si>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</si>
  <si>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</si>
  <si>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</si>
  <si>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</si>
  <si>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</si>
  <si>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</si>
  <si>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</si>
  <si>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</si>
  <si>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</si>
  <si>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</si>
  <si>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</si>
  <si>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</si>
  <si>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</si>
  <si>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</si>
  <si>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</si>
  <si>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</si>
  <si>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</si>
  <si>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</si>
  <si>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</si>
  <si>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</si>
  <si>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</si>
  <si>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</si>
  <si>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</si>
  <si>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</si>
  <si>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</si>
  <si>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</si>
  <si>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</si>
  <si>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</si>
  <si>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</si>
  <si>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</si>
  <si>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</si>
  <si>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</si>
  <si>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</si>
  <si>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</si>
  <si>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</si>
  <si>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</si>
  <si>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</si>
  <si>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</si>
  <si>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</si>
  <si>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</si>
  <si>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</si>
  <si>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</si>
  <si>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</si>
  <si>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</si>
  <si>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</si>
  <si>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</si>
  <si>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</si>
  <si>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</si>
  <si>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</si>
  <si>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</si>
  <si>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</si>
  <si>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</si>
  <si>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</si>
  <si>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</si>
  <si>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</si>
  <si>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</si>
  <si>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</si>
  <si>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</si>
  <si>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</si>
  <si>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</si>
  <si>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</si>
  <si>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</si>
  <si>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</si>
  <si>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</si>
  <si>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</si>
  <si>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</si>
  <si>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</si>
  <si>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</si>
  <si>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</si>
  <si>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</si>
  <si>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</si>
  <si>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</si>
  <si>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</si>
  <si>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</si>
  <si>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</si>
  <si>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</si>
  <si>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</si>
  <si>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</si>
  <si>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</si>
  <si>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</si>
  <si>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</si>
  <si>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</si>
  <si>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</si>
  <si>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</si>
  <si>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</si>
  <si>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</si>
  <si>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</si>
  <si>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</si>
  <si>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</si>
  <si>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</si>
  <si>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</si>
  <si>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</si>
  <si>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</si>
  <si>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</si>
  <si>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</si>
  <si>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</si>
  <si>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</si>
  <si>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</si>
  <si>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</si>
  <si>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</si>
  <si>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</si>
  <si>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</si>
  <si>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</si>
  <si>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</si>
  <si>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</si>
  <si>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</si>
  <si>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</si>
  <si>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</si>
  <si>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</si>
  <si>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</si>
  <si>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</si>
  <si>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</si>
  <si>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</si>
  <si>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</si>
  <si>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</si>
  <si>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 1.84</t>
  </si>
  <si>
    <t>水道事業会計</t>
  </si>
  <si>
    <t>一般会計</t>
  </si>
  <si>
    <t>介護保険事業特別会計</t>
  </si>
  <si>
    <t>公共下水道事業会計</t>
  </si>
  <si>
    <t>国民健康保険事業特別会計</t>
  </si>
  <si>
    <t>簡易水道事業会計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</si>
  <si>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</si>
  <si>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</si>
  <si>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</si>
  <si>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</si>
  <si>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</si>
  <si>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</si>
  <si>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</si>
  <si>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</si>
  <si>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</si>
  <si>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ふるさと振興基金</t>
    <rPh sb="4" eb="8">
      <t>シンコウキキン</t>
    </rPh>
    <phoneticPr fontId="5"/>
  </si>
  <si>
    <t>環境整備事業基金</t>
    <rPh sb="0" eb="4">
      <t>カンキョウセイビ</t>
    </rPh>
    <rPh sb="4" eb="6">
      <t>ジギョウ</t>
    </rPh>
    <rPh sb="6" eb="8">
      <t>キキン</t>
    </rPh>
    <phoneticPr fontId="5"/>
  </si>
  <si>
    <t>公共施設整備等基金</t>
    <rPh sb="0" eb="9">
      <t>コウキョウシセツセイビトウキキン</t>
    </rPh>
    <phoneticPr fontId="5"/>
  </si>
  <si>
    <t>こども・子育て応援基金</t>
    <rPh sb="4" eb="6">
      <t>コソダ</t>
    </rPh>
    <rPh sb="7" eb="11">
      <t>オウエンキキン</t>
    </rPh>
    <phoneticPr fontId="5"/>
  </si>
  <si>
    <t>退職手当基金</t>
    <rPh sb="0" eb="4">
      <t>タイショクテアテ</t>
    </rPh>
    <rPh sb="4" eb="6">
      <t>キキン</t>
    </rPh>
    <phoneticPr fontId="5"/>
  </si>
  <si>
    <t>-</t>
    <phoneticPr fontId="2"/>
  </si>
  <si>
    <t>-</t>
    <phoneticPr fontId="2"/>
  </si>
  <si>
    <t>宮崎県市町村総合事務組合　自治会館管理運営特別会計</t>
    <rPh sb="0" eb="3">
      <t>ミヤザキケン</t>
    </rPh>
    <rPh sb="3" eb="6">
      <t>シチョウソン</t>
    </rPh>
    <rPh sb="6" eb="8">
      <t>ソウゴウ</t>
    </rPh>
    <rPh sb="8" eb="12">
      <t>ジムクミアイ</t>
    </rPh>
    <rPh sb="13" eb="17">
      <t>ジチカイカン</t>
    </rPh>
    <rPh sb="17" eb="19">
      <t>カンリ</t>
    </rPh>
    <rPh sb="19" eb="21">
      <t>ウンエイ</t>
    </rPh>
    <rPh sb="21" eb="25">
      <t>トクベツカイケイ</t>
    </rPh>
    <phoneticPr fontId="2"/>
  </si>
  <si>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
  </si>
  <si>
    <t>宮崎県後期高齢者医療広域連合　後期高齢者医療特別会計</t>
    <rPh sb="0" eb="3">
      <t>ミヤザキケン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</si>
  <si>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西都児湯環境整備事務組合</t>
    <rPh sb="0" eb="2">
      <t>サイト</t>
    </rPh>
    <rPh sb="2" eb="4">
      <t>コユ</t>
    </rPh>
    <rPh sb="4" eb="8">
      <t>カンキョウセイビ</t>
    </rPh>
    <rPh sb="8" eb="12">
      <t>ジムクミアイ</t>
    </rPh>
    <phoneticPr fontId="2"/>
  </si>
  <si>
    <t>一ツ瀬川営農飲雑用水広域水道企業団</t>
    <rPh sb="0" eb="1">
      <t>イッ</t>
    </rPh>
    <rPh sb="2" eb="3">
      <t>セ</t>
    </rPh>
    <rPh sb="3" eb="4">
      <t>ガワ</t>
    </rPh>
    <rPh sb="4" eb="6">
      <t>エイノウ</t>
    </rPh>
    <rPh sb="6" eb="7">
      <t>ノ</t>
    </rPh>
    <rPh sb="7" eb="10">
      <t>ザツヨウスイ</t>
    </rPh>
    <rPh sb="10" eb="12">
      <t>コウイキ</t>
    </rPh>
    <rPh sb="12" eb="14">
      <t>スイドウ</t>
    </rPh>
    <rPh sb="14" eb="16">
      <t>キギョウ</t>
    </rPh>
    <rPh sb="16" eb="17">
      <t>ダン</t>
    </rPh>
    <phoneticPr fontId="2"/>
  </si>
  <si>
    <t>-</t>
    <phoneticPr fontId="2"/>
  </si>
  <si>
    <t>宮崎県林業公社</t>
    <rPh sb="0" eb="7">
      <t>ミヤザキケンリンギョウコウシャ</t>
    </rPh>
    <phoneticPr fontId="2"/>
  </si>
  <si>
    <t>地方独立行政法人　西都児湯医療センター</t>
    <rPh sb="0" eb="8">
      <t>チホウドクリツギョウセイホウジン</t>
    </rPh>
    <rPh sb="9" eb="11">
      <t>サイト</t>
    </rPh>
    <rPh sb="11" eb="13">
      <t>コユ</t>
    </rPh>
    <rPh sb="13" eb="15">
      <t>イリョウ</t>
    </rPh>
    <phoneticPr fontId="2"/>
  </si>
  <si>
    <t>一般会計等
負担見込額　　</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</si>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</sst>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FA6D-4230-BF9A-D554AA710F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154506</c:v>
                </c:pt>
                <c:pt idx="1">
                  <c:v>121951</c:v>
                </c:pt>
                <c:pt idx="2">
                  <c:v>85185</c:v>
                </c:pt>
                <c:pt idx="3">
                  <c:v>80957</c:v>
                </c:pt>
                <c:pt idx="4">
                  <c:v>87378</c:v>
                </c:pt>
              </c:numCache>
            </c:numRef>
          </c:val>
          <c:smooth val="0"/>
          <c:extLst>
            <c:ext xmlns:c16="http://schemas.microsoft.com/office/drawing/2014/chart" uri="{C3380CC4-5D6E-409C-BE32-E72D297353CC}">
              <c16:uniqueId val="{00000001-FA6D-4230-BF9A-D554AA710F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8.06</c:v>
                </c:pt>
                <c:pt idx="1">
                  <c:v>7.71</c:v>
                </c:pt>
                <c:pt idx="2">
                  <c:v>8.0399999999999991</c:v>
                </c:pt>
                <c:pt idx="3">
                  <c:v>7.19</c:v>
                </c:pt>
                <c:pt idx="4">
                  <c:v>7.58</c:v>
                </c:pt>
              </c:numCache>
            </c:numRef>
          </c:val>
          <c:extLst>
            <c:ext xmlns:c16="http://schemas.microsoft.com/office/drawing/2014/chart" uri="{C3380CC4-5D6E-409C-BE32-E72D297353CC}">
              <c16:uniqueId val="{00000000-4073-4D67-A9D1-D1B9DFD5D7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8.61</c:v>
                </c:pt>
                <c:pt idx="1">
                  <c:v>9.7100000000000009</c:v>
                </c:pt>
                <c:pt idx="2">
                  <c:v>10.119999999999999</c:v>
                </c:pt>
                <c:pt idx="3">
                  <c:v>8.94</c:v>
                </c:pt>
                <c:pt idx="4">
                  <c:v>9.93</c:v>
                </c:pt>
              </c:numCache>
            </c:numRef>
          </c:val>
          <c:extLst>
            <c:ext xmlns:c16="http://schemas.microsoft.com/office/drawing/2014/chart" uri="{C3380CC4-5D6E-409C-BE32-E72D297353CC}">
              <c16:uniqueId val="{00000001-4073-4D67-A9D1-D1B9DFD5D7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1.51</c:v>
                </c:pt>
                <c:pt idx="2">
                  <c:v>0.28000000000000003</c:v>
                </c:pt>
                <c:pt idx="3">
                  <c:v>-1.84</c:v>
                </c:pt>
                <c:pt idx="4">
                  <c:v>1.65</c:v>
                </c:pt>
              </c:numCache>
            </c:numRef>
          </c:val>
          <c:smooth val="0"/>
          <c:extLst>
            <c:ext xmlns:c16="http://schemas.microsoft.com/office/drawing/2014/chart" uri="{C3380CC4-5D6E-409C-BE32-E72D297353CC}">
              <c16:uniqueId val="{00000002-4073-4D67-A9D1-D1B9DFD5D7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0.09</c:v>
                </c:pt>
                <c:pt idx="4">
                  <c:v>#N/A</c:v>
                </c:pt>
                <c:pt idx="5">
                  <c:v>0.27</c:v>
                </c:pt>
                <c:pt idx="6">
                  <c:v>#N/A</c:v>
                </c:pt>
                <c:pt idx="7">
                  <c:v>0.08</c:v>
                </c:pt>
                <c:pt idx="8">
                  <c:v>#N/A</c:v>
                </c:pt>
                <c:pt idx="9">
                  <c:v>0.09</c:v>
                </c:pt>
              </c:numCache>
            </c:numRef>
          </c:val>
          <c:extLst>
            <c:ext xmlns:c16="http://schemas.microsoft.com/office/drawing/2014/chart" uri="{C3380CC4-5D6E-409C-BE32-E72D297353CC}">
              <c16:uniqueId val="{00000000-5DCB-4155-874B-30EE0AC5BD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CB-4155-874B-30EE0AC5BD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0.05</c:v>
                </c:pt>
                <c:pt idx="8">
                  <c:v>#N/A</c:v>
                </c:pt>
                <c:pt idx="9">
                  <c:v>0.11</c:v>
                </c:pt>
              </c:numCache>
            </c:numRef>
          </c:val>
          <c:extLst>
            <c:ext xmlns:c16="http://schemas.microsoft.com/office/drawing/2014/chart" uri="{C3380CC4-5D6E-409C-BE32-E72D297353CC}">
              <c16:uniqueId val="{00000002-5DCB-4155-874B-30EE0AC5BD18}"/>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0.16</c:v>
                </c:pt>
                <c:pt idx="4">
                  <c:v>#N/A</c:v>
                </c:pt>
                <c:pt idx="5">
                  <c:v>0.21</c:v>
                </c:pt>
                <c:pt idx="6">
                  <c:v>#N/A</c:v>
                </c:pt>
                <c:pt idx="7">
                  <c:v>0.27</c:v>
                </c:pt>
                <c:pt idx="8">
                  <c:v>#N/A</c:v>
                </c:pt>
                <c:pt idx="9">
                  <c:v>0.34</c:v>
                </c:pt>
              </c:numCache>
            </c:numRef>
          </c:val>
          <c:extLst>
            <c:ext xmlns:c16="http://schemas.microsoft.com/office/drawing/2014/chart" uri="{C3380CC4-5D6E-409C-BE32-E72D297353CC}">
              <c16:uniqueId val="{00000003-5DCB-4155-874B-30EE0AC5BD18}"/>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0.2</c:v>
                </c:pt>
                <c:pt idx="4">
                  <c:v>#N/A</c:v>
                </c:pt>
                <c:pt idx="5">
                  <c:v>0.28000000000000003</c:v>
                </c:pt>
                <c:pt idx="6">
                  <c:v>#N/A</c:v>
                </c:pt>
                <c:pt idx="7">
                  <c:v>0.34</c:v>
                </c:pt>
                <c:pt idx="8">
                  <c:v>#N/A</c:v>
                </c:pt>
                <c:pt idx="9">
                  <c:v>0.4</c:v>
                </c:pt>
              </c:numCache>
            </c:numRef>
          </c:val>
          <c:extLst>
            <c:ext xmlns:c16="http://schemas.microsoft.com/office/drawing/2014/chart" uri="{C3380CC4-5D6E-409C-BE32-E72D297353CC}">
              <c16:uniqueId val="{00000004-5DCB-4155-874B-30EE0AC5BD1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1.36</c:v>
                </c:pt>
                <c:pt idx="4">
                  <c:v>#N/A</c:v>
                </c:pt>
                <c:pt idx="5">
                  <c:v>1.27</c:v>
                </c:pt>
                <c:pt idx="6">
                  <c:v>#N/A</c:v>
                </c:pt>
                <c:pt idx="7">
                  <c:v>1.32</c:v>
                </c:pt>
                <c:pt idx="8">
                  <c:v>#N/A</c:v>
                </c:pt>
                <c:pt idx="9">
                  <c:v>1.36</c:v>
                </c:pt>
              </c:numCache>
            </c:numRef>
          </c:val>
          <c:extLst>
            <c:ext xmlns:c16="http://schemas.microsoft.com/office/drawing/2014/chart" uri="{C3380CC4-5D6E-409C-BE32-E72D297353CC}">
              <c16:uniqueId val="{00000005-5DCB-4155-874B-30EE0AC5BD18}"/>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0.76</c:v>
                </c:pt>
                <c:pt idx="2">
                  <c:v>#N/A</c:v>
                </c:pt>
                <c:pt idx="3">
                  <c:v>0.89</c:v>
                </c:pt>
                <c:pt idx="4">
                  <c:v>#N/A</c:v>
                </c:pt>
                <c:pt idx="5">
                  <c:v>1.1200000000000001</c:v>
                </c:pt>
                <c:pt idx="6">
                  <c:v>#N/A</c:v>
                </c:pt>
                <c:pt idx="7">
                  <c:v>1.39</c:v>
                </c:pt>
                <c:pt idx="8">
                  <c:v>#N/A</c:v>
                </c:pt>
                <c:pt idx="9">
                  <c:v>1.54</c:v>
                </c:pt>
              </c:numCache>
            </c:numRef>
          </c:val>
          <c:extLst>
            <c:ext xmlns:c16="http://schemas.microsoft.com/office/drawing/2014/chart" uri="{C3380CC4-5D6E-409C-BE32-E72D297353CC}">
              <c16:uniqueId val="{00000006-5DCB-4155-874B-30EE0AC5BD1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0.82</c:v>
                </c:pt>
                <c:pt idx="2">
                  <c:v>#N/A</c:v>
                </c:pt>
                <c:pt idx="3">
                  <c:v>1.65</c:v>
                </c:pt>
                <c:pt idx="4">
                  <c:v>#N/A</c:v>
                </c:pt>
                <c:pt idx="5">
                  <c:v>2.17</c:v>
                </c:pt>
                <c:pt idx="6">
                  <c:v>#N/A</c:v>
                </c:pt>
                <c:pt idx="7">
                  <c:v>2.42</c:v>
                </c:pt>
                <c:pt idx="8">
                  <c:v>#N/A</c:v>
                </c:pt>
                <c:pt idx="9">
                  <c:v>1.55</c:v>
                </c:pt>
              </c:numCache>
            </c:numRef>
          </c:val>
          <c:extLst>
            <c:ext xmlns:c16="http://schemas.microsoft.com/office/drawing/2014/chart" uri="{C3380CC4-5D6E-409C-BE32-E72D297353CC}">
              <c16:uniqueId val="{00000007-5DCB-4155-874B-30EE0AC5BD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7.99</c:v>
                </c:pt>
                <c:pt idx="2">
                  <c:v>#N/A</c:v>
                </c:pt>
                <c:pt idx="3">
                  <c:v>7.61</c:v>
                </c:pt>
                <c:pt idx="4">
                  <c:v>#N/A</c:v>
                </c:pt>
                <c:pt idx="5">
                  <c:v>7.75</c:v>
                </c:pt>
                <c:pt idx="6">
                  <c:v>#N/A</c:v>
                </c:pt>
                <c:pt idx="7">
                  <c:v>7.1</c:v>
                </c:pt>
                <c:pt idx="8">
                  <c:v>#N/A</c:v>
                </c:pt>
                <c:pt idx="9">
                  <c:v>7.49</c:v>
                </c:pt>
              </c:numCache>
            </c:numRef>
          </c:val>
          <c:extLst>
            <c:ext xmlns:c16="http://schemas.microsoft.com/office/drawing/2014/chart" uri="{C3380CC4-5D6E-409C-BE32-E72D297353CC}">
              <c16:uniqueId val="{00000008-5DCB-4155-874B-30EE0AC5BD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8.32</c:v>
                </c:pt>
                <c:pt idx="2">
                  <c:v>#N/A</c:v>
                </c:pt>
                <c:pt idx="3">
                  <c:v>7.64</c:v>
                </c:pt>
                <c:pt idx="4">
                  <c:v>#N/A</c:v>
                </c:pt>
                <c:pt idx="5">
                  <c:v>7.62</c:v>
                </c:pt>
                <c:pt idx="6">
                  <c:v>#N/A</c:v>
                </c:pt>
                <c:pt idx="7">
                  <c:v>8.0399999999999991</c:v>
                </c:pt>
                <c:pt idx="8">
                  <c:v>#N/A</c:v>
                </c:pt>
                <c:pt idx="9">
                  <c:v>8.99</c:v>
                </c:pt>
              </c:numCache>
            </c:numRef>
          </c:val>
          <c:extLst>
            <c:ext xmlns:c16="http://schemas.microsoft.com/office/drawing/2014/chart" uri="{C3380CC4-5D6E-409C-BE32-E72D297353CC}">
              <c16:uniqueId val="{00000009-5DCB-4155-874B-30EE0AC5BD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1011</c:v>
                </c:pt>
                <c:pt idx="5">
                  <c:v>988</c:v>
                </c:pt>
                <c:pt idx="8">
                  <c:v>968</c:v>
                </c:pt>
                <c:pt idx="11">
                  <c:v>936</c:v>
                </c:pt>
                <c:pt idx="14">
                  <c:v>912</c:v>
                </c:pt>
              </c:numCache>
            </c:numRef>
          </c:val>
          <c:extLst>
            <c:ext xmlns:c16="http://schemas.microsoft.com/office/drawing/2014/chart" uri="{C3380CC4-5D6E-409C-BE32-E72D297353CC}">
              <c16:uniqueId val="{00000000-EAD1-4555-B6CF-889FC2B1A3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D1-4555-B6CF-889FC2B1A3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D1-4555-B6CF-889FC2B1A3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15</c:v>
                </c:pt>
                <c:pt idx="6">
                  <c:v>15</c:v>
                </c:pt>
                <c:pt idx="9">
                  <c:v>21</c:v>
                </c:pt>
                <c:pt idx="12">
                  <c:v>18</c:v>
                </c:pt>
              </c:numCache>
            </c:numRef>
          </c:val>
          <c:extLst>
            <c:ext xmlns:c16="http://schemas.microsoft.com/office/drawing/2014/chart" uri="{C3380CC4-5D6E-409C-BE32-E72D297353CC}">
              <c16:uniqueId val="{00000003-EAD1-4555-B6CF-889FC2B1A3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281</c:v>
                </c:pt>
                <c:pt idx="3">
                  <c:v>251</c:v>
                </c:pt>
                <c:pt idx="6">
                  <c:v>258</c:v>
                </c:pt>
                <c:pt idx="9">
                  <c:v>239</c:v>
                </c:pt>
                <c:pt idx="12">
                  <c:v>235</c:v>
                </c:pt>
              </c:numCache>
            </c:numRef>
          </c:val>
          <c:extLst>
            <c:ext xmlns:c16="http://schemas.microsoft.com/office/drawing/2014/chart" uri="{C3380CC4-5D6E-409C-BE32-E72D297353CC}">
              <c16:uniqueId val="{00000004-EAD1-4555-B6CF-889FC2B1A3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D1-4555-B6CF-889FC2B1A3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D1-4555-B6CF-889FC2B1A3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918</c:v>
                </c:pt>
                <c:pt idx="3">
                  <c:v>942</c:v>
                </c:pt>
                <c:pt idx="6">
                  <c:v>922</c:v>
                </c:pt>
                <c:pt idx="9">
                  <c:v>939</c:v>
                </c:pt>
                <c:pt idx="12">
                  <c:v>937</c:v>
                </c:pt>
              </c:numCache>
            </c:numRef>
          </c:val>
          <c:extLst>
            <c:ext xmlns:c16="http://schemas.microsoft.com/office/drawing/2014/chart" uri="{C3380CC4-5D6E-409C-BE32-E72D297353CC}">
              <c16:uniqueId val="{00000007-EAD1-4555-B6CF-889FC2B1A3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c:v>
                </c:pt>
                <c:pt idx="2">
                  <c:v>#N/A</c:v>
                </c:pt>
                <c:pt idx="3">
                  <c:v>#N/A</c:v>
                </c:pt>
                <c:pt idx="4">
                  <c:v>220</c:v>
                </c:pt>
                <c:pt idx="5">
                  <c:v>#N/A</c:v>
                </c:pt>
                <c:pt idx="6">
                  <c:v>#N/A</c:v>
                </c:pt>
                <c:pt idx="7">
                  <c:v>227</c:v>
                </c:pt>
                <c:pt idx="8">
                  <c:v>#N/A</c:v>
                </c:pt>
                <c:pt idx="9">
                  <c:v>#N/A</c:v>
                </c:pt>
                <c:pt idx="10">
                  <c:v>263</c:v>
                </c:pt>
                <c:pt idx="11">
                  <c:v>#N/A</c:v>
                </c:pt>
                <c:pt idx="12">
                  <c:v>#N/A</c:v>
                </c:pt>
                <c:pt idx="13">
                  <c:v>278</c:v>
                </c:pt>
                <c:pt idx="14">
                  <c:v>#N/A</c:v>
                </c:pt>
              </c:numCache>
            </c:numRef>
          </c:val>
          <c:smooth val="0"/>
          <c:extLst>
            <c:ext xmlns:c16="http://schemas.microsoft.com/office/drawing/2014/chart" uri="{C3380CC4-5D6E-409C-BE32-E72D297353CC}">
              <c16:uniqueId val="{00000008-EAD1-4555-B6CF-889FC2B1A3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10228</c:v>
                </c:pt>
                <c:pt idx="5">
                  <c:v>10057</c:v>
                </c:pt>
                <c:pt idx="8">
                  <c:v>9377</c:v>
                </c:pt>
                <c:pt idx="11">
                  <c:v>8668</c:v>
                </c:pt>
                <c:pt idx="14">
                  <c:v>8273</c:v>
                </c:pt>
              </c:numCache>
            </c:numRef>
          </c:val>
          <c:extLst>
            <c:ext xmlns:c16="http://schemas.microsoft.com/office/drawing/2014/chart" uri="{C3380CC4-5D6E-409C-BE32-E72D297353CC}">
              <c16:uniqueId val="{00000000-9B19-4F47-83DA-5E8589FE00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c:v>
                </c:pt>
                <c:pt idx="5">
                  <c:v>107</c:v>
                </c:pt>
                <c:pt idx="8">
                  <c:v>68</c:v>
                </c:pt>
                <c:pt idx="11">
                  <c:v>38</c:v>
                </c:pt>
                <c:pt idx="14">
                  <c:v>16</c:v>
                </c:pt>
              </c:numCache>
            </c:numRef>
          </c:val>
          <c:extLst>
            <c:ext xmlns:c16="http://schemas.microsoft.com/office/drawing/2014/chart" uri="{C3380CC4-5D6E-409C-BE32-E72D297353CC}">
              <c16:uniqueId val="{00000001-9B19-4F47-83DA-5E8589FE00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7245</c:v>
                </c:pt>
                <c:pt idx="5">
                  <c:v>8796</c:v>
                </c:pt>
                <c:pt idx="8">
                  <c:v>10072</c:v>
                </c:pt>
                <c:pt idx="11">
                  <c:v>11344</c:v>
                </c:pt>
                <c:pt idx="14">
                  <c:v>13519</c:v>
                </c:pt>
              </c:numCache>
            </c:numRef>
          </c:val>
          <c:extLst>
            <c:ext xmlns:c16="http://schemas.microsoft.com/office/drawing/2014/chart" uri="{C3380CC4-5D6E-409C-BE32-E72D297353CC}">
              <c16:uniqueId val="{00000002-9B19-4F47-83DA-5E8589FE00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19-4F47-83DA-5E8589FE00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19-4F47-83DA-5E8589FE00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24</c:v>
                </c:pt>
                <c:pt idx="12">
                  <c:v>172</c:v>
                </c:pt>
              </c:numCache>
            </c:numRef>
          </c:val>
          <c:extLst>
            <c:ext xmlns:c16="http://schemas.microsoft.com/office/drawing/2014/chart" uri="{C3380CC4-5D6E-409C-BE32-E72D297353CC}">
              <c16:uniqueId val="{00000005-9B19-4F47-83DA-5E8589FE00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2898</c:v>
                </c:pt>
                <c:pt idx="3">
                  <c:v>2962</c:v>
                </c:pt>
                <c:pt idx="6">
                  <c:v>3001</c:v>
                </c:pt>
                <c:pt idx="9">
                  <c:v>3103</c:v>
                </c:pt>
                <c:pt idx="12">
                  <c:v>3163</c:v>
                </c:pt>
              </c:numCache>
            </c:numRef>
          </c:val>
          <c:extLst>
            <c:ext xmlns:c16="http://schemas.microsoft.com/office/drawing/2014/chart" uri="{C3380CC4-5D6E-409C-BE32-E72D297353CC}">
              <c16:uniqueId val="{00000006-9B19-4F47-83DA-5E8589FE00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c:v>
                </c:pt>
                <c:pt idx="3">
                  <c:v>70</c:v>
                </c:pt>
                <c:pt idx="6">
                  <c:v>53</c:v>
                </c:pt>
                <c:pt idx="9">
                  <c:v>63</c:v>
                </c:pt>
                <c:pt idx="12">
                  <c:v>67</c:v>
                </c:pt>
              </c:numCache>
            </c:numRef>
          </c:val>
          <c:extLst>
            <c:ext xmlns:c16="http://schemas.microsoft.com/office/drawing/2014/chart" uri="{C3380CC4-5D6E-409C-BE32-E72D297353CC}">
              <c16:uniqueId val="{00000007-9B19-4F47-83DA-5E8589FE00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3028</c:v>
                </c:pt>
                <c:pt idx="3">
                  <c:v>2874</c:v>
                </c:pt>
                <c:pt idx="6">
                  <c:v>2482</c:v>
                </c:pt>
                <c:pt idx="9">
                  <c:v>2209</c:v>
                </c:pt>
                <c:pt idx="12">
                  <c:v>2161</c:v>
                </c:pt>
              </c:numCache>
            </c:numRef>
          </c:val>
          <c:extLst>
            <c:ext xmlns:c16="http://schemas.microsoft.com/office/drawing/2014/chart" uri="{C3380CC4-5D6E-409C-BE32-E72D297353CC}">
              <c16:uniqueId val="{00000008-9B19-4F47-83DA-5E8589FE00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19-4F47-83DA-5E8589FE00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11608</c:v>
                </c:pt>
                <c:pt idx="3">
                  <c:v>12665</c:v>
                </c:pt>
                <c:pt idx="6">
                  <c:v>12269</c:v>
                </c:pt>
                <c:pt idx="9">
                  <c:v>11589</c:v>
                </c:pt>
                <c:pt idx="12">
                  <c:v>11423</c:v>
                </c:pt>
              </c:numCache>
            </c:numRef>
          </c:val>
          <c:extLst>
            <c:ext xmlns:c16="http://schemas.microsoft.com/office/drawing/2014/chart" uri="{C3380CC4-5D6E-409C-BE32-E72D297353CC}">
              <c16:uniqueId val="{0000000A-9B19-4F47-83DA-5E8589FE00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19-4F47-83DA-5E8589FE00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927</c:v>
                </c:pt>
                <c:pt idx="1">
                  <c:v>827</c:v>
                </c:pt>
                <c:pt idx="2">
                  <c:v>934</c:v>
                </c:pt>
              </c:numCache>
            </c:numRef>
          </c:val>
          <c:extLst>
            <c:ext xmlns:c16="http://schemas.microsoft.com/office/drawing/2014/chart" uri="{C3380CC4-5D6E-409C-BE32-E72D297353CC}">
              <c16:uniqueId val="{00000000-30C5-4639-A41E-A455098773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1264</c:v>
                </c:pt>
                <c:pt idx="1">
                  <c:v>1309</c:v>
                </c:pt>
                <c:pt idx="2">
                  <c:v>1366</c:v>
                </c:pt>
              </c:numCache>
            </c:numRef>
          </c:val>
          <c:extLst>
            <c:ext xmlns:c16="http://schemas.microsoft.com/office/drawing/2014/chart" uri="{C3380CC4-5D6E-409C-BE32-E72D297353CC}">
              <c16:uniqueId val="{00000001-30C5-4639-A41E-A455098773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7368</c:v>
                </c:pt>
                <c:pt idx="1">
                  <c:v>8619</c:v>
                </c:pt>
                <c:pt idx="2">
                  <c:v>9847</c:v>
                </c:pt>
              </c:numCache>
            </c:numRef>
          </c:val>
          <c:extLst>
            <c:ext xmlns:c16="http://schemas.microsoft.com/office/drawing/2014/chart" uri="{C3380CC4-5D6E-409C-BE32-E72D297353CC}">
              <c16:uniqueId val="{00000002-30C5-4639-A41E-A455098773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元利償還金については、新庁舎建設事業の償還が本格化することから高止まりの状態が続くこととなる。</a:t>
          </a:r>
        </a:p>
        <a:p>
          <a:r>
            <a:rPr kumimoji="1" lang="ja-JP" altLang="en-US" sz="1300">
              <a:latin typeface="ＭＳ ゴシック" pitchFamily="49" charset="-128"/>
              <a:ea typeface="ＭＳ ゴシック" pitchFamily="49" charset="-128"/>
            </a:rPr>
            <a:t>　公営企業債の元利償還金に対する繰入金は起債残高の減少に伴い逓減傾向となり、「元利償還金等（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）」全体では前年度から９百万円減の</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90</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　また、「算入公債費等（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）」については、毎年減少傾向となっている。</a:t>
          </a:r>
        </a:p>
        <a:p>
          <a:r>
            <a:rPr kumimoji="1" lang="ja-JP" altLang="en-US" sz="1300">
              <a:latin typeface="ＭＳ ゴシック" pitchFamily="49" charset="-128"/>
              <a:ea typeface="ＭＳ ゴシック" pitchFamily="49" charset="-128"/>
            </a:rPr>
            <a:t>　これらの結果、実質公債費比率の分子は前年度から</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百万円増の２億</a:t>
          </a:r>
          <a:r>
            <a:rPr kumimoji="1" lang="en-US" altLang="ja-JP" sz="1300">
              <a:latin typeface="ＭＳ ゴシック" pitchFamily="49" charset="-128"/>
              <a:ea typeface="ＭＳ ゴシック" pitchFamily="49" charset="-128"/>
            </a:rPr>
            <a:t>78</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　前述のとおり、新庁舎建設事業の償還が本格化することから、引き続き適正な起債発行に努める。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「将来負担額（Ａ）」のうち、新庁舎建設事業に伴い一般会計等に係る地方債の現在高が令和</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年度をピークに増加していたが、その後は減少し前年度比１億</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百万円の減、また公営企業債残高の減により公営企業債等繰入見込額も減少しているが、設立法人である西都児湯医療センターの負債額等負担見込額が１億</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百万円増等により、全体では２百万円の減で前年度と同規模の</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また、「充当可能財源等（Ｂ）」は、主にふるさと納税寄付金の堅調な伸びによるふるさと振興基金への積み増しや、今後予定されている中学校再編に伴う西都中学校改修の財源の一部として基金を積み立てていること等により増加が続いている。</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これらの結果、令和６年度における将来負担比率の分子は引き続き「－（マイナス）」となる▲</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積立金は、ふるさと納税寄付金の堅調な伸びに伴い、ふるさと振興基金に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億５百万円を積み立てるなど、全体で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百万円を積み立てた。一方、環境整備事業基金から西都児湯環境整備事務組合負担金や下水道事業会計等へ４億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百万円、市債管理基金から起債償還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百万円、ふるさと振興基金から対象事業に対し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ふるさと納税寄付金の状況に大きく左右されるが、今後は新庁舎建設事業の起債償還の本格化、中学校再編に伴う校舎建設事業といった大型事業等も計画されているため、繰越金等を活用し、それぞれの基金への積み増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ふるさと振興基金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ふるさと納税寄付金の適正管理及び運用を目的とした基金</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環境整備に関する建設事業及び維持管理の財源に使用する基金</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公共施設の整備又は公共用地の取得に関する事業の財源に使用する基金</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こども・子育て応援基金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若い世代の結婚・出産・子育ての希望をかなえ、心豊かに暮らせるまちづくりを図ることで、</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未来を担うこども達の健やかな成長を応援する基金</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職員の退職手当の財源に使用する基金</a:t>
          </a: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ふるさと納税寄付金の増により４億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百万円の増額となった　</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前年度からの純繰越金の一部など優先的に積み増しを行った結果、１億円の増額となった</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新庁舎建設事業の財源として活用したが、今後の大型事業に備えて４億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こども・子育て応援基金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令和６年度に新たに設置した基金のため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定年退職者の年度ごとの状況により基金残高を調整した結果、</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ふるさと納税寄付金の状況により、それぞれの年度ごとに判断する</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環境事業に関する需要はいまだ多いため、財源不足が解消すれば積み増す方向で検討している</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今後の大型事業への備えとして積み増し予定</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こども・子育て応援基金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目的とする事業への財源として取り崩しながら必要に応じて積み増しも検討していく</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退職者の状況に応じて必要額を積み立てる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台風災害等の対応のため１億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百万円を取り崩したが、純繰越金の積み増し等を行ったため、基金残高は１億７百万円増の９億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これまで原則として標準財政規模の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％程度の基金残高水準を維持するよう努めてきたが、近年勢いを増す災害や不安定な経済情勢への対応のため、過去の実績等も勘案しながら標準財政規模の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％程度まで積み増しすることを検討していく。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取り崩しは例年３億円のところ、昨年度に続き４億円となり、また臨時財政対策債の償還の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百万とあわせて４億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百万円となった。積立額は前年度からの純繰越金の１／２を積み立てたこと等により、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１／２を積み立てることとしている。今後は新庁舎建設事業に係る起債償還が本格化することや中学校再編といった大型事業も計画されているため、それらに備えた積み増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28,078
27,767
438.79
27,019,502
25,799,533
713,657
9,408,816
11,422,884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全国平均を大きく上回る高齢化率</a:t>
          </a:r>
          <a:r>
            <a:rPr kumimoji="1" lang="en-US" altLang="ja-JP" sz="1300">
              <a:latin typeface="ＭＳ Ｐゴシック" panose="020B0600070205080204" pitchFamily="50" charset="-128"/>
              <a:ea typeface="ＭＳ Ｐゴシック" panose="020B0600070205080204" pitchFamily="50" charset="-128"/>
            </a:rPr>
            <a:t>39.21</a:t>
          </a:r>
          <a:r>
            <a:rPr kumimoji="1" lang="ja-JP" altLang="en-US" sz="1300">
              <a:latin typeface="ＭＳ Ｐゴシック" panose="020B0600070205080204" pitchFamily="50" charset="-128"/>
              <a:ea typeface="ＭＳ Ｐゴシック" panose="020B0600070205080204" pitchFamily="50" charset="-128"/>
            </a:rPr>
            <a:t>％や人口減少に加え、農業以外に中心となる産業がなく、地方交付税や国・県支出金に対する依存割合が高い脆弱な財政基盤であるため、類似団体平均を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今後も行財政改革を実施することで行政の効率化を図り、移住支援や企業誘致の推進等により更なる歳入確保に努める。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80">
              <a:latin typeface="ＭＳ Ｐゴシック" panose="020B0600070205080204" pitchFamily="50" charset="-128"/>
              <a:ea typeface="ＭＳ Ｐゴシック" panose="020B0600070205080204" pitchFamily="50" charset="-128"/>
            </a:rPr>
            <a:t>　歳出における経常経費充当一般財源は、前年度に比べ扶助費が</a:t>
          </a:r>
          <a:r>
            <a:rPr kumimoji="1" lang="en-US" altLang="ja-JP" sz="1180">
              <a:latin typeface="ＭＳ Ｐゴシック" panose="020B0600070205080204" pitchFamily="50" charset="-128"/>
              <a:ea typeface="ＭＳ Ｐゴシック" panose="020B0600070205080204" pitchFamily="50" charset="-128"/>
            </a:rPr>
            <a:t>0.7</a:t>
          </a:r>
          <a:r>
            <a:rPr kumimoji="1" lang="ja-JP" altLang="en-US" sz="1180">
              <a:latin typeface="ＭＳ Ｐゴシック" panose="020B0600070205080204" pitchFamily="50" charset="-128"/>
              <a:ea typeface="ＭＳ Ｐゴシック" panose="020B0600070205080204" pitchFamily="50" charset="-128"/>
            </a:rPr>
            <a:t>％減となったが、人事院勧告による基本給ベースアップ等により人件費が</a:t>
          </a:r>
          <a:r>
            <a:rPr kumimoji="1" lang="en-US" altLang="ja-JP" sz="1180">
              <a:latin typeface="ＭＳ Ｐゴシック" panose="020B0600070205080204" pitchFamily="50" charset="-128"/>
              <a:ea typeface="ＭＳ Ｐゴシック" panose="020B0600070205080204" pitchFamily="50" charset="-128"/>
            </a:rPr>
            <a:t>5.5</a:t>
          </a:r>
          <a:r>
            <a:rPr kumimoji="1" lang="ja-JP" altLang="en-US" sz="1180">
              <a:latin typeface="ＭＳ Ｐゴシック" panose="020B0600070205080204" pitchFamily="50" charset="-128"/>
              <a:ea typeface="ＭＳ Ｐゴシック" panose="020B0600070205080204" pitchFamily="50" charset="-128"/>
            </a:rPr>
            <a:t>％増等により、全体で</a:t>
          </a:r>
          <a:r>
            <a:rPr kumimoji="1" lang="en-US" altLang="ja-JP" sz="1180">
              <a:latin typeface="ＭＳ Ｐゴシック" panose="020B0600070205080204" pitchFamily="50" charset="-128"/>
              <a:ea typeface="ＭＳ Ｐゴシック" panose="020B0600070205080204" pitchFamily="50" charset="-128"/>
            </a:rPr>
            <a:t>3.6</a:t>
          </a:r>
          <a:r>
            <a:rPr kumimoji="1" lang="ja-JP" altLang="en-US" sz="1180">
              <a:latin typeface="ＭＳ Ｐゴシック" panose="020B0600070205080204" pitchFamily="50" charset="-128"/>
              <a:ea typeface="ＭＳ Ｐゴシック" panose="020B0600070205080204" pitchFamily="50" charset="-128"/>
            </a:rPr>
            <a:t>％増となった。また、歳入における経常一般財源は、臨時財政対策債が</a:t>
          </a:r>
          <a:r>
            <a:rPr kumimoji="1" lang="en-US" altLang="ja-JP" sz="1180">
              <a:latin typeface="ＭＳ Ｐゴシック" panose="020B0600070205080204" pitchFamily="50" charset="-128"/>
              <a:ea typeface="ＭＳ Ｐゴシック" panose="020B0600070205080204" pitchFamily="50" charset="-128"/>
            </a:rPr>
            <a:t>53.4</a:t>
          </a:r>
          <a:r>
            <a:rPr kumimoji="1" lang="ja-JP" altLang="en-US" sz="1180">
              <a:latin typeface="ＭＳ Ｐゴシック" panose="020B0600070205080204" pitchFamily="50" charset="-128"/>
              <a:ea typeface="ＭＳ Ｐゴシック" panose="020B0600070205080204" pitchFamily="50" charset="-128"/>
            </a:rPr>
            <a:t>％減、地方税が</a:t>
          </a:r>
          <a:r>
            <a:rPr kumimoji="1" lang="en-US" altLang="ja-JP" sz="1180">
              <a:latin typeface="ＭＳ Ｐゴシック" panose="020B0600070205080204" pitchFamily="50" charset="-128"/>
              <a:ea typeface="ＭＳ Ｐゴシック" panose="020B0600070205080204" pitchFamily="50" charset="-128"/>
            </a:rPr>
            <a:t>0.9</a:t>
          </a:r>
          <a:r>
            <a:rPr kumimoji="1" lang="ja-JP" altLang="en-US" sz="1180">
              <a:latin typeface="ＭＳ Ｐゴシック" panose="020B0600070205080204" pitchFamily="50" charset="-128"/>
              <a:ea typeface="ＭＳ Ｐゴシック" panose="020B0600070205080204" pitchFamily="50" charset="-128"/>
            </a:rPr>
            <a:t>％減等となり、定額減税減収補てん等により地方特例交付金が</a:t>
          </a:r>
          <a:r>
            <a:rPr kumimoji="1" lang="en-US" altLang="ja-JP" sz="1180">
              <a:latin typeface="ＭＳ Ｐゴシック" panose="020B0600070205080204" pitchFamily="50" charset="-128"/>
              <a:ea typeface="ＭＳ Ｐゴシック" panose="020B0600070205080204" pitchFamily="50" charset="-128"/>
            </a:rPr>
            <a:t>361.7</a:t>
          </a:r>
          <a:r>
            <a:rPr kumimoji="1" lang="ja-JP" altLang="en-US" sz="1180">
              <a:latin typeface="ＭＳ Ｐゴシック" panose="020B0600070205080204" pitchFamily="50" charset="-128"/>
              <a:ea typeface="ＭＳ Ｐゴシック" panose="020B0600070205080204" pitchFamily="50" charset="-128"/>
            </a:rPr>
            <a:t>％増、普通交付税が</a:t>
          </a:r>
          <a:r>
            <a:rPr kumimoji="1" lang="en-US" altLang="ja-JP" sz="1180">
              <a:latin typeface="ＭＳ Ｐゴシック" panose="020B0600070205080204" pitchFamily="50" charset="-128"/>
              <a:ea typeface="ＭＳ Ｐゴシック" panose="020B0600070205080204" pitchFamily="50" charset="-128"/>
            </a:rPr>
            <a:t>2.0</a:t>
          </a:r>
          <a:r>
            <a:rPr kumimoji="1" lang="ja-JP" altLang="en-US" sz="1180">
              <a:latin typeface="ＭＳ Ｐゴシック" panose="020B0600070205080204" pitchFamily="50" charset="-128"/>
              <a:ea typeface="ＭＳ Ｐゴシック" panose="020B0600070205080204" pitchFamily="50" charset="-128"/>
            </a:rPr>
            <a:t>％増等により、全体で</a:t>
          </a:r>
          <a:r>
            <a:rPr kumimoji="1" lang="en-US" altLang="ja-JP" sz="1180">
              <a:latin typeface="ＭＳ Ｐゴシック" panose="020B0600070205080204" pitchFamily="50" charset="-128"/>
              <a:ea typeface="ＭＳ Ｐゴシック" panose="020B0600070205080204" pitchFamily="50" charset="-128"/>
            </a:rPr>
            <a:t>2.3</a:t>
          </a:r>
          <a:r>
            <a:rPr kumimoji="1" lang="ja-JP" altLang="en-US" sz="1180">
              <a:latin typeface="ＭＳ Ｐゴシック" panose="020B0600070205080204" pitchFamily="50" charset="-128"/>
              <a:ea typeface="ＭＳ Ｐゴシック" panose="020B0600070205080204" pitchFamily="50" charset="-128"/>
            </a:rPr>
            <a:t>％増となったものの、経常収支比率は前年度比</a:t>
          </a:r>
          <a:r>
            <a:rPr kumimoji="1" lang="en-US" altLang="ja-JP" sz="1180">
              <a:latin typeface="ＭＳ Ｐゴシック" panose="020B0600070205080204" pitchFamily="50" charset="-128"/>
              <a:ea typeface="ＭＳ Ｐゴシック" panose="020B0600070205080204" pitchFamily="50" charset="-128"/>
            </a:rPr>
            <a:t>1.2</a:t>
          </a:r>
          <a:r>
            <a:rPr kumimoji="1" lang="ja-JP" altLang="en-US" sz="1180">
              <a:latin typeface="ＭＳ Ｐゴシック" panose="020B0600070205080204" pitchFamily="50" charset="-128"/>
              <a:ea typeface="ＭＳ Ｐゴシック" panose="020B0600070205080204" pitchFamily="50" charset="-128"/>
            </a:rPr>
            <a:t>ポイント増の</a:t>
          </a:r>
          <a:r>
            <a:rPr kumimoji="1" lang="en-US" altLang="ja-JP" sz="1180">
              <a:latin typeface="ＭＳ Ｐゴシック" panose="020B0600070205080204" pitchFamily="50" charset="-128"/>
              <a:ea typeface="ＭＳ Ｐゴシック" panose="020B0600070205080204" pitchFamily="50" charset="-128"/>
            </a:rPr>
            <a:t>92.1</a:t>
          </a:r>
          <a:r>
            <a:rPr kumimoji="1" lang="ja-JP" altLang="en-US" sz="1180">
              <a:latin typeface="ＭＳ Ｐゴシック" panose="020B0600070205080204" pitchFamily="50" charset="-128"/>
              <a:ea typeface="ＭＳ Ｐゴシック" panose="020B0600070205080204" pitchFamily="50" charset="-128"/>
            </a:rPr>
            <a:t>％となった。今後も行財政改革を推進し、定員管理の適正化や市債の適正発行等により、人件費や公債費の抑制を図るとともに、扶助費についても資格審査等の適正化を行い、経常経費の削減に努める。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103294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6522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6773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63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3892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60</xdr:row>
      <xdr:rowOff>33444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389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44027</xdr:rowOff>
    </xdr:from>
    <xdr:to>
      <xdr:col>11</xdr:col>
      <xdr:colOff>82550</xdr:colOff>
      <xdr:row>58</xdr:row>
      <xdr:rowOff>145627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155804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154094</xdr:rowOff>
    </xdr:from>
    <xdr:to>
      <xdr:col>7</xdr:col>
      <xdr:colOff>31750</xdr:colOff>
      <xdr:row>60</xdr:row>
      <xdr:rowOff>84244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94421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40">
              <a:latin typeface="ＭＳ Ｐゴシック" panose="020B0600070205080204" pitchFamily="50" charset="-128"/>
              <a:ea typeface="ＭＳ Ｐゴシック" panose="020B0600070205080204" pitchFamily="50" charset="-128"/>
            </a:rPr>
            <a:t>　ふるさと納税寄附金の伸びに伴う経費（郵便・運搬料、ポータルサイトの広告・手数料等）の増加で物件費が前年度比</a:t>
          </a:r>
          <a:r>
            <a:rPr kumimoji="1" lang="en-US" altLang="ja-JP" sz="1140">
              <a:latin typeface="ＭＳ Ｐゴシック" panose="020B0600070205080204" pitchFamily="50" charset="-128"/>
              <a:ea typeface="ＭＳ Ｐゴシック" panose="020B0600070205080204" pitchFamily="50" charset="-128"/>
            </a:rPr>
            <a:t>13.4</a:t>
          </a:r>
          <a:r>
            <a:rPr kumimoji="1" lang="ja-JP" altLang="en-US" sz="1140">
              <a:latin typeface="ＭＳ Ｐゴシック" panose="020B0600070205080204" pitchFamily="50" charset="-128"/>
              <a:ea typeface="ＭＳ Ｐゴシック" panose="020B0600070205080204" pitchFamily="50" charset="-128"/>
            </a:rPr>
            <a:t>％増、人事院勧告による基本給ベースアップ等に伴い人件費が</a:t>
          </a:r>
          <a:r>
            <a:rPr kumimoji="1" lang="en-US" altLang="ja-JP" sz="1140">
              <a:latin typeface="ＭＳ Ｐゴシック" panose="020B0600070205080204" pitchFamily="50" charset="-128"/>
              <a:ea typeface="ＭＳ Ｐゴシック" panose="020B0600070205080204" pitchFamily="50" charset="-128"/>
            </a:rPr>
            <a:t>6.7</a:t>
          </a:r>
          <a:r>
            <a:rPr kumimoji="1" lang="ja-JP" altLang="en-US" sz="1140">
              <a:latin typeface="ＭＳ Ｐゴシック" panose="020B0600070205080204" pitchFamily="50" charset="-128"/>
              <a:ea typeface="ＭＳ Ｐゴシック" panose="020B0600070205080204" pitchFamily="50" charset="-128"/>
            </a:rPr>
            <a:t>％増等により、</a:t>
          </a:r>
          <a:r>
            <a:rPr kumimoji="1" lang="en-US" altLang="ja-JP" sz="1140">
              <a:latin typeface="ＭＳ Ｐゴシック" panose="020B0600070205080204" pitchFamily="50" charset="-128"/>
              <a:ea typeface="ＭＳ Ｐゴシック" panose="020B0600070205080204" pitchFamily="50" charset="-128"/>
            </a:rPr>
            <a:t>24,953</a:t>
          </a:r>
          <a:r>
            <a:rPr kumimoji="1" lang="ja-JP" altLang="en-US" sz="1140">
              <a:latin typeface="ＭＳ Ｐゴシック" panose="020B0600070205080204" pitchFamily="50" charset="-128"/>
              <a:ea typeface="ＭＳ Ｐゴシック" panose="020B0600070205080204" pitchFamily="50" charset="-128"/>
            </a:rPr>
            <a:t>円増の</a:t>
          </a:r>
          <a:r>
            <a:rPr kumimoji="1" lang="en-US" altLang="ja-JP" sz="1140">
              <a:latin typeface="ＭＳ Ｐゴシック" panose="020B0600070205080204" pitchFamily="50" charset="-128"/>
              <a:ea typeface="ＭＳ Ｐゴシック" panose="020B0600070205080204" pitchFamily="50" charset="-128"/>
            </a:rPr>
            <a:t>242,499</a:t>
          </a:r>
          <a:r>
            <a:rPr kumimoji="1" lang="ja-JP" altLang="en-US" sz="1140">
              <a:latin typeface="ＭＳ Ｐゴシック" panose="020B0600070205080204" pitchFamily="50" charset="-128"/>
              <a:ea typeface="ＭＳ Ｐゴシック" panose="020B0600070205080204" pitchFamily="50" charset="-128"/>
            </a:rPr>
            <a:t>円となった。全国平均・宮崎県平均と比較しても大幅に上回っている状態である。この要因として、給与水準は類似団体等よりも低いものの、消防業務を直営で行っていること、山間部を抱えた広大な面積を有することから</a:t>
          </a:r>
          <a:r>
            <a:rPr kumimoji="1" lang="ja-JP" altLang="en-US" sz="1140">
              <a:solidFill>
                <a:sysClr val="windowText" lastClr="000000"/>
              </a:solidFill>
              <a:latin typeface="ＭＳ Ｐゴシック" panose="020B0600070205080204" pitchFamily="50" charset="-128"/>
              <a:ea typeface="ＭＳ Ｐゴシック" panose="020B0600070205080204" pitchFamily="50" charset="-128"/>
            </a:rPr>
            <a:t>農林水産業・商工観光・教育関係の職員数が類似団体平均より多いことや、</a:t>
          </a:r>
          <a:r>
            <a:rPr kumimoji="1" lang="ja-JP" altLang="en-US" sz="1140">
              <a:latin typeface="ＭＳ Ｐゴシック" panose="020B0600070205080204" pitchFamily="50" charset="-128"/>
              <a:ea typeface="ＭＳ Ｐゴシック" panose="020B0600070205080204" pitchFamily="50" charset="-128"/>
            </a:rPr>
            <a:t>職員代替の会計年度任用職員数の増加等により人件費が高くなっているためと考えられる。　今後も組織の簡素合理化、事務事業等の見直しの推進等により、定員管理の適正化を図り、人件費・物件費の抑制に努める。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46577</xdr:rowOff>
    </xdr:from>
    <xdr:to>
      <xdr:col>23</xdr:col>
      <xdr:colOff>133350</xdr:colOff>
      <xdr:row>84</xdr:row>
      <xdr:rowOff>167001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48377"/>
          <a:ext cx="838200" cy="1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46577</xdr:rowOff>
    </xdr:from>
    <xdr:to>
      <xdr:col>19</xdr:col>
      <xdr:colOff>133350</xdr:colOff>
      <xdr:row>84</xdr:row>
      <xdr:rowOff>75031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48377"/>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43455</xdr:rowOff>
    </xdr:from>
    <xdr:to>
      <xdr:col>15</xdr:col>
      <xdr:colOff>82550</xdr:colOff>
      <xdr:row>84</xdr:row>
      <xdr:rowOff>75031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45255"/>
          <a:ext cx="889000" cy="3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113283</xdr:rowOff>
    </xdr:from>
    <xdr:to>
      <xdr:col>11</xdr:col>
      <xdr:colOff>31750</xdr:colOff>
      <xdr:row>84</xdr:row>
      <xdr:rowOff>43455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3633"/>
          <a:ext cx="889000" cy="10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116201</xdr:rowOff>
    </xdr:from>
    <xdr:to>
      <xdr:col>23</xdr:col>
      <xdr:colOff>184150</xdr:colOff>
      <xdr:row>85</xdr:row>
      <xdr:rowOff>46351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88278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9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167227</xdr:rowOff>
    </xdr:from>
    <xdr:to>
      <xdr:col>19</xdr:col>
      <xdr:colOff>184150</xdr:colOff>
      <xdr:row>84</xdr:row>
      <xdr:rowOff>97377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82154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83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24231</xdr:rowOff>
    </xdr:from>
    <xdr:to>
      <xdr:col>15</xdr:col>
      <xdr:colOff>133350</xdr:colOff>
      <xdr:row>84</xdr:row>
      <xdr:rowOff>125831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2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110608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1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164105</xdr:rowOff>
    </xdr:from>
    <xdr:to>
      <xdr:col>11</xdr:col>
      <xdr:colOff>82550</xdr:colOff>
      <xdr:row>84</xdr:row>
      <xdr:rowOff>94255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79032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62483</xdr:rowOff>
    </xdr:from>
    <xdr:to>
      <xdr:col>7</xdr:col>
      <xdr:colOff>31750</xdr:colOff>
      <xdr:row>83</xdr:row>
      <xdr:rowOff>164083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148860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で、近年はほぼ横ばい状態となっており、類似団体を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上回り、全国市平均を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今後も人事評価システムを活用した公正・公平な評価、その結果を適正に給与へ反映するなど給与水準の適正化に努める。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104139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532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7620</xdr:rowOff>
    </xdr:from>
    <xdr:to>
      <xdr:col>77</xdr:col>
      <xdr:colOff>44450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808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7620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55880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25416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60">
              <a:latin typeface="ＭＳ Ｐゴシック" panose="020B0600070205080204" pitchFamily="50" charset="-128"/>
              <a:ea typeface="ＭＳ Ｐゴシック" panose="020B0600070205080204" pitchFamily="50" charset="-128"/>
            </a:rPr>
            <a:t>　令和６年４月１日の職員数は前年度より１人減の</a:t>
          </a:r>
          <a:r>
            <a:rPr kumimoji="1" lang="en-US" altLang="ja-JP" sz="1260">
              <a:latin typeface="ＭＳ Ｐゴシック" panose="020B0600070205080204" pitchFamily="50" charset="-128"/>
              <a:ea typeface="ＭＳ Ｐゴシック" panose="020B0600070205080204" pitchFamily="50" charset="-128"/>
            </a:rPr>
            <a:t>325</a:t>
          </a:r>
          <a:r>
            <a:rPr kumimoji="1" lang="ja-JP" altLang="en-US" sz="1260">
              <a:latin typeface="ＭＳ Ｐゴシック" panose="020B0600070205080204" pitchFamily="50" charset="-128"/>
              <a:ea typeface="ＭＳ Ｐゴシック" panose="020B0600070205080204" pitchFamily="50" charset="-128"/>
            </a:rPr>
            <a:t>人であるが、人口も減少しているため</a:t>
          </a:r>
          <a:r>
            <a:rPr kumimoji="1" lang="en-US" altLang="ja-JP" sz="1260">
              <a:latin typeface="ＭＳ Ｐゴシック" panose="020B0600070205080204" pitchFamily="50" charset="-128"/>
              <a:ea typeface="ＭＳ Ｐゴシック" panose="020B0600070205080204" pitchFamily="50" charset="-128"/>
            </a:rPr>
            <a:t>1,000</a:t>
          </a:r>
          <a:r>
            <a:rPr kumimoji="1" lang="ja-JP" altLang="en-US" sz="1260">
              <a:latin typeface="ＭＳ Ｐゴシック" panose="020B0600070205080204" pitchFamily="50" charset="-128"/>
              <a:ea typeface="ＭＳ Ｐゴシック" panose="020B0600070205080204" pitchFamily="50" charset="-128"/>
            </a:rPr>
            <a:t>人当たり職員数は</a:t>
          </a:r>
          <a:r>
            <a:rPr kumimoji="1" lang="en-US" altLang="ja-JP" sz="1260">
              <a:latin typeface="ＭＳ Ｐゴシック" panose="020B0600070205080204" pitchFamily="50" charset="-128"/>
              <a:ea typeface="ＭＳ Ｐゴシック" panose="020B0600070205080204" pitchFamily="50" charset="-128"/>
            </a:rPr>
            <a:t>11.57</a:t>
          </a:r>
          <a:r>
            <a:rPr kumimoji="1" lang="ja-JP" altLang="en-US" sz="1260">
              <a:latin typeface="ＭＳ Ｐゴシック" panose="020B0600070205080204" pitchFamily="50" charset="-128"/>
              <a:ea typeface="ＭＳ Ｐゴシック" panose="020B0600070205080204" pitchFamily="50" charset="-128"/>
            </a:rPr>
            <a:t>人と前年度よりも増加している。また、類似団体平均を</a:t>
          </a:r>
          <a:r>
            <a:rPr kumimoji="1" lang="en-US" altLang="ja-JP" sz="1260">
              <a:latin typeface="ＭＳ Ｐゴシック" panose="020B0600070205080204" pitchFamily="50" charset="-128"/>
              <a:ea typeface="ＭＳ Ｐゴシック" panose="020B0600070205080204" pitchFamily="50" charset="-128"/>
            </a:rPr>
            <a:t>1.22</a:t>
          </a:r>
          <a:r>
            <a:rPr kumimoji="1" lang="ja-JP" altLang="en-US" sz="1260">
              <a:latin typeface="ＭＳ Ｐゴシック" panose="020B0600070205080204" pitchFamily="50" charset="-128"/>
              <a:ea typeface="ＭＳ Ｐゴシック" panose="020B0600070205080204" pitchFamily="50" charset="-128"/>
            </a:rPr>
            <a:t>人、全国平均を</a:t>
          </a:r>
          <a:r>
            <a:rPr kumimoji="1" lang="en-US" altLang="ja-JP" sz="1260">
              <a:latin typeface="ＭＳ Ｐゴシック" panose="020B0600070205080204" pitchFamily="50" charset="-128"/>
              <a:ea typeface="ＭＳ Ｐゴシック" panose="020B0600070205080204" pitchFamily="50" charset="-128"/>
            </a:rPr>
            <a:t>3.16</a:t>
          </a:r>
          <a:r>
            <a:rPr kumimoji="1" lang="ja-JP" altLang="en-US" sz="1260">
              <a:latin typeface="ＭＳ Ｐゴシック" panose="020B0600070205080204" pitchFamily="50" charset="-128"/>
              <a:ea typeface="ＭＳ Ｐゴシック" panose="020B0600070205080204" pitchFamily="50" charset="-128"/>
            </a:rPr>
            <a:t>人、宮崎県平均を</a:t>
          </a:r>
          <a:r>
            <a:rPr kumimoji="1" lang="en-US" altLang="ja-JP" sz="1260">
              <a:latin typeface="ＭＳ Ｐゴシック" panose="020B0600070205080204" pitchFamily="50" charset="-128"/>
              <a:ea typeface="ＭＳ Ｐゴシック" panose="020B0600070205080204" pitchFamily="50" charset="-128"/>
            </a:rPr>
            <a:t>3.37</a:t>
          </a:r>
          <a:r>
            <a:rPr kumimoji="1" lang="ja-JP" altLang="en-US" sz="1260">
              <a:latin typeface="ＭＳ Ｐゴシック" panose="020B0600070205080204" pitchFamily="50" charset="-128"/>
              <a:ea typeface="ＭＳ Ｐゴシック" panose="020B0600070205080204" pitchFamily="50" charset="-128"/>
            </a:rPr>
            <a:t>人上回っている。</a:t>
          </a:r>
        </a:p>
        <a:p>
          <a:r>
            <a:rPr kumimoji="1" lang="ja-JP" altLang="en-US" sz="1260">
              <a:latin typeface="ＭＳ Ｐゴシック" panose="020B0600070205080204" pitchFamily="50" charset="-128"/>
              <a:ea typeface="ＭＳ Ｐゴシック" panose="020B0600070205080204" pitchFamily="50" charset="-128"/>
            </a:rPr>
            <a:t>　要因としては、市の面積が広大で各地区に支所を配置していること、消防業務が直営であることや、</a:t>
          </a:r>
          <a:r>
            <a:rPr kumimoji="1" lang="ja-JP" altLang="en-US" sz="1260" i="0" u="none">
              <a:solidFill>
                <a:sysClr val="windowText" lastClr="000000"/>
              </a:solidFill>
              <a:latin typeface="ＭＳ Ｐゴシック" panose="020B0600070205080204" pitchFamily="50" charset="-128"/>
              <a:ea typeface="ＭＳ Ｐゴシック" panose="020B0600070205080204" pitchFamily="50" charset="-128"/>
            </a:rPr>
            <a:t>農林水産業・商工観光・教育関係の職員数が類似団体よりも多いこと等が考えられる。</a:t>
          </a:r>
          <a:r>
            <a:rPr kumimoji="1" lang="ja-JP" altLang="en-US" sz="1260">
              <a:latin typeface="ＭＳ Ｐゴシック" panose="020B0600070205080204" pitchFamily="50" charset="-128"/>
              <a:ea typeface="ＭＳ Ｐゴシック" panose="020B0600070205080204" pitchFamily="50" charset="-128"/>
            </a:rPr>
            <a:t>今後も行財政改革を推進し、組織体制の整理合理化や職員の計画的採用を進め、適正な定員管理に努める。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91894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70837"/>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67763</xdr:rowOff>
    </xdr:from>
    <xdr:to>
      <xdr:col>77</xdr:col>
      <xdr:colOff>44450</xdr:colOff>
      <xdr:row>63</xdr:row>
      <xdr:rowOff>69487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691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47081</xdr:rowOff>
    </xdr:from>
    <xdr:to>
      <xdr:col>72</xdr:col>
      <xdr:colOff>203200</xdr:colOff>
      <xdr:row>63</xdr:row>
      <xdr:rowOff>67763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48431"/>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16056</xdr:rowOff>
    </xdr:from>
    <xdr:to>
      <xdr:col>68</xdr:col>
      <xdr:colOff>152400</xdr:colOff>
      <xdr:row>63</xdr:row>
      <xdr:rowOff>47081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1740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41094</xdr:rowOff>
    </xdr:from>
    <xdr:to>
      <xdr:col>81</xdr:col>
      <xdr:colOff>95250</xdr:colOff>
      <xdr:row>63</xdr:row>
      <xdr:rowOff>142694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13171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16963</xdr:rowOff>
    </xdr:from>
    <xdr:to>
      <xdr:col>73</xdr:col>
      <xdr:colOff>44450</xdr:colOff>
      <xdr:row>63</xdr:row>
      <xdr:rowOff>118563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167731</xdr:rowOff>
    </xdr:from>
    <xdr:to>
      <xdr:col>68</xdr:col>
      <xdr:colOff>203200</xdr:colOff>
      <xdr:row>63</xdr:row>
      <xdr:rowOff>97881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82658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の実質公債費比率は、分母となる標準財政規模は増となったが、新庁舎建設事業の起債償還が始まったこと等により元利償還金が高止まりし、一方では公営住宅使用料の減に伴い特定財源が減ったことにより分子も増えたこと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％となったことから、３ヵ年平均の実質公債費比率は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％となった。新庁舎建設事業の償還が本格化していくことから、これからも引き続き適正な起債発行を堅持していくよう努める。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101298</xdr:rowOff>
    </xdr:from>
    <xdr:to>
      <xdr:col>81</xdr:col>
      <xdr:colOff>44450</xdr:colOff>
      <xdr:row>37</xdr:row>
      <xdr:rowOff>124278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449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101298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219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112788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4219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112788</xdr:rowOff>
    </xdr:from>
    <xdr:to>
      <xdr:col>68</xdr:col>
      <xdr:colOff>152400</xdr:colOff>
      <xdr:row>38</xdr:row>
      <xdr:rowOff>67733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5643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50498</xdr:rowOff>
    </xdr:from>
    <xdr:to>
      <xdr:col>77</xdr:col>
      <xdr:colOff>95250</xdr:colOff>
      <xdr:row>37</xdr:row>
      <xdr:rowOff>152098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162275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16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61988</xdr:rowOff>
    </xdr:from>
    <xdr:to>
      <xdr:col>68</xdr:col>
      <xdr:colOff>203200</xdr:colOff>
      <xdr:row>37</xdr:row>
      <xdr:rowOff>163588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2315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以降は「ー」となっている。要因として、令和２年度からの新庁舎建設事業による地方債残高の増加があるものの、過去の繰上償還や起債抑制により、全体的に地方債残高が低く抑えられている状態であること、また、それら将来負担額を上回る充当可能基金等の存在も大きいと考えられる。</a:t>
          </a:r>
        </a:p>
        <a:p>
          <a:r>
            <a:rPr kumimoji="1" lang="ja-JP" altLang="en-US" sz="1300">
              <a:latin typeface="ＭＳ Ｐゴシック" panose="020B0600070205080204" pitchFamily="50" charset="-128"/>
              <a:ea typeface="ＭＳ Ｐゴシック" panose="020B0600070205080204" pitchFamily="50" charset="-128"/>
            </a:rPr>
            <a:t>　今後も新規の起債発行額を適正額に留めるなど、公債費等の義務的経費の削減を進め、財政の健全化に努める。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28,078
27,767
438.79
27,019,502
25,799,533
713,657
9,408,816
11,422,884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人件費に係る経常収支比率は令和４年度及び５年度は同率の</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であったが、令和６年度は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となった。類似団体平均とは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り、依然下位に位置している。会計年度任用職員の増や消防業務を直営で行っていることなどが要因として考えられるため、今後も組織の整理合理化、更なる事務事業の見直しを図りながら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ポイント上回った一方、全国平均は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ポイント、宮崎県平均は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る結果となった。主に情報セキュリティ対策に伴う電算機器等のリース、社会体育施設全般の管理業務委託の増加等によるもので、今後も事務事業の合理化等による更な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9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99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4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67129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41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91820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3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8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280">
              <a:latin typeface="ＭＳ Ｐゴシック" panose="020B0600070205080204" pitchFamily="50" charset="-128"/>
              <a:ea typeface="ＭＳ Ｐゴシック" panose="020B0600070205080204" pitchFamily="50" charset="-128"/>
            </a:rPr>
            <a:t>0.4</a:t>
          </a:r>
          <a:r>
            <a:rPr kumimoji="1" lang="ja-JP" altLang="en-US" sz="1280">
              <a:latin typeface="ＭＳ Ｐゴシック" panose="020B0600070205080204" pitchFamily="50" charset="-128"/>
              <a:ea typeface="ＭＳ Ｐゴシック" panose="020B0600070205080204" pitchFamily="50" charset="-128"/>
            </a:rPr>
            <a:t>ポイント減少し、類似団体平均より</a:t>
          </a:r>
          <a:r>
            <a:rPr kumimoji="1" lang="en-US" altLang="ja-JP" sz="1280">
              <a:latin typeface="ＭＳ Ｐゴシック" panose="020B0600070205080204" pitchFamily="50" charset="-128"/>
              <a:ea typeface="ＭＳ Ｐゴシック" panose="020B0600070205080204" pitchFamily="50" charset="-128"/>
            </a:rPr>
            <a:t>5.8</a:t>
          </a:r>
          <a:r>
            <a:rPr kumimoji="1" lang="ja-JP" altLang="en-US" sz="1280">
              <a:latin typeface="ＭＳ Ｐゴシック" panose="020B0600070205080204" pitchFamily="50" charset="-128"/>
              <a:ea typeface="ＭＳ Ｐゴシック" panose="020B0600070205080204" pitchFamily="50" charset="-128"/>
            </a:rPr>
            <a:t>ポイントの差に縮まったものの、類似団体内順位では最下位が続いている。特に社会福祉費、児童福祉費に係る決算額の比率が高くなっており、主に介護給付・訓練等給付費や障害児通所支援事業等の増加が要因として考えられる。認定保育園運営費や生活保護費も横ばい状態で、社会保障費全体の増加等が見込まれることから、適正化に向けた精査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12700</xdr:rowOff>
    </xdr:from>
    <xdr:to>
      <xdr:col>24</xdr:col>
      <xdr:colOff>25400</xdr:colOff>
      <xdr:row>62</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6426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62</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48685"/>
          <a:ext cx="889000" cy="3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61685</xdr:rowOff>
    </xdr:from>
    <xdr:to>
      <xdr:col>15</xdr:col>
      <xdr:colOff>98425</xdr:colOff>
      <xdr:row>60</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48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60</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81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62</xdr:row>
      <xdr:rowOff>27215</xdr:rowOff>
    </xdr:from>
    <xdr:to>
      <xdr:col>20</xdr:col>
      <xdr:colOff>38100</xdr:colOff>
      <xdr:row>62</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74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る結果となった。「その他」の中でも国民健康保険事業特別会計、介護保険事業特別会計、後期高齢者医療特別会計に対する繰出金が大きな比重を占めていることから、保険料等の適正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94343</xdr:rowOff>
    </xdr:from>
    <xdr:to>
      <xdr:col>82</xdr:col>
      <xdr:colOff>107950</xdr:colOff>
      <xdr:row>60</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813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94343</xdr:rowOff>
    </xdr:from>
    <xdr:to>
      <xdr:col>78</xdr:col>
      <xdr:colOff>69850</xdr:colOff>
      <xdr:row>60</xdr:row>
      <xdr:rowOff>110672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81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60</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343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78015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43543</xdr:rowOff>
    </xdr:from>
    <xdr:to>
      <xdr:col>82</xdr:col>
      <xdr:colOff>158750</xdr:colOff>
      <xdr:row>60</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123570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43543</xdr:rowOff>
    </xdr:from>
    <xdr:to>
      <xdr:col>74</xdr:col>
      <xdr:colOff>31750</xdr:colOff>
      <xdr:row>60</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ポイント下回る結果となり、類似団体内順位も例年通り上位となった。今後も引き続き補助事業の見直し等を推進し、経常経費の削減や適正化に努める。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123190</xdr:rowOff>
    </xdr:from>
    <xdr:to>
      <xdr:col>82</xdr:col>
      <xdr:colOff>107950</xdr:colOff>
      <xdr:row>33</xdr:row>
      <xdr:rowOff>146050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8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123190</xdr:rowOff>
    </xdr:from>
    <xdr:to>
      <xdr:col>78</xdr:col>
      <xdr:colOff>69850</xdr:colOff>
      <xdr:row>33</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78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33</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742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92710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74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72390</xdr:rowOff>
    </xdr:from>
    <xdr:to>
      <xdr:col>78</xdr:col>
      <xdr:colOff>120650</xdr:colOff>
      <xdr:row>34</xdr:row>
      <xdr:rowOff>2540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9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％となった。類似団体平均より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ポイント、宮崎県平均より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下回っており、類似団体内順位では１位となっている。しかしながら新庁舎建設事業による償還が本格化することもあり、今後は比率の上昇も予想されるため、引き続き適切な起債発行額に抑え、公債費の適正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14986</xdr:rowOff>
    </xdr:from>
    <xdr:to>
      <xdr:col>24</xdr:col>
      <xdr:colOff>25400</xdr:colOff>
      <xdr:row>73</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530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168148</xdr:rowOff>
    </xdr:from>
    <xdr:to>
      <xdr:col>19</xdr:col>
      <xdr:colOff>187325</xdr:colOff>
      <xdr:row>73</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512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159004</xdr:rowOff>
    </xdr:from>
    <xdr:to>
      <xdr:col>15</xdr:col>
      <xdr:colOff>98425</xdr:colOff>
      <xdr:row>72</xdr:row>
      <xdr:rowOff>168148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503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159004</xdr:rowOff>
    </xdr:from>
    <xdr:to>
      <xdr:col>11</xdr:col>
      <xdr:colOff>9525</xdr:colOff>
      <xdr:row>73</xdr:row>
      <xdr:rowOff>24130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503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135636</xdr:rowOff>
    </xdr:from>
    <xdr:to>
      <xdr:col>24</xdr:col>
      <xdr:colOff>76200</xdr:colOff>
      <xdr:row>73</xdr:row>
      <xdr:rowOff>65786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4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44213</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144780</xdr:rowOff>
    </xdr:from>
    <xdr:to>
      <xdr:col>20</xdr:col>
      <xdr:colOff>38100</xdr:colOff>
      <xdr:row>73</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85107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25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117348</xdr:rowOff>
    </xdr:from>
    <xdr:to>
      <xdr:col>15</xdr:col>
      <xdr:colOff>149225</xdr:colOff>
      <xdr:row>73</xdr:row>
      <xdr:rowOff>47498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57675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108204</xdr:rowOff>
    </xdr:from>
    <xdr:to>
      <xdr:col>11</xdr:col>
      <xdr:colOff>60325</xdr:colOff>
      <xdr:row>73</xdr:row>
      <xdr:rowOff>38354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48531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144780</xdr:rowOff>
    </xdr:from>
    <xdr:to>
      <xdr:col>6</xdr:col>
      <xdr:colOff>171450</xdr:colOff>
      <xdr:row>73</xdr:row>
      <xdr:rowOff>74930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85107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公債費以外の経常収支比率は令和３年度までは改善がみられていたが、一昨年度から悪化に転じ、今年度は更に</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ポイント、全国平均を</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ポイント、宮崎県平均を</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ポイント上回る結果となった。これは、人件費、物件費、その他の値が高いことが主な要因であるが、扶助費については少子高齢化に伴う社会保障関連経費の増等によるもの、また公共施設の修繕等に係る維持補修費が増加していることも考えられるため、適正化に向けた精査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52705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51511"/>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486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41275</xdr:rowOff>
    </xdr:from>
    <xdr:to>
      <xdr:col>73</xdr:col>
      <xdr:colOff>180975</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1475"/>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77</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1475"/>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xdr:rowOff>
    </xdr:from>
    <xdr:to>
      <xdr:col>82</xdr:col>
      <xdr:colOff>158750</xdr:colOff>
      <xdr:row>78</xdr:row>
      <xdr:rowOff>103505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145432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161925</xdr:rowOff>
    </xdr:from>
    <xdr:to>
      <xdr:col>69</xdr:col>
      <xdr:colOff>142875</xdr:colOff>
      <xdr:row>76</xdr:row>
      <xdr:rowOff>92075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76852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150573</xdr:rowOff>
    </xdr:from>
    <xdr:to>
      <xdr:col>29</xdr:col>
      <xdr:colOff>127000</xdr:colOff>
      <xdr:row>17</xdr:row>
      <xdr:rowOff>118487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1398"/>
          <a:ext cx="647700" cy="139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135350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118487</xdr:rowOff>
    </xdr:from>
    <xdr:to>
      <xdr:col>26</xdr:col>
      <xdr:colOff>50800</xdr:colOff>
      <xdr:row>17</xdr:row>
      <xdr:rowOff>160174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0762"/>
          <a:ext cx="698500" cy="4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160174</xdr:rowOff>
    </xdr:from>
    <xdr:to>
      <xdr:col>22</xdr:col>
      <xdr:colOff>114300</xdr:colOff>
      <xdr:row>18</xdr:row>
      <xdr:rowOff>8237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2449"/>
          <a:ext cx="698500" cy="19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8237</xdr:rowOff>
    </xdr:from>
    <xdr:to>
      <xdr:col>18</xdr:col>
      <xdr:colOff>177800</xdr:colOff>
      <xdr:row>18</xdr:row>
      <xdr:rowOff>64244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1962"/>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99773</xdr:rowOff>
    </xdr:from>
    <xdr:to>
      <xdr:col>29</xdr:col>
      <xdr:colOff>177800</xdr:colOff>
      <xdr:row>17</xdr:row>
      <xdr:rowOff>29923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116300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67687</xdr:rowOff>
    </xdr:from>
    <xdr:to>
      <xdr:col>26</xdr:col>
      <xdr:colOff>101600</xdr:colOff>
      <xdr:row>17</xdr:row>
      <xdr:rowOff>169287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109374</xdr:rowOff>
    </xdr:from>
    <xdr:to>
      <xdr:col>22</xdr:col>
      <xdr:colOff>165100</xdr:colOff>
      <xdr:row>18</xdr:row>
      <xdr:rowOff>39524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128887</xdr:rowOff>
    </xdr:from>
    <xdr:to>
      <xdr:col>19</xdr:col>
      <xdr:colOff>38100</xdr:colOff>
      <xdr:row>18</xdr:row>
      <xdr:rowOff>59037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69214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13444</xdr:rowOff>
    </xdr:from>
    <xdr:to>
      <xdr:col>15</xdr:col>
      <xdr:colOff>101600</xdr:colOff>
      <xdr:row>18</xdr:row>
      <xdr:rowOff>115044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125221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155804</xdr:rowOff>
    </xdr:from>
    <xdr:to>
      <xdr:col>29</xdr:col>
      <xdr:colOff>127000</xdr:colOff>
      <xdr:row>37</xdr:row>
      <xdr:rowOff>243815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80354"/>
          <a:ext cx="0" cy="12881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253992</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37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243815</xdr:rowOff>
    </xdr:from>
    <xdr:to>
      <xdr:col>30</xdr:col>
      <xdr:colOff>25400</xdr:colOff>
      <xdr:row>37</xdr:row>
      <xdr:rowOff>243815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368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70731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155804</xdr:rowOff>
    </xdr:from>
    <xdr:to>
      <xdr:col>30</xdr:col>
      <xdr:colOff>25400</xdr:colOff>
      <xdr:row>33</xdr:row>
      <xdr:rowOff>155804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80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243815</xdr:rowOff>
    </xdr:from>
    <xdr:to>
      <xdr:col>29</xdr:col>
      <xdr:colOff>127000</xdr:colOff>
      <xdr:row>37</xdr:row>
      <xdr:rowOff>263474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368515"/>
          <a:ext cx="6477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79954</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903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234877</xdr:rowOff>
    </xdr:from>
    <xdr:to>
      <xdr:col>29</xdr:col>
      <xdr:colOff>177800</xdr:colOff>
      <xdr:row>35</xdr:row>
      <xdr:rowOff>336477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45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263474</xdr:rowOff>
    </xdr:from>
    <xdr:to>
      <xdr:col>26</xdr:col>
      <xdr:colOff>50800</xdr:colOff>
      <xdr:row>37</xdr:row>
      <xdr:rowOff>301822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388174"/>
          <a:ext cx="69850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249193</xdr:rowOff>
    </xdr:from>
    <xdr:to>
      <xdr:col>26</xdr:col>
      <xdr:colOff>101600</xdr:colOff>
      <xdr:row>36</xdr:row>
      <xdr:rowOff>7893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9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18070</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301822</xdr:rowOff>
    </xdr:from>
    <xdr:to>
      <xdr:col>22</xdr:col>
      <xdr:colOff>114300</xdr:colOff>
      <xdr:row>37</xdr:row>
      <xdr:rowOff>310480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26522"/>
          <a:ext cx="698500" cy="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268624</xdr:rowOff>
    </xdr:from>
    <xdr:to>
      <xdr:col>22</xdr:col>
      <xdr:colOff>165100</xdr:colOff>
      <xdr:row>36</xdr:row>
      <xdr:rowOff>27324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78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37501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310480</xdr:rowOff>
    </xdr:from>
    <xdr:to>
      <xdr:col>18</xdr:col>
      <xdr:colOff>177800</xdr:colOff>
      <xdr:row>37</xdr:row>
      <xdr:rowOff>329626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35180"/>
          <a:ext cx="698500" cy="1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287741</xdr:rowOff>
    </xdr:from>
    <xdr:to>
      <xdr:col>19</xdr:col>
      <xdr:colOff>38100</xdr:colOff>
      <xdr:row>36</xdr:row>
      <xdr:rowOff>46441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98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56618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6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332289</xdr:rowOff>
    </xdr:from>
    <xdr:to>
      <xdr:col>15</xdr:col>
      <xdr:colOff>101600</xdr:colOff>
      <xdr:row>36</xdr:row>
      <xdr:rowOff>90989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42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101166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1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193015</xdr:rowOff>
    </xdr:from>
    <xdr:to>
      <xdr:col>29</xdr:col>
      <xdr:colOff>177800</xdr:colOff>
      <xdr:row>37</xdr:row>
      <xdr:rowOff>294615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1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101592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212674</xdr:rowOff>
    </xdr:from>
    <xdr:to>
      <xdr:col>26</xdr:col>
      <xdr:colOff>101600</xdr:colOff>
      <xdr:row>37</xdr:row>
      <xdr:rowOff>314274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3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299051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423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251022</xdr:rowOff>
    </xdr:from>
    <xdr:to>
      <xdr:col>22</xdr:col>
      <xdr:colOff>165100</xdr:colOff>
      <xdr:row>38</xdr:row>
      <xdr:rowOff>9722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7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337399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46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259680</xdr:rowOff>
    </xdr:from>
    <xdr:to>
      <xdr:col>19</xdr:col>
      <xdr:colOff>38100</xdr:colOff>
      <xdr:row>38</xdr:row>
      <xdr:rowOff>18380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8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3157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47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278826</xdr:rowOff>
    </xdr:from>
    <xdr:to>
      <xdr:col>15</xdr:col>
      <xdr:colOff>101600</xdr:colOff>
      <xdr:row>38</xdr:row>
      <xdr:rowOff>37526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0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22303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48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28,078
27,767
438.79
27,019,502
25,799,533
713,657
9,408,816
11,422,884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21946</xdr:rowOff>
    </xdr:from>
    <xdr:to>
      <xdr:col>24</xdr:col>
      <xdr:colOff>63500</xdr:colOff>
      <xdr:row>35</xdr:row>
      <xdr:rowOff>134557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2696"/>
          <a:ext cx="838200" cy="1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131597</xdr:rowOff>
    </xdr:from>
    <xdr:to>
      <xdr:col>19</xdr:col>
      <xdr:colOff>177800</xdr:colOff>
      <xdr:row>35</xdr:row>
      <xdr:rowOff>134557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2347"/>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131597</xdr:rowOff>
    </xdr:from>
    <xdr:to>
      <xdr:col>15</xdr:col>
      <xdr:colOff>50800</xdr:colOff>
      <xdr:row>35</xdr:row>
      <xdr:rowOff>151790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234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151790</xdr:rowOff>
    </xdr:from>
    <xdr:to>
      <xdr:col>10</xdr:col>
      <xdr:colOff>114300</xdr:colOff>
      <xdr:row>36</xdr:row>
      <xdr:rowOff>7125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2540"/>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142596</xdr:rowOff>
    </xdr:from>
    <xdr:to>
      <xdr:col>24</xdr:col>
      <xdr:colOff>114300</xdr:colOff>
      <xdr:row>35</xdr:row>
      <xdr:rowOff>72746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165473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83757</xdr:rowOff>
    </xdr:from>
    <xdr:to>
      <xdr:col>20</xdr:col>
      <xdr:colOff>38100</xdr:colOff>
      <xdr:row>36</xdr:row>
      <xdr:rowOff>13907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30434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80797</xdr:rowOff>
    </xdr:from>
    <xdr:to>
      <xdr:col>15</xdr:col>
      <xdr:colOff>101600</xdr:colOff>
      <xdr:row>36</xdr:row>
      <xdr:rowOff>10947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27474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5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100990</xdr:rowOff>
    </xdr:from>
    <xdr:to>
      <xdr:col>10</xdr:col>
      <xdr:colOff>165100</xdr:colOff>
      <xdr:row>36</xdr:row>
      <xdr:rowOff>31140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47667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127775</xdr:rowOff>
    </xdr:from>
    <xdr:to>
      <xdr:col>6</xdr:col>
      <xdr:colOff>38100</xdr:colOff>
      <xdr:row>36</xdr:row>
      <xdr:rowOff>57925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74452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123190</xdr:rowOff>
    </xdr:from>
    <xdr:to>
      <xdr:col>24</xdr:col>
      <xdr:colOff>63500</xdr:colOff>
      <xdr:row>55</xdr:row>
      <xdr:rowOff>153950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81490"/>
          <a:ext cx="838200" cy="20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78207</xdr:rowOff>
    </xdr:from>
    <xdr:to>
      <xdr:col>19</xdr:col>
      <xdr:colOff>177800</xdr:colOff>
      <xdr:row>55</xdr:row>
      <xdr:rowOff>153950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07957"/>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78207</xdr:rowOff>
    </xdr:from>
    <xdr:to>
      <xdr:col>15</xdr:col>
      <xdr:colOff>50800</xdr:colOff>
      <xdr:row>55</xdr:row>
      <xdr:rowOff>131026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07957"/>
          <a:ext cx="889000" cy="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131026</xdr:rowOff>
    </xdr:from>
    <xdr:to>
      <xdr:col>10</xdr:col>
      <xdr:colOff>114300</xdr:colOff>
      <xdr:row>57</xdr:row>
      <xdr:rowOff>9969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0776"/>
          <a:ext cx="889000" cy="2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72390</xdr:rowOff>
    </xdr:from>
    <xdr:to>
      <xdr:col>24</xdr:col>
      <xdr:colOff>114300</xdr:colOff>
      <xdr:row>55</xdr:row>
      <xdr:rowOff>2540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95267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8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103150</xdr:rowOff>
    </xdr:from>
    <xdr:to>
      <xdr:col>20</xdr:col>
      <xdr:colOff>38100</xdr:colOff>
      <xdr:row>56</xdr:row>
      <xdr:rowOff>33300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49827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0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27407</xdr:rowOff>
    </xdr:from>
    <xdr:to>
      <xdr:col>15</xdr:col>
      <xdr:colOff>101600</xdr:colOff>
      <xdr:row>55</xdr:row>
      <xdr:rowOff>129007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145534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3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80226</xdr:rowOff>
    </xdr:from>
    <xdr:to>
      <xdr:col>10</xdr:col>
      <xdr:colOff>165100</xdr:colOff>
      <xdr:row>56</xdr:row>
      <xdr:rowOff>10376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26903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8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130619</xdr:rowOff>
    </xdr:from>
    <xdr:to>
      <xdr:col>6</xdr:col>
      <xdr:colOff>38100</xdr:colOff>
      <xdr:row>57</xdr:row>
      <xdr:rowOff>60769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17762</xdr:rowOff>
    </xdr:from>
    <xdr:to>
      <xdr:col>24</xdr:col>
      <xdr:colOff>63500</xdr:colOff>
      <xdr:row>78</xdr:row>
      <xdr:rowOff>43745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0862"/>
          <a:ext cx="8382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19075</xdr:rowOff>
    </xdr:from>
    <xdr:to>
      <xdr:col>19</xdr:col>
      <xdr:colOff>177800</xdr:colOff>
      <xdr:row>78</xdr:row>
      <xdr:rowOff>43745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2175"/>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19075</xdr:rowOff>
    </xdr:from>
    <xdr:to>
      <xdr:col>15</xdr:col>
      <xdr:colOff>50800</xdr:colOff>
      <xdr:row>78</xdr:row>
      <xdr:rowOff>44698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2175"/>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44698</xdr:rowOff>
    </xdr:from>
    <xdr:to>
      <xdr:col>10</xdr:col>
      <xdr:colOff>114300</xdr:colOff>
      <xdr:row>78</xdr:row>
      <xdr:rowOff>54414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779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138412</xdr:rowOff>
    </xdr:from>
    <xdr:to>
      <xdr:col>24</xdr:col>
      <xdr:colOff>114300</xdr:colOff>
      <xdr:row>78</xdr:row>
      <xdr:rowOff>68562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116839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164395</xdr:rowOff>
    </xdr:from>
    <xdr:to>
      <xdr:col>20</xdr:col>
      <xdr:colOff>38100</xdr:colOff>
      <xdr:row>78</xdr:row>
      <xdr:rowOff>94545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111072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139725</xdr:rowOff>
    </xdr:from>
    <xdr:to>
      <xdr:col>15</xdr:col>
      <xdr:colOff>101600</xdr:colOff>
      <xdr:row>78</xdr:row>
      <xdr:rowOff>69875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86402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165348</xdr:rowOff>
    </xdr:from>
    <xdr:to>
      <xdr:col>10</xdr:col>
      <xdr:colOff>165100</xdr:colOff>
      <xdr:row>78</xdr:row>
      <xdr:rowOff>95498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86625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3614</xdr:rowOff>
    </xdr:from>
    <xdr:to>
      <xdr:col>6</xdr:col>
      <xdr:colOff>38100</xdr:colOff>
      <xdr:row>78</xdr:row>
      <xdr:rowOff>105214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96341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93675</xdr:rowOff>
    </xdr:from>
    <xdr:to>
      <xdr:col>24</xdr:col>
      <xdr:colOff>63500</xdr:colOff>
      <xdr:row>90</xdr:row>
      <xdr:rowOff>141452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24175"/>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141452</xdr:rowOff>
    </xdr:from>
    <xdr:to>
      <xdr:col>19</xdr:col>
      <xdr:colOff>177800</xdr:colOff>
      <xdr:row>91</xdr:row>
      <xdr:rowOff>159029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571952"/>
          <a:ext cx="889000" cy="1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50952</xdr:rowOff>
    </xdr:from>
    <xdr:to>
      <xdr:col>15</xdr:col>
      <xdr:colOff>50800</xdr:colOff>
      <xdr:row>91</xdr:row>
      <xdr:rowOff>159029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652902"/>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50952</xdr:rowOff>
    </xdr:from>
    <xdr:to>
      <xdr:col>10</xdr:col>
      <xdr:colOff>114300</xdr:colOff>
      <xdr:row>93</xdr:row>
      <xdr:rowOff>108598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652902"/>
          <a:ext cx="889000" cy="4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42875</xdr:rowOff>
    </xdr:from>
    <xdr:to>
      <xdr:col>24</xdr:col>
      <xdr:colOff>114300</xdr:colOff>
      <xdr:row>90</xdr:row>
      <xdr:rowOff>144475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167352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2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90652</xdr:rowOff>
    </xdr:from>
    <xdr:to>
      <xdr:col>20</xdr:col>
      <xdr:colOff>38100</xdr:colOff>
      <xdr:row>91</xdr:row>
      <xdr:rowOff>20802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37329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108229</xdr:rowOff>
    </xdr:from>
    <xdr:to>
      <xdr:col>15</xdr:col>
      <xdr:colOff>101600</xdr:colOff>
      <xdr:row>92</xdr:row>
      <xdr:rowOff>38379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54906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8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xdr:rowOff>
    </xdr:from>
    <xdr:to>
      <xdr:col>10</xdr:col>
      <xdr:colOff>165100</xdr:colOff>
      <xdr:row>91</xdr:row>
      <xdr:rowOff>101752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6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118279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37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57798</xdr:rowOff>
    </xdr:from>
    <xdr:to>
      <xdr:col>6</xdr:col>
      <xdr:colOff>38100</xdr:colOff>
      <xdr:row>93</xdr:row>
      <xdr:rowOff>159398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4475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7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56292</xdr:rowOff>
    </xdr:from>
    <xdr:to>
      <xdr:col>55</xdr:col>
      <xdr:colOff>0</xdr:colOff>
      <xdr:row>36</xdr:row>
      <xdr:rowOff>154887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8492"/>
          <a:ext cx="8382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154887</xdr:rowOff>
    </xdr:from>
    <xdr:to>
      <xdr:col>50</xdr:col>
      <xdr:colOff>114300</xdr:colOff>
      <xdr:row>36</xdr:row>
      <xdr:rowOff>171140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7087"/>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142077</xdr:rowOff>
    </xdr:from>
    <xdr:to>
      <xdr:col>45</xdr:col>
      <xdr:colOff>177800</xdr:colOff>
      <xdr:row>36</xdr:row>
      <xdr:rowOff>171140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14277"/>
          <a:ext cx="889000" cy="2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154589</xdr:rowOff>
    </xdr:from>
    <xdr:to>
      <xdr:col>41</xdr:col>
      <xdr:colOff>50800</xdr:colOff>
      <xdr:row>36</xdr:row>
      <xdr:rowOff>142077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40989"/>
          <a:ext cx="889000" cy="67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5492</xdr:rowOff>
    </xdr:from>
    <xdr:to>
      <xdr:col>55</xdr:col>
      <xdr:colOff>50800</xdr:colOff>
      <xdr:row>36</xdr:row>
      <xdr:rowOff>107092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28369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104087</xdr:rowOff>
    </xdr:from>
    <xdr:to>
      <xdr:col>50</xdr:col>
      <xdr:colOff>165100</xdr:colOff>
      <xdr:row>37</xdr:row>
      <xdr:rowOff>34237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50764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120340</xdr:rowOff>
    </xdr:from>
    <xdr:to>
      <xdr:col>46</xdr:col>
      <xdr:colOff>38100</xdr:colOff>
      <xdr:row>37</xdr:row>
      <xdr:rowOff>50490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41617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91277</xdr:rowOff>
    </xdr:from>
    <xdr:to>
      <xdr:col>41</xdr:col>
      <xdr:colOff>101600</xdr:colOff>
      <xdr:row>37</xdr:row>
      <xdr:rowOff>21427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37954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103789</xdr:rowOff>
    </xdr:from>
    <xdr:to>
      <xdr:col>36</xdr:col>
      <xdr:colOff>165100</xdr:colOff>
      <xdr:row>33</xdr:row>
      <xdr:rowOff>33939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25066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8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160078</xdr:rowOff>
    </xdr:from>
    <xdr:to>
      <xdr:col>55</xdr:col>
      <xdr:colOff>0</xdr:colOff>
      <xdr:row>56</xdr:row>
      <xdr:rowOff>58525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89828"/>
          <a:ext cx="838200" cy="6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12501</xdr:rowOff>
    </xdr:from>
    <xdr:to>
      <xdr:col>50</xdr:col>
      <xdr:colOff>114300</xdr:colOff>
      <xdr:row>56</xdr:row>
      <xdr:rowOff>58525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13701"/>
          <a:ext cx="889000" cy="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126626</xdr:rowOff>
    </xdr:from>
    <xdr:to>
      <xdr:col>45</xdr:col>
      <xdr:colOff>177800</xdr:colOff>
      <xdr:row>56</xdr:row>
      <xdr:rowOff>12501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13476"/>
          <a:ext cx="889000" cy="4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115142</xdr:rowOff>
    </xdr:from>
    <xdr:to>
      <xdr:col>41</xdr:col>
      <xdr:colOff>50800</xdr:colOff>
      <xdr:row>53</xdr:row>
      <xdr:rowOff>126626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859092"/>
          <a:ext cx="889000" cy="3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97012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18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109278</xdr:rowOff>
    </xdr:from>
    <xdr:to>
      <xdr:col>55</xdr:col>
      <xdr:colOff>50800</xdr:colOff>
      <xdr:row>56</xdr:row>
      <xdr:rowOff>39428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87705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7725</xdr:rowOff>
    </xdr:from>
    <xdr:to>
      <xdr:col>50</xdr:col>
      <xdr:colOff>165100</xdr:colOff>
      <xdr:row>56</xdr:row>
      <xdr:rowOff>109325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100452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133151</xdr:rowOff>
    </xdr:from>
    <xdr:to>
      <xdr:col>46</xdr:col>
      <xdr:colOff>38100</xdr:colOff>
      <xdr:row>56</xdr:row>
      <xdr:rowOff>63301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54428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75826</xdr:rowOff>
    </xdr:from>
    <xdr:to>
      <xdr:col>41</xdr:col>
      <xdr:colOff>101600</xdr:colOff>
      <xdr:row>54</xdr:row>
      <xdr:rowOff>5976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1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22503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9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64342</xdr:rowOff>
    </xdr:from>
    <xdr:to>
      <xdr:col>36</xdr:col>
      <xdr:colOff>165100</xdr:colOff>
      <xdr:row>51</xdr:row>
      <xdr:rowOff>165942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8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11019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58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73681</xdr:rowOff>
    </xdr:from>
    <xdr:to>
      <xdr:col>55</xdr:col>
      <xdr:colOff>0</xdr:colOff>
      <xdr:row>78</xdr:row>
      <xdr:rowOff>88928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46781"/>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88928</xdr:rowOff>
    </xdr:from>
    <xdr:to>
      <xdr:col>50</xdr:col>
      <xdr:colOff>114300</xdr:colOff>
      <xdr:row>78</xdr:row>
      <xdr:rowOff>122830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62028"/>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142466</xdr:rowOff>
    </xdr:from>
    <xdr:to>
      <xdr:col>45</xdr:col>
      <xdr:colOff>177800</xdr:colOff>
      <xdr:row>78</xdr:row>
      <xdr:rowOff>122830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72666"/>
          <a:ext cx="889000" cy="3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142466</xdr:rowOff>
    </xdr:from>
    <xdr:to>
      <xdr:col>41</xdr:col>
      <xdr:colOff>50800</xdr:colOff>
      <xdr:row>77</xdr:row>
      <xdr:rowOff>21696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172666"/>
          <a:ext cx="8890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22881</xdr:rowOff>
    </xdr:from>
    <xdr:to>
      <xdr:col>55</xdr:col>
      <xdr:colOff>50800</xdr:colOff>
      <xdr:row>78</xdr:row>
      <xdr:rowOff>124481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109258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38128</xdr:rowOff>
    </xdr:from>
    <xdr:to>
      <xdr:col>50</xdr:col>
      <xdr:colOff>165100</xdr:colOff>
      <xdr:row>78</xdr:row>
      <xdr:rowOff>139728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130855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72030</xdr:rowOff>
    </xdr:from>
    <xdr:to>
      <xdr:col>46</xdr:col>
      <xdr:colOff>38100</xdr:colOff>
      <xdr:row>79</xdr:row>
      <xdr:rowOff>2180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164757</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3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91666</xdr:rowOff>
    </xdr:from>
    <xdr:to>
      <xdr:col>41</xdr:col>
      <xdr:colOff>101600</xdr:colOff>
      <xdr:row>77</xdr:row>
      <xdr:rowOff>21816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12943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21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142346</xdr:rowOff>
    </xdr:from>
    <xdr:to>
      <xdr:col>36</xdr:col>
      <xdr:colOff>165100</xdr:colOff>
      <xdr:row>77</xdr:row>
      <xdr:rowOff>72496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63623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26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31376</xdr:rowOff>
    </xdr:from>
    <xdr:to>
      <xdr:col>55</xdr:col>
      <xdr:colOff>0</xdr:colOff>
      <xdr:row>97</xdr:row>
      <xdr:rowOff>110113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90576"/>
          <a:ext cx="838200" cy="25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103908</xdr:rowOff>
    </xdr:from>
    <xdr:to>
      <xdr:col>50</xdr:col>
      <xdr:colOff>114300</xdr:colOff>
      <xdr:row>97</xdr:row>
      <xdr:rowOff>110113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63108"/>
          <a:ext cx="889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78511</xdr:rowOff>
    </xdr:from>
    <xdr:to>
      <xdr:col>45</xdr:col>
      <xdr:colOff>177800</xdr:colOff>
      <xdr:row>96</xdr:row>
      <xdr:rowOff>103908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023361"/>
          <a:ext cx="889000" cy="53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160382</xdr:rowOff>
    </xdr:from>
    <xdr:to>
      <xdr:col>41</xdr:col>
      <xdr:colOff>50800</xdr:colOff>
      <xdr:row>93</xdr:row>
      <xdr:rowOff>78511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762332"/>
          <a:ext cx="889000" cy="2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152026</xdr:rowOff>
    </xdr:from>
    <xdr:to>
      <xdr:col>55</xdr:col>
      <xdr:colOff>50800</xdr:colOff>
      <xdr:row>96</xdr:row>
      <xdr:rowOff>82176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3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130453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59313</xdr:rowOff>
    </xdr:from>
    <xdr:to>
      <xdr:col>50</xdr:col>
      <xdr:colOff>165100</xdr:colOff>
      <xdr:row>97</xdr:row>
      <xdr:rowOff>160913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152040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53108</xdr:rowOff>
    </xdr:from>
    <xdr:to>
      <xdr:col>46</xdr:col>
      <xdr:colOff>38100</xdr:colOff>
      <xdr:row>96</xdr:row>
      <xdr:rowOff>154708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145835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27711</xdr:rowOff>
    </xdr:from>
    <xdr:to>
      <xdr:col>41</xdr:col>
      <xdr:colOff>101600</xdr:colOff>
      <xdr:row>93</xdr:row>
      <xdr:rowOff>129311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145838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109582</xdr:rowOff>
    </xdr:from>
    <xdr:to>
      <xdr:col>36</xdr:col>
      <xdr:colOff>165100</xdr:colOff>
      <xdr:row>92</xdr:row>
      <xdr:rowOff>39732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7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56259</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48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156113</xdr:rowOff>
    </xdr:from>
    <xdr:to>
      <xdr:col>85</xdr:col>
      <xdr:colOff>127000</xdr:colOff>
      <xdr:row>36</xdr:row>
      <xdr:rowOff>72492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985413"/>
          <a:ext cx="838200" cy="25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156113</xdr:rowOff>
    </xdr:from>
    <xdr:to>
      <xdr:col>81</xdr:col>
      <xdr:colOff>50800</xdr:colOff>
      <xdr:row>37</xdr:row>
      <xdr:rowOff>64125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85413"/>
          <a:ext cx="889000" cy="4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119492</xdr:rowOff>
    </xdr:from>
    <xdr:to>
      <xdr:col>76</xdr:col>
      <xdr:colOff>114300</xdr:colOff>
      <xdr:row>37</xdr:row>
      <xdr:rowOff>64125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91692"/>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121002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119492</xdr:rowOff>
    </xdr:from>
    <xdr:to>
      <xdr:col>71</xdr:col>
      <xdr:colOff>177800</xdr:colOff>
      <xdr:row>37</xdr:row>
      <xdr:rowOff>65496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291692"/>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115287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5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21692</xdr:rowOff>
    </xdr:from>
    <xdr:to>
      <xdr:col>85</xdr:col>
      <xdr:colOff>177800</xdr:colOff>
      <xdr:row>36</xdr:row>
      <xdr:rowOff>123292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44569</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105313</xdr:rowOff>
    </xdr:from>
    <xdr:to>
      <xdr:col>81</xdr:col>
      <xdr:colOff>101600</xdr:colOff>
      <xdr:row>35</xdr:row>
      <xdr:rowOff>35463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51990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13325</xdr:rowOff>
    </xdr:from>
    <xdr:to>
      <xdr:col>76</xdr:col>
      <xdr:colOff>165100</xdr:colOff>
      <xdr:row>37</xdr:row>
      <xdr:rowOff>114925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131452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13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68692</xdr:rowOff>
    </xdr:from>
    <xdr:to>
      <xdr:col>72</xdr:col>
      <xdr:colOff>38100</xdr:colOff>
      <xdr:row>36</xdr:row>
      <xdr:rowOff>170292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15369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01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14696</xdr:rowOff>
    </xdr:from>
    <xdr:to>
      <xdr:col>67</xdr:col>
      <xdr:colOff>101600</xdr:colOff>
      <xdr:row>37</xdr:row>
      <xdr:rowOff>116296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107423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45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1536</xdr:rowOff>
    </xdr:from>
    <xdr:to>
      <xdr:col>85</xdr:col>
      <xdr:colOff>127000</xdr:colOff>
      <xdr:row>79</xdr:row>
      <xdr:rowOff>6883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546086"/>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6883</xdr:rowOff>
    </xdr:from>
    <xdr:to>
      <xdr:col>81</xdr:col>
      <xdr:colOff>50800</xdr:colOff>
      <xdr:row>79</xdr:row>
      <xdr:rowOff>19634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51433"/>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15506</xdr:rowOff>
    </xdr:from>
    <xdr:to>
      <xdr:col>76</xdr:col>
      <xdr:colOff>114300</xdr:colOff>
      <xdr:row>79</xdr:row>
      <xdr:rowOff>19634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60056"/>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15506</xdr:rowOff>
    </xdr:from>
    <xdr:to>
      <xdr:col>71</xdr:col>
      <xdr:colOff>177800</xdr:colOff>
      <xdr:row>79</xdr:row>
      <xdr:rowOff>32271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560056"/>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122186</xdr:rowOff>
    </xdr:from>
    <xdr:to>
      <xdr:col>85</xdr:col>
      <xdr:colOff>177800</xdr:colOff>
      <xdr:row>79</xdr:row>
      <xdr:rowOff>52336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37113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1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127533</xdr:rowOff>
    </xdr:from>
    <xdr:to>
      <xdr:col>81</xdr:col>
      <xdr:colOff>101600</xdr:colOff>
      <xdr:row>79</xdr:row>
      <xdr:rowOff>57683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48810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140284</xdr:rowOff>
    </xdr:from>
    <xdr:to>
      <xdr:col>76</xdr:col>
      <xdr:colOff>165100</xdr:colOff>
      <xdr:row>79</xdr:row>
      <xdr:rowOff>70434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5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61561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6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136156</xdr:rowOff>
    </xdr:from>
    <xdr:to>
      <xdr:col>72</xdr:col>
      <xdr:colOff>38100</xdr:colOff>
      <xdr:row>79</xdr:row>
      <xdr:rowOff>66306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5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57433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6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152921</xdr:rowOff>
    </xdr:from>
    <xdr:to>
      <xdr:col>67</xdr:col>
      <xdr:colOff>101600</xdr:colOff>
      <xdr:row>79</xdr:row>
      <xdr:rowOff>83071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5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74198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6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146025</xdr:rowOff>
    </xdr:from>
    <xdr:to>
      <xdr:col>85</xdr:col>
      <xdr:colOff>127000</xdr:colOff>
      <xdr:row>93</xdr:row>
      <xdr:rowOff>121107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5747975"/>
          <a:ext cx="838200" cy="3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121107</xdr:rowOff>
    </xdr:from>
    <xdr:to>
      <xdr:col>81</xdr:col>
      <xdr:colOff>50800</xdr:colOff>
      <xdr:row>94</xdr:row>
      <xdr:rowOff>66487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065957"/>
          <a:ext cx="889000" cy="1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31359</xdr:rowOff>
    </xdr:from>
    <xdr:to>
      <xdr:col>76</xdr:col>
      <xdr:colOff>114300</xdr:colOff>
      <xdr:row>94</xdr:row>
      <xdr:rowOff>66487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147659"/>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31359</xdr:rowOff>
    </xdr:from>
    <xdr:to>
      <xdr:col>71</xdr:col>
      <xdr:colOff>177800</xdr:colOff>
      <xdr:row>95</xdr:row>
      <xdr:rowOff>35131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147659"/>
          <a:ext cx="889000" cy="1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95225</xdr:rowOff>
    </xdr:from>
    <xdr:to>
      <xdr:col>85</xdr:col>
      <xdr:colOff>177800</xdr:colOff>
      <xdr:row>92</xdr:row>
      <xdr:rowOff>25375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56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48252</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6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70307</xdr:rowOff>
    </xdr:from>
    <xdr:to>
      <xdr:col>81</xdr:col>
      <xdr:colOff>101600</xdr:colOff>
      <xdr:row>94</xdr:row>
      <xdr:rowOff>457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16984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579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15687</xdr:rowOff>
    </xdr:from>
    <xdr:to>
      <xdr:col>76</xdr:col>
      <xdr:colOff>165100</xdr:colOff>
      <xdr:row>94</xdr:row>
      <xdr:rowOff>117287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13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133814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590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152009</xdr:rowOff>
    </xdr:from>
    <xdr:to>
      <xdr:col>72</xdr:col>
      <xdr:colOff>38100</xdr:colOff>
      <xdr:row>94</xdr:row>
      <xdr:rowOff>82159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0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98686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587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155781</xdr:rowOff>
    </xdr:from>
    <xdr:to>
      <xdr:col>67</xdr:col>
      <xdr:colOff>101600</xdr:colOff>
      <xdr:row>95</xdr:row>
      <xdr:rowOff>85931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2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102458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0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104801</xdr:rowOff>
    </xdr:from>
    <xdr:to>
      <xdr:col>116</xdr:col>
      <xdr:colOff>63500</xdr:colOff>
      <xdr:row>34</xdr:row>
      <xdr:rowOff>162636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934101"/>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60071</xdr:rowOff>
    </xdr:from>
    <xdr:to>
      <xdr:col>111</xdr:col>
      <xdr:colOff>177800</xdr:colOff>
      <xdr:row>34</xdr:row>
      <xdr:rowOff>104801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889371"/>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167225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59233</xdr:rowOff>
    </xdr:from>
    <xdr:to>
      <xdr:col>107</xdr:col>
      <xdr:colOff>50800</xdr:colOff>
      <xdr:row>34</xdr:row>
      <xdr:rowOff>60071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88853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59233</xdr:rowOff>
    </xdr:from>
    <xdr:to>
      <xdr:col>102</xdr:col>
      <xdr:colOff>114300</xdr:colOff>
      <xdr:row>34</xdr:row>
      <xdr:rowOff>124155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888533"/>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111836</xdr:rowOff>
    </xdr:from>
    <xdr:to>
      <xdr:col>116</xdr:col>
      <xdr:colOff>114300</xdr:colOff>
      <xdr:row>35</xdr:row>
      <xdr:rowOff>41986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134713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9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54001</xdr:rowOff>
    </xdr:from>
    <xdr:to>
      <xdr:col>112</xdr:col>
      <xdr:colOff>38100</xdr:colOff>
      <xdr:row>34</xdr:row>
      <xdr:rowOff>155601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678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6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9271</xdr:rowOff>
    </xdr:from>
    <xdr:to>
      <xdr:col>107</xdr:col>
      <xdr:colOff>101600</xdr:colOff>
      <xdr:row>34</xdr:row>
      <xdr:rowOff>110871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127398</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8433</xdr:rowOff>
    </xdr:from>
    <xdr:to>
      <xdr:col>102</xdr:col>
      <xdr:colOff>165100</xdr:colOff>
      <xdr:row>34</xdr:row>
      <xdr:rowOff>110033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126560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73355</xdr:rowOff>
    </xdr:from>
    <xdr:to>
      <xdr:col>98</xdr:col>
      <xdr:colOff>38100</xdr:colOff>
      <xdr:row>35</xdr:row>
      <xdr:rowOff>3505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9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20032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6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74320</xdr:rowOff>
    </xdr:from>
    <xdr:to>
      <xdr:col>116</xdr:col>
      <xdr:colOff>63500</xdr:colOff>
      <xdr:row>55</xdr:row>
      <xdr:rowOff>78740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504070"/>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77292</xdr:rowOff>
    </xdr:from>
    <xdr:to>
      <xdr:col>111</xdr:col>
      <xdr:colOff>177800</xdr:colOff>
      <xdr:row>55</xdr:row>
      <xdr:rowOff>78740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50704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68225</xdr:rowOff>
    </xdr:from>
    <xdr:to>
      <xdr:col>107</xdr:col>
      <xdr:colOff>50800</xdr:colOff>
      <xdr:row>55</xdr:row>
      <xdr:rowOff>77292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497975"/>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56032</xdr:rowOff>
    </xdr:from>
    <xdr:to>
      <xdr:col>102</xdr:col>
      <xdr:colOff>114300</xdr:colOff>
      <xdr:row>55</xdr:row>
      <xdr:rowOff>68225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85782"/>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23520</xdr:rowOff>
    </xdr:from>
    <xdr:to>
      <xdr:col>116</xdr:col>
      <xdr:colOff>114300</xdr:colOff>
      <xdr:row>55</xdr:row>
      <xdr:rowOff>125120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4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46397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27940</xdr:rowOff>
    </xdr:from>
    <xdr:to>
      <xdr:col>112</xdr:col>
      <xdr:colOff>38100</xdr:colOff>
      <xdr:row>55</xdr:row>
      <xdr:rowOff>129540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146067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2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26492</xdr:rowOff>
    </xdr:from>
    <xdr:to>
      <xdr:col>107</xdr:col>
      <xdr:colOff>101600</xdr:colOff>
      <xdr:row>55</xdr:row>
      <xdr:rowOff>128092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4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144619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23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17425</xdr:rowOff>
    </xdr:from>
    <xdr:to>
      <xdr:col>102</xdr:col>
      <xdr:colOff>165100</xdr:colOff>
      <xdr:row>55</xdr:row>
      <xdr:rowOff>119025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4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135552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22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5232</xdr:rowOff>
    </xdr:from>
    <xdr:to>
      <xdr:col>98</xdr:col>
      <xdr:colOff>38100</xdr:colOff>
      <xdr:row>55</xdr:row>
      <xdr:rowOff>106832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4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123359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2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11570</xdr:rowOff>
    </xdr:from>
    <xdr:to>
      <xdr:col>116</xdr:col>
      <xdr:colOff>63500</xdr:colOff>
      <xdr:row>73</xdr:row>
      <xdr:rowOff>34750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27420"/>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34750</xdr:rowOff>
    </xdr:from>
    <xdr:to>
      <xdr:col>111</xdr:col>
      <xdr:colOff>177800</xdr:colOff>
      <xdr:row>73</xdr:row>
      <xdr:rowOff>91146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50600"/>
          <a:ext cx="889000" cy="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91146</xdr:rowOff>
    </xdr:from>
    <xdr:to>
      <xdr:col>107</xdr:col>
      <xdr:colOff>50800</xdr:colOff>
      <xdr:row>73</xdr:row>
      <xdr:rowOff>96975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0699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96975</xdr:rowOff>
    </xdr:from>
    <xdr:to>
      <xdr:col>102</xdr:col>
      <xdr:colOff>114300</xdr:colOff>
      <xdr:row>73</xdr:row>
      <xdr:rowOff>150787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12825"/>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132220</xdr:rowOff>
    </xdr:from>
    <xdr:to>
      <xdr:col>116</xdr:col>
      <xdr:colOff>114300</xdr:colOff>
      <xdr:row>73</xdr:row>
      <xdr:rowOff>62370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155097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155400</xdr:rowOff>
    </xdr:from>
    <xdr:to>
      <xdr:col>112</xdr:col>
      <xdr:colOff>38100</xdr:colOff>
      <xdr:row>73</xdr:row>
      <xdr:rowOff>85550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9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102077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7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40346</xdr:rowOff>
    </xdr:from>
    <xdr:to>
      <xdr:col>107</xdr:col>
      <xdr:colOff>101600</xdr:colOff>
      <xdr:row>73</xdr:row>
      <xdr:rowOff>141946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158473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46175</xdr:rowOff>
    </xdr:from>
    <xdr:to>
      <xdr:col>102</xdr:col>
      <xdr:colOff>165100</xdr:colOff>
      <xdr:row>73</xdr:row>
      <xdr:rowOff>147775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164302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99987</xdr:rowOff>
    </xdr:from>
    <xdr:to>
      <xdr:col>98</xdr:col>
      <xdr:colOff>38100</xdr:colOff>
      <xdr:row>74</xdr:row>
      <xdr:rowOff>30137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46664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918,852</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86,066</a:t>
          </a:r>
          <a:r>
            <a:rPr kumimoji="1" lang="ja-JP" altLang="en-US" sz="1300">
              <a:latin typeface="ＭＳ Ｐゴシック" panose="020B0600070205080204" pitchFamily="50" charset="-128"/>
              <a:ea typeface="ＭＳ Ｐゴシック" panose="020B0600070205080204" pitchFamily="50" charset="-128"/>
            </a:rPr>
            <a:t>円の増となった。このうち、扶助費における住民一人当たりのコストは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177,624</a:t>
          </a:r>
          <a:r>
            <a:rPr kumimoji="1" lang="ja-JP" altLang="en-US" sz="1300">
              <a:latin typeface="ＭＳ Ｐゴシック" panose="020B0600070205080204" pitchFamily="50" charset="-128"/>
              <a:ea typeface="ＭＳ Ｐゴシック" panose="020B0600070205080204" pitchFamily="50" charset="-128"/>
            </a:rPr>
            <a:t>円であり、類似団体平均で</a:t>
          </a:r>
          <a:r>
            <a:rPr kumimoji="1" lang="en-US" altLang="ja-JP" sz="1300">
              <a:latin typeface="ＭＳ Ｐゴシック" panose="020B0600070205080204" pitchFamily="50" charset="-128"/>
              <a:ea typeface="ＭＳ Ｐゴシック" panose="020B0600070205080204" pitchFamily="50" charset="-128"/>
            </a:rPr>
            <a:t>58,594</a:t>
          </a:r>
          <a:r>
            <a:rPr kumimoji="1" lang="ja-JP" altLang="en-US" sz="1300">
              <a:latin typeface="ＭＳ Ｐゴシック" panose="020B0600070205080204" pitchFamily="50" charset="-128"/>
              <a:ea typeface="ＭＳ Ｐゴシック" panose="020B0600070205080204" pitchFamily="50" charset="-128"/>
            </a:rPr>
            <a:t>円、全国平均で</a:t>
          </a:r>
          <a:r>
            <a:rPr kumimoji="1" lang="en-US" altLang="ja-JP" sz="1300">
              <a:latin typeface="ＭＳ Ｐゴシック" panose="020B0600070205080204" pitchFamily="50" charset="-128"/>
              <a:ea typeface="ＭＳ Ｐゴシック" panose="020B0600070205080204" pitchFamily="50" charset="-128"/>
            </a:rPr>
            <a:t>33,659</a:t>
          </a:r>
          <a:r>
            <a:rPr kumimoji="1" lang="ja-JP" altLang="en-US" sz="1300">
              <a:latin typeface="ＭＳ Ｐゴシック" panose="020B0600070205080204" pitchFamily="50" charset="-128"/>
              <a:ea typeface="ＭＳ Ｐゴシック" panose="020B0600070205080204" pitchFamily="50" charset="-128"/>
            </a:rPr>
            <a:t>円、宮崎県平均で</a:t>
          </a:r>
          <a:r>
            <a:rPr kumimoji="1" lang="en-US" altLang="ja-JP" sz="1300">
              <a:latin typeface="ＭＳ Ｐゴシック" panose="020B0600070205080204" pitchFamily="50" charset="-128"/>
              <a:ea typeface="ＭＳ Ｐゴシック" panose="020B0600070205080204" pitchFamily="50" charset="-128"/>
            </a:rPr>
            <a:t>3,261</a:t>
          </a:r>
          <a:r>
            <a:rPr kumimoji="1" lang="ja-JP" altLang="en-US" sz="1300">
              <a:latin typeface="ＭＳ Ｐゴシック" panose="020B0600070205080204" pitchFamily="50" charset="-128"/>
              <a:ea typeface="ＭＳ Ｐゴシック" panose="020B0600070205080204" pitchFamily="50" charset="-128"/>
            </a:rPr>
            <a:t>円高く、乖離額が非常に大きくなっている。これは少子高齢化に伴う社会保障関連経費によるもので、近年は特に社会福祉費・児童福祉費・生活保護費に係る決算額の比率が大きくなっている。物価高騰対策の特別給付金関連経費や児童手当給付事業の制度拡充も要因の一つではあるが、経常的なものとしては認定こども園等の運営負担金や介護給付・訓練等給付費等の増加によるものと考えられる。今後も少子高齢化の進行や子育て支援の充実などにより扶助費の増加が見込まれるため、引き続き適正化に努める。普通建設事業費（うち更新整備）については、新庁舎建設事業の完了を受けて昨年度まで減少を続けていたが、防災行政無線設備整備や西都原ガイダンスセンター再整備といった大型の更新事業により、前年度比</a:t>
          </a:r>
          <a:r>
            <a:rPr kumimoji="1" lang="en-US" altLang="ja-JP" sz="1300">
              <a:latin typeface="ＭＳ Ｐゴシック" panose="020B0600070205080204" pitchFamily="50" charset="-128"/>
              <a:ea typeface="ＭＳ Ｐゴシック" panose="020B0600070205080204" pitchFamily="50" charset="-128"/>
            </a:rPr>
            <a:t>22,983</a:t>
          </a:r>
          <a:r>
            <a:rPr kumimoji="1" lang="ja-JP" altLang="en-US" sz="1300">
              <a:latin typeface="ＭＳ Ｐゴシック" panose="020B0600070205080204" pitchFamily="50" charset="-128"/>
              <a:ea typeface="ＭＳ Ｐゴシック" panose="020B0600070205080204" pitchFamily="50" charset="-128"/>
            </a:rPr>
            <a:t>円の増加となった。また、積立金についてはふるさと納税寄附金の堅調な伸び等により、住民一人当たりのコストは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166,670</a:t>
          </a:r>
          <a:r>
            <a:rPr kumimoji="1" lang="ja-JP" altLang="en-US" sz="1300">
              <a:latin typeface="ＭＳ Ｐゴシック" panose="020B0600070205080204" pitchFamily="50" charset="-128"/>
              <a:ea typeface="ＭＳ Ｐゴシック" panose="020B0600070205080204" pitchFamily="50" charset="-128"/>
            </a:rPr>
            <a:t>円と類似団体平均、全国平均、宮崎県平均を大きく上回っている。なお、公債費における住民一人当たりコストは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33,379</a:t>
          </a:r>
          <a:r>
            <a:rPr kumimoji="1" lang="ja-JP" altLang="en-US" sz="1300">
              <a:latin typeface="ＭＳ Ｐゴシック" panose="020B0600070205080204" pitchFamily="50" charset="-128"/>
              <a:ea typeface="ＭＳ Ｐゴシック" panose="020B0600070205080204" pitchFamily="50" charset="-128"/>
            </a:rPr>
            <a:t>円で類似団体内で最も低いコストとなっているが、今後は新庁舎建設事業による起債償還が本格化することから、引き続き起債の新規発行を適正額に留めるなど公債費の削減を進め財政の健全化に努める。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28,078
27,767
438.79
27,019,502
25,799,533
713,657
9,408,816
11,422,884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15113</xdr:rowOff>
    </xdr:from>
    <xdr:to>
      <xdr:col>24</xdr:col>
      <xdr:colOff>63500</xdr:colOff>
      <xdr:row>35</xdr:row>
      <xdr:rowOff>39878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5863"/>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39878</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0628"/>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143510</xdr:rowOff>
    </xdr:from>
    <xdr:to>
      <xdr:col>15</xdr:col>
      <xdr:colOff>50800</xdr:colOff>
      <xdr:row>35</xdr:row>
      <xdr:rowOff>66929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2810"/>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143510</xdr:rowOff>
    </xdr:from>
    <xdr:to>
      <xdr:col>10</xdr:col>
      <xdr:colOff>114300</xdr:colOff>
      <xdr:row>35</xdr:row>
      <xdr:rowOff>12065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2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135763</xdr:rowOff>
    </xdr:from>
    <xdr:to>
      <xdr:col>24</xdr:col>
      <xdr:colOff>114300</xdr:colOff>
      <xdr:row>35</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160528</xdr:rowOff>
    </xdr:from>
    <xdr:to>
      <xdr:col>20</xdr:col>
      <xdr:colOff>38100</xdr:colOff>
      <xdr:row>35</xdr:row>
      <xdr:rowOff>90678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16129</xdr:rowOff>
    </xdr:from>
    <xdr:to>
      <xdr:col>15</xdr:col>
      <xdr:colOff>101600</xdr:colOff>
      <xdr:row>35</xdr:row>
      <xdr:rowOff>117729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92710</xdr:rowOff>
    </xdr:from>
    <xdr:to>
      <xdr:col>10</xdr:col>
      <xdr:colOff>165100</xdr:colOff>
      <xdr:row>35</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132715</xdr:rowOff>
    </xdr:from>
    <xdr:to>
      <xdr:col>6</xdr:col>
      <xdr:colOff>38100</xdr:colOff>
      <xdr:row>35</xdr:row>
      <xdr:rowOff>62865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79392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4327</xdr:rowOff>
    </xdr:from>
    <xdr:to>
      <xdr:col>24</xdr:col>
      <xdr:colOff>62865</xdr:colOff>
      <xdr:row>58</xdr:row>
      <xdr:rowOff>24958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19727"/>
          <a:ext cx="1270" cy="104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28785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24958</xdr:rowOff>
    </xdr:from>
    <xdr:to>
      <xdr:col>24</xdr:col>
      <xdr:colOff>152400</xdr:colOff>
      <xdr:row>58</xdr:row>
      <xdr:rowOff>24958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6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122454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9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4327</xdr:rowOff>
    </xdr:from>
    <xdr:to>
      <xdr:col>24</xdr:col>
      <xdr:colOff>152400</xdr:colOff>
      <xdr:row>52</xdr:row>
      <xdr:rowOff>4327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1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138016</xdr:rowOff>
    </xdr:from>
    <xdr:to>
      <xdr:col>24</xdr:col>
      <xdr:colOff>63500</xdr:colOff>
      <xdr:row>54</xdr:row>
      <xdr:rowOff>136092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24866"/>
          <a:ext cx="838200" cy="16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26647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7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48220</xdr:rowOff>
    </xdr:from>
    <xdr:to>
      <xdr:col>24</xdr:col>
      <xdr:colOff>114300</xdr:colOff>
      <xdr:row>56</xdr:row>
      <xdr:rowOff>149820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4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136092</xdr:rowOff>
    </xdr:from>
    <xdr:to>
      <xdr:col>19</xdr:col>
      <xdr:colOff>177800</xdr:colOff>
      <xdr:row>54</xdr:row>
      <xdr:rowOff>141940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9439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72441</xdr:rowOff>
    </xdr:from>
    <xdr:to>
      <xdr:col>20</xdr:col>
      <xdr:colOff>38100</xdr:colOff>
      <xdr:row>57</xdr:row>
      <xdr:rowOff>2591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7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165168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6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84813</xdr:rowOff>
    </xdr:from>
    <xdr:to>
      <xdr:col>15</xdr:col>
      <xdr:colOff>50800</xdr:colOff>
      <xdr:row>54</xdr:row>
      <xdr:rowOff>141940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71663"/>
          <a:ext cx="889000" cy="22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60699</xdr:rowOff>
    </xdr:from>
    <xdr:to>
      <xdr:col>15</xdr:col>
      <xdr:colOff>101600</xdr:colOff>
      <xdr:row>56</xdr:row>
      <xdr:rowOff>162299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153426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138188</xdr:rowOff>
    </xdr:from>
    <xdr:to>
      <xdr:col>10</xdr:col>
      <xdr:colOff>114300</xdr:colOff>
      <xdr:row>53</xdr:row>
      <xdr:rowOff>84813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82138"/>
          <a:ext cx="889000" cy="28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36501</xdr:rowOff>
    </xdr:from>
    <xdr:to>
      <xdr:col>10</xdr:col>
      <xdr:colOff>165100</xdr:colOff>
      <xdr:row>56</xdr:row>
      <xdr:rowOff>138101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129228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3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60085</xdr:rowOff>
    </xdr:from>
    <xdr:to>
      <xdr:col>6</xdr:col>
      <xdr:colOff>38100</xdr:colOff>
      <xdr:row>54</xdr:row>
      <xdr:rowOff>161685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152812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1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87216</xdr:rowOff>
    </xdr:from>
    <xdr:to>
      <xdr:col>24</xdr:col>
      <xdr:colOff>114300</xdr:colOff>
      <xdr:row>54</xdr:row>
      <xdr:rowOff>17366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110093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2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85292</xdr:rowOff>
    </xdr:from>
    <xdr:to>
      <xdr:col>20</xdr:col>
      <xdr:colOff>38100</xdr:colOff>
      <xdr:row>55</xdr:row>
      <xdr:rowOff>15442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31969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91140</xdr:rowOff>
    </xdr:from>
    <xdr:to>
      <xdr:col>15</xdr:col>
      <xdr:colOff>101600</xdr:colOff>
      <xdr:row>55</xdr:row>
      <xdr:rowOff>21290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37817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2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34013</xdr:rowOff>
    </xdr:from>
    <xdr:to>
      <xdr:col>10</xdr:col>
      <xdr:colOff>165100</xdr:colOff>
      <xdr:row>53</xdr:row>
      <xdr:rowOff>135613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152140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9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87388</xdr:rowOff>
    </xdr:from>
    <xdr:to>
      <xdr:col>6</xdr:col>
      <xdr:colOff>38100</xdr:colOff>
      <xdr:row>52</xdr:row>
      <xdr:rowOff>17538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34065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0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15753</xdr:rowOff>
    </xdr:from>
    <xdr:to>
      <xdr:col>24</xdr:col>
      <xdr:colOff>63500</xdr:colOff>
      <xdr:row>73</xdr:row>
      <xdr:rowOff>20554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017253"/>
          <a:ext cx="838200" cy="5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20554</xdr:rowOff>
    </xdr:from>
    <xdr:to>
      <xdr:col>19</xdr:col>
      <xdr:colOff>177800</xdr:colOff>
      <xdr:row>74</xdr:row>
      <xdr:rowOff>6235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36404"/>
          <a:ext cx="889000" cy="1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111920</xdr:rowOff>
    </xdr:from>
    <xdr:to>
      <xdr:col>15</xdr:col>
      <xdr:colOff>50800</xdr:colOff>
      <xdr:row>74</xdr:row>
      <xdr:rowOff>6235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27770"/>
          <a:ext cx="889000" cy="6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111920</xdr:rowOff>
    </xdr:from>
    <xdr:to>
      <xdr:col>10</xdr:col>
      <xdr:colOff>114300</xdr:colOff>
      <xdr:row>75</xdr:row>
      <xdr:rowOff>38394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27770"/>
          <a:ext cx="889000" cy="2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136403</xdr:rowOff>
    </xdr:from>
    <xdr:to>
      <xdr:col>24</xdr:col>
      <xdr:colOff>114300</xdr:colOff>
      <xdr:row>70</xdr:row>
      <xdr:rowOff>66553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19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89430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191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141204</xdr:rowOff>
    </xdr:from>
    <xdr:to>
      <xdr:col>20</xdr:col>
      <xdr:colOff>38100</xdr:colOff>
      <xdr:row>73</xdr:row>
      <xdr:rowOff>71354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87881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126885</xdr:rowOff>
    </xdr:from>
    <xdr:to>
      <xdr:col>15</xdr:col>
      <xdr:colOff>101600</xdr:colOff>
      <xdr:row>74</xdr:row>
      <xdr:rowOff>57035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73562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1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61120</xdr:rowOff>
    </xdr:from>
    <xdr:to>
      <xdr:col>10</xdr:col>
      <xdr:colOff>165100</xdr:colOff>
      <xdr:row>73</xdr:row>
      <xdr:rowOff>162720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5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159044</xdr:rowOff>
    </xdr:from>
    <xdr:to>
      <xdr:col>6</xdr:col>
      <xdr:colOff>38100</xdr:colOff>
      <xdr:row>75</xdr:row>
      <xdr:rowOff>89194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105721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72086</xdr:rowOff>
    </xdr:from>
    <xdr:to>
      <xdr:col>24</xdr:col>
      <xdr:colOff>63500</xdr:colOff>
      <xdr:row>96</xdr:row>
      <xdr:rowOff>106654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31286"/>
          <a:ext cx="838200" cy="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133972</xdr:rowOff>
    </xdr:from>
    <xdr:to>
      <xdr:col>19</xdr:col>
      <xdr:colOff>177800</xdr:colOff>
      <xdr:row>96</xdr:row>
      <xdr:rowOff>72086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21722"/>
          <a:ext cx="889000" cy="10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109093</xdr:rowOff>
    </xdr:from>
    <xdr:to>
      <xdr:col>15</xdr:col>
      <xdr:colOff>50800</xdr:colOff>
      <xdr:row>95</xdr:row>
      <xdr:rowOff>133972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96843"/>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109093</xdr:rowOff>
    </xdr:from>
    <xdr:to>
      <xdr:col>10</xdr:col>
      <xdr:colOff>114300</xdr:colOff>
      <xdr:row>96</xdr:row>
      <xdr:rowOff>76708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96843"/>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55854</xdr:rowOff>
    </xdr:from>
    <xdr:to>
      <xdr:col>24</xdr:col>
      <xdr:colOff>114300</xdr:colOff>
      <xdr:row>96</xdr:row>
      <xdr:rowOff>157454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78731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21286</xdr:rowOff>
    </xdr:from>
    <xdr:to>
      <xdr:col>20</xdr:col>
      <xdr:colOff>38100</xdr:colOff>
      <xdr:row>96</xdr:row>
      <xdr:rowOff>122886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83172</xdr:rowOff>
    </xdr:from>
    <xdr:to>
      <xdr:col>15</xdr:col>
      <xdr:colOff>101600</xdr:colOff>
      <xdr:row>96</xdr:row>
      <xdr:rowOff>13322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29849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58293</xdr:rowOff>
    </xdr:from>
    <xdr:to>
      <xdr:col>10</xdr:col>
      <xdr:colOff>165100</xdr:colOff>
      <xdr:row>95</xdr:row>
      <xdr:rowOff>159893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25908</xdr:rowOff>
    </xdr:from>
    <xdr:to>
      <xdr:col>6</xdr:col>
      <xdr:colOff>38100</xdr:colOff>
      <xdr:row>96</xdr:row>
      <xdr:rowOff>127508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144035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113411</xdr:rowOff>
    </xdr:from>
    <xdr:to>
      <xdr:col>55</xdr:col>
      <xdr:colOff>0</xdr:colOff>
      <xdr:row>38</xdr:row>
      <xdr:rowOff>133659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8511"/>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133659</xdr:rowOff>
    </xdr:from>
    <xdr:to>
      <xdr:col>50</xdr:col>
      <xdr:colOff>114300</xdr:colOff>
      <xdr:row>38</xdr:row>
      <xdr:rowOff>135291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875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135291</xdr:rowOff>
    </xdr:from>
    <xdr:to>
      <xdr:col>45</xdr:col>
      <xdr:colOff>177800</xdr:colOff>
      <xdr:row>38</xdr:row>
      <xdr:rowOff>162887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0391"/>
          <a:ext cx="8890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162887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736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62611</xdr:rowOff>
    </xdr:from>
    <xdr:to>
      <xdr:col>55</xdr:col>
      <xdr:colOff>50800</xdr:colOff>
      <xdr:row>38</xdr:row>
      <xdr:rowOff>164211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41038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82859</xdr:rowOff>
    </xdr:from>
    <xdr:to>
      <xdr:col>50</xdr:col>
      <xdr:colOff>165100</xdr:colOff>
      <xdr:row>39</xdr:row>
      <xdr:rowOff>13009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9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84491</xdr:rowOff>
    </xdr:from>
    <xdr:to>
      <xdr:col>46</xdr:col>
      <xdr:colOff>38100</xdr:colOff>
      <xdr:row>39</xdr:row>
      <xdr:rowOff>14641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5768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9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112087</xdr:rowOff>
    </xdr:from>
    <xdr:to>
      <xdr:col>41</xdr:col>
      <xdr:colOff>101600</xdr:colOff>
      <xdr:row>39</xdr:row>
      <xdr:rowOff>42237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33364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9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61468</xdr:rowOff>
    </xdr:from>
    <xdr:to>
      <xdr:col>36</xdr:col>
      <xdr:colOff>165100</xdr:colOff>
      <xdr:row>38</xdr:row>
      <xdr:rowOff>163068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154195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41580</xdr:rowOff>
    </xdr:from>
    <xdr:to>
      <xdr:col>55</xdr:col>
      <xdr:colOff>0</xdr:colOff>
      <xdr:row>54</xdr:row>
      <xdr:rowOff>142329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128430"/>
          <a:ext cx="838200" cy="2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41580</xdr:rowOff>
    </xdr:from>
    <xdr:to>
      <xdr:col>50</xdr:col>
      <xdr:colOff>114300</xdr:colOff>
      <xdr:row>54</xdr:row>
      <xdr:rowOff>5690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28430"/>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5690</xdr:rowOff>
    </xdr:from>
    <xdr:to>
      <xdr:col>45</xdr:col>
      <xdr:colOff>177800</xdr:colOff>
      <xdr:row>56</xdr:row>
      <xdr:rowOff>79159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63990"/>
          <a:ext cx="889000" cy="4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79159</xdr:rowOff>
    </xdr:from>
    <xdr:to>
      <xdr:col>41</xdr:col>
      <xdr:colOff>50800</xdr:colOff>
      <xdr:row>56</xdr:row>
      <xdr:rowOff>79159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803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91529</xdr:rowOff>
    </xdr:from>
    <xdr:to>
      <xdr:col>55</xdr:col>
      <xdr:colOff>50800</xdr:colOff>
      <xdr:row>55</xdr:row>
      <xdr:rowOff>21679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114406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162230</xdr:rowOff>
    </xdr:from>
    <xdr:to>
      <xdr:col>50</xdr:col>
      <xdr:colOff>165100</xdr:colOff>
      <xdr:row>53</xdr:row>
      <xdr:rowOff>92380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0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108907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8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126340</xdr:rowOff>
    </xdr:from>
    <xdr:to>
      <xdr:col>46</xdr:col>
      <xdr:colOff>38100</xdr:colOff>
      <xdr:row>54</xdr:row>
      <xdr:rowOff>56490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73017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98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28359</xdr:rowOff>
    </xdr:from>
    <xdr:to>
      <xdr:col>41</xdr:col>
      <xdr:colOff>101600</xdr:colOff>
      <xdr:row>56</xdr:row>
      <xdr:rowOff>129959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121086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7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28359</xdr:rowOff>
    </xdr:from>
    <xdr:to>
      <xdr:col>36</xdr:col>
      <xdr:colOff>165100</xdr:colOff>
      <xdr:row>56</xdr:row>
      <xdr:rowOff>129959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121086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7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98735</xdr:rowOff>
    </xdr:from>
    <xdr:to>
      <xdr:col>55</xdr:col>
      <xdr:colOff>0</xdr:colOff>
      <xdr:row>77</xdr:row>
      <xdr:rowOff>163902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0385"/>
          <a:ext cx="838200" cy="6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151633</xdr:rowOff>
    </xdr:from>
    <xdr:to>
      <xdr:col>50</xdr:col>
      <xdr:colOff>114300</xdr:colOff>
      <xdr:row>77</xdr:row>
      <xdr:rowOff>163902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3283"/>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79959</xdr:rowOff>
    </xdr:from>
    <xdr:to>
      <xdr:col>45</xdr:col>
      <xdr:colOff>177800</xdr:colOff>
      <xdr:row>77</xdr:row>
      <xdr:rowOff>151633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81609"/>
          <a:ext cx="889000" cy="7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78122</xdr:rowOff>
    </xdr:from>
    <xdr:to>
      <xdr:col>41</xdr:col>
      <xdr:colOff>50800</xdr:colOff>
      <xdr:row>77</xdr:row>
      <xdr:rowOff>79959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9772"/>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47935</xdr:rowOff>
    </xdr:from>
    <xdr:to>
      <xdr:col>55</xdr:col>
      <xdr:colOff>50800</xdr:colOff>
      <xdr:row>77</xdr:row>
      <xdr:rowOff>149535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70812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113102</xdr:rowOff>
    </xdr:from>
    <xdr:to>
      <xdr:col>50</xdr:col>
      <xdr:colOff>165100</xdr:colOff>
      <xdr:row>78</xdr:row>
      <xdr:rowOff>43252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34379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100833</xdr:rowOff>
    </xdr:from>
    <xdr:to>
      <xdr:col>46</xdr:col>
      <xdr:colOff>38100</xdr:colOff>
      <xdr:row>78</xdr:row>
      <xdr:rowOff>30983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22110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29159</xdr:rowOff>
    </xdr:from>
    <xdr:to>
      <xdr:col>41</xdr:col>
      <xdr:colOff>101600</xdr:colOff>
      <xdr:row>77</xdr:row>
      <xdr:rowOff>130759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147286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27322</xdr:rowOff>
    </xdr:from>
    <xdr:to>
      <xdr:col>36</xdr:col>
      <xdr:colOff>165100</xdr:colOff>
      <xdr:row>77</xdr:row>
      <xdr:rowOff>128922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145449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69825</xdr:rowOff>
    </xdr:from>
    <xdr:to>
      <xdr:col>55</xdr:col>
      <xdr:colOff>0</xdr:colOff>
      <xdr:row>97</xdr:row>
      <xdr:rowOff>111519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00475"/>
          <a:ext cx="8382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2223</xdr:rowOff>
    </xdr:from>
    <xdr:to>
      <xdr:col>50</xdr:col>
      <xdr:colOff>114300</xdr:colOff>
      <xdr:row>97</xdr:row>
      <xdr:rowOff>69825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32873"/>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147816</xdr:rowOff>
    </xdr:from>
    <xdr:to>
      <xdr:col>45</xdr:col>
      <xdr:colOff>177800</xdr:colOff>
      <xdr:row>97</xdr:row>
      <xdr:rowOff>2223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07016"/>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147816</xdr:rowOff>
    </xdr:from>
    <xdr:to>
      <xdr:col>41</xdr:col>
      <xdr:colOff>50800</xdr:colOff>
      <xdr:row>97</xdr:row>
      <xdr:rowOff>23089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07016"/>
          <a:ext cx="889000" cy="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60719</xdr:rowOff>
    </xdr:from>
    <xdr:to>
      <xdr:col>55</xdr:col>
      <xdr:colOff>50800</xdr:colOff>
      <xdr:row>97</xdr:row>
      <xdr:rowOff>162319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39146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19025</xdr:rowOff>
    </xdr:from>
    <xdr:to>
      <xdr:col>50</xdr:col>
      <xdr:colOff>165100</xdr:colOff>
      <xdr:row>97</xdr:row>
      <xdr:rowOff>120625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111752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4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122873</xdr:rowOff>
    </xdr:from>
    <xdr:to>
      <xdr:col>46</xdr:col>
      <xdr:colOff>38100</xdr:colOff>
      <xdr:row>97</xdr:row>
      <xdr:rowOff>53023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44150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97016</xdr:rowOff>
    </xdr:from>
    <xdr:to>
      <xdr:col>41</xdr:col>
      <xdr:colOff>101600</xdr:colOff>
      <xdr:row>97</xdr:row>
      <xdr:rowOff>27166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43693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143739</xdr:rowOff>
    </xdr:from>
    <xdr:to>
      <xdr:col>36</xdr:col>
      <xdr:colOff>165100</xdr:colOff>
      <xdr:row>97</xdr:row>
      <xdr:rowOff>73889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65016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39377</xdr:rowOff>
    </xdr:from>
    <xdr:to>
      <xdr:col>85</xdr:col>
      <xdr:colOff>127000</xdr:colOff>
      <xdr:row>37</xdr:row>
      <xdr:rowOff>102340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83027"/>
          <a:ext cx="838200" cy="6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52047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8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102340</xdr:rowOff>
    </xdr:from>
    <xdr:to>
      <xdr:col>81</xdr:col>
      <xdr:colOff>50800</xdr:colOff>
      <xdr:row>38</xdr:row>
      <xdr:rowOff>25433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45990"/>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10475</xdr:rowOff>
    </xdr:from>
    <xdr:to>
      <xdr:col>76</xdr:col>
      <xdr:colOff>114300</xdr:colOff>
      <xdr:row>38</xdr:row>
      <xdr:rowOff>25433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25575"/>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10475</xdr:rowOff>
    </xdr:from>
    <xdr:to>
      <xdr:col>71</xdr:col>
      <xdr:colOff>177800</xdr:colOff>
      <xdr:row>38</xdr:row>
      <xdr:rowOff>12076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25575"/>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135992</xdr:rowOff>
    </xdr:from>
    <xdr:to>
      <xdr:col>67</xdr:col>
      <xdr:colOff>101600</xdr:colOff>
      <xdr:row>36</xdr:row>
      <xdr:rowOff>66142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160027</xdr:rowOff>
    </xdr:from>
    <xdr:to>
      <xdr:col>85</xdr:col>
      <xdr:colOff>177800</xdr:colOff>
      <xdr:row>37</xdr:row>
      <xdr:rowOff>90177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74954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51540</xdr:rowOff>
    </xdr:from>
    <xdr:to>
      <xdr:col>81</xdr:col>
      <xdr:colOff>101600</xdr:colOff>
      <xdr:row>37</xdr:row>
      <xdr:rowOff>153140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144267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8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146083</xdr:rowOff>
    </xdr:from>
    <xdr:to>
      <xdr:col>76</xdr:col>
      <xdr:colOff>165100</xdr:colOff>
      <xdr:row>38</xdr:row>
      <xdr:rowOff>76233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67360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131126</xdr:rowOff>
    </xdr:from>
    <xdr:to>
      <xdr:col>72</xdr:col>
      <xdr:colOff>38100</xdr:colOff>
      <xdr:row>38</xdr:row>
      <xdr:rowOff>61275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747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52402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6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132726</xdr:rowOff>
    </xdr:from>
    <xdr:to>
      <xdr:col>67</xdr:col>
      <xdr:colOff>101600</xdr:colOff>
      <xdr:row>38</xdr:row>
      <xdr:rowOff>62876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54003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6617</xdr:rowOff>
    </xdr:from>
    <xdr:to>
      <xdr:col>85</xdr:col>
      <xdr:colOff>127000</xdr:colOff>
      <xdr:row>56</xdr:row>
      <xdr:rowOff>92354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07817"/>
          <a:ext cx="838200" cy="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92354</xdr:rowOff>
    </xdr:from>
    <xdr:to>
      <xdr:col>81</xdr:col>
      <xdr:colOff>50800</xdr:colOff>
      <xdr:row>56</xdr:row>
      <xdr:rowOff>163614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93554"/>
          <a:ext cx="889000" cy="7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163614</xdr:rowOff>
    </xdr:from>
    <xdr:to>
      <xdr:col>76</xdr:col>
      <xdr:colOff>114300</xdr:colOff>
      <xdr:row>57</xdr:row>
      <xdr:rowOff>18936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64814"/>
          <a:ext cx="889000" cy="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50064</xdr:rowOff>
    </xdr:from>
    <xdr:to>
      <xdr:col>71</xdr:col>
      <xdr:colOff>177800</xdr:colOff>
      <xdr:row>57</xdr:row>
      <xdr:rowOff>18936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51264"/>
          <a:ext cx="8890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127267</xdr:rowOff>
    </xdr:from>
    <xdr:to>
      <xdr:col>85</xdr:col>
      <xdr:colOff>177800</xdr:colOff>
      <xdr:row>56</xdr:row>
      <xdr:rowOff>57417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105694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41554</xdr:rowOff>
    </xdr:from>
    <xdr:to>
      <xdr:col>81</xdr:col>
      <xdr:colOff>101600</xdr:colOff>
      <xdr:row>56</xdr:row>
      <xdr:rowOff>143154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134281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112814</xdr:rowOff>
    </xdr:from>
    <xdr:to>
      <xdr:col>76</xdr:col>
      <xdr:colOff>165100</xdr:colOff>
      <xdr:row>57</xdr:row>
      <xdr:rowOff>42964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0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139586</xdr:rowOff>
    </xdr:from>
    <xdr:to>
      <xdr:col>72</xdr:col>
      <xdr:colOff>38100</xdr:colOff>
      <xdr:row>57</xdr:row>
      <xdr:rowOff>69736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60863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170714</xdr:rowOff>
    </xdr:from>
    <xdr:to>
      <xdr:col>67</xdr:col>
      <xdr:colOff>101600</xdr:colOff>
      <xdr:row>56</xdr:row>
      <xdr:rowOff>100864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91991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156114</xdr:rowOff>
    </xdr:from>
    <xdr:to>
      <xdr:col>85</xdr:col>
      <xdr:colOff>127000</xdr:colOff>
      <xdr:row>76</xdr:row>
      <xdr:rowOff>72492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843414"/>
          <a:ext cx="838200" cy="25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156114</xdr:rowOff>
    </xdr:from>
    <xdr:to>
      <xdr:col>81</xdr:col>
      <xdr:colOff>50800</xdr:colOff>
      <xdr:row>77</xdr:row>
      <xdr:rowOff>64125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843414"/>
          <a:ext cx="889000" cy="4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119492</xdr:rowOff>
    </xdr:from>
    <xdr:to>
      <xdr:col>76</xdr:col>
      <xdr:colOff>114300</xdr:colOff>
      <xdr:row>77</xdr:row>
      <xdr:rowOff>64125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49692"/>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121003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119492</xdr:rowOff>
    </xdr:from>
    <xdr:to>
      <xdr:col>71</xdr:col>
      <xdr:colOff>177800</xdr:colOff>
      <xdr:row>77</xdr:row>
      <xdr:rowOff>65497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49692"/>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115287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21692</xdr:rowOff>
    </xdr:from>
    <xdr:to>
      <xdr:col>85</xdr:col>
      <xdr:colOff>177800</xdr:colOff>
      <xdr:row>76</xdr:row>
      <xdr:rowOff>123292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44569</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90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105314</xdr:rowOff>
    </xdr:from>
    <xdr:to>
      <xdr:col>81</xdr:col>
      <xdr:colOff>101600</xdr:colOff>
      <xdr:row>75</xdr:row>
      <xdr:rowOff>35464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7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51991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5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13325</xdr:rowOff>
    </xdr:from>
    <xdr:to>
      <xdr:col>76</xdr:col>
      <xdr:colOff>165100</xdr:colOff>
      <xdr:row>77</xdr:row>
      <xdr:rowOff>114925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131452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299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68692</xdr:rowOff>
    </xdr:from>
    <xdr:to>
      <xdr:col>72</xdr:col>
      <xdr:colOff>38100</xdr:colOff>
      <xdr:row>76</xdr:row>
      <xdr:rowOff>170292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0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15369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87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14697</xdr:rowOff>
    </xdr:from>
    <xdr:to>
      <xdr:col>67</xdr:col>
      <xdr:colOff>101600</xdr:colOff>
      <xdr:row>77</xdr:row>
      <xdr:rowOff>116297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107424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3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1536</xdr:rowOff>
    </xdr:from>
    <xdr:to>
      <xdr:col>85</xdr:col>
      <xdr:colOff>127000</xdr:colOff>
      <xdr:row>99</xdr:row>
      <xdr:rowOff>6883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975086"/>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6883</xdr:rowOff>
    </xdr:from>
    <xdr:to>
      <xdr:col>81</xdr:col>
      <xdr:colOff>50800</xdr:colOff>
      <xdr:row>99</xdr:row>
      <xdr:rowOff>19634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980433"/>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15506</xdr:rowOff>
    </xdr:from>
    <xdr:to>
      <xdr:col>76</xdr:col>
      <xdr:colOff>114300</xdr:colOff>
      <xdr:row>99</xdr:row>
      <xdr:rowOff>19634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989056"/>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15506</xdr:rowOff>
    </xdr:from>
    <xdr:to>
      <xdr:col>71</xdr:col>
      <xdr:colOff>177800</xdr:colOff>
      <xdr:row>99</xdr:row>
      <xdr:rowOff>32271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989056"/>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122186</xdr:rowOff>
    </xdr:from>
    <xdr:to>
      <xdr:col>85</xdr:col>
      <xdr:colOff>177800</xdr:colOff>
      <xdr:row>99</xdr:row>
      <xdr:rowOff>52336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37113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3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127533</xdr:rowOff>
    </xdr:from>
    <xdr:to>
      <xdr:col>81</xdr:col>
      <xdr:colOff>101600</xdr:colOff>
      <xdr:row>99</xdr:row>
      <xdr:rowOff>57683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9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48810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70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140284</xdr:rowOff>
    </xdr:from>
    <xdr:to>
      <xdr:col>76</xdr:col>
      <xdr:colOff>165100</xdr:colOff>
      <xdr:row>99</xdr:row>
      <xdr:rowOff>70434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9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61561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70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136156</xdr:rowOff>
    </xdr:from>
    <xdr:to>
      <xdr:col>72</xdr:col>
      <xdr:colOff>38100</xdr:colOff>
      <xdr:row>99</xdr:row>
      <xdr:rowOff>66306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9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57433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70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152921</xdr:rowOff>
    </xdr:from>
    <xdr:to>
      <xdr:col>67</xdr:col>
      <xdr:colOff>101600</xdr:colOff>
      <xdr:row>99</xdr:row>
      <xdr:rowOff>83071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9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74198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70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目的別経費について、総務費における住民一人当たりのコストは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245,442</a:t>
          </a:r>
          <a:r>
            <a:rPr kumimoji="1" lang="ja-JP" altLang="en-US" sz="1300">
              <a:latin typeface="ＭＳ Ｐゴシック" panose="020B0600070205080204" pitchFamily="50" charset="-128"/>
              <a:ea typeface="ＭＳ Ｐゴシック" panose="020B0600070205080204" pitchFamily="50" charset="-128"/>
            </a:rPr>
            <a:t>円で、類似団体平均、全国平均、宮崎県平均を上回っているが、堅調な伸びを示すふるさと納税関連推進事業に伴うものである。次に民生費における住民一人当たりコストは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313,555</a:t>
          </a:r>
          <a:r>
            <a:rPr kumimoji="1" lang="ja-JP" altLang="en-US" sz="1300">
              <a:latin typeface="ＭＳ Ｐゴシック" panose="020B0600070205080204" pitchFamily="50" charset="-128"/>
              <a:ea typeface="ＭＳ Ｐゴシック" panose="020B0600070205080204" pitchFamily="50" charset="-128"/>
            </a:rPr>
            <a:t>円で、これも類似団体内で最も高く、全国平均、宮崎県平均も大きく上回っている。今年度はこども・子育て応援基金を新設したことも民生費を大きく上昇させた一つの要因であるが、生活保護費や児童福祉費、国民健康保険事業特別会計や介護保険事業特別会計への繰出金に係る決算額の比率が高い状況にある。農林水産業費の住民一人当たりコストは、前年度に実施された大型事業である畜産競争力強化整備事業や新規就農者用ハウス団地整備事業等が完了したため、前年度比</a:t>
          </a:r>
          <a:r>
            <a:rPr kumimoji="1" lang="en-US" altLang="ja-JP" sz="1300">
              <a:latin typeface="ＭＳ Ｐゴシック" panose="020B0600070205080204" pitchFamily="50" charset="-128"/>
              <a:ea typeface="ＭＳ Ｐゴシック" panose="020B0600070205080204" pitchFamily="50" charset="-128"/>
            </a:rPr>
            <a:t>21,433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59,793</a:t>
          </a:r>
          <a:r>
            <a:rPr kumimoji="1" lang="ja-JP" altLang="en-US" sz="1300">
              <a:latin typeface="ＭＳ Ｐゴシック" panose="020B0600070205080204" pitchFamily="50" charset="-128"/>
              <a:ea typeface="ＭＳ Ｐゴシック" panose="020B0600070205080204" pitchFamily="50" charset="-128"/>
            </a:rPr>
            <a:t>円であった。一方、公債費における住民一人当たりコストは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33,379</a:t>
          </a:r>
          <a:r>
            <a:rPr kumimoji="1" lang="ja-JP" altLang="en-US" sz="1300">
              <a:latin typeface="ＭＳ Ｐゴシック" panose="020B0600070205080204" pitchFamily="50" charset="-128"/>
              <a:ea typeface="ＭＳ Ｐゴシック" panose="020B0600070205080204" pitchFamily="50" charset="-128"/>
            </a:rPr>
            <a:t>円であり、類似団体平均、全国平均、宮崎県平均をそれぞれ下回り、類似団体内では一番低い数値となっている。要因としては、過去の繰上償還や起債抑制により地方債残高が低いことがあげられる。これから新庁舎建設事業による起債償還が本格化することから、引き続き新規の起債発行を適正額に留めるなど公債費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財政調整基金残高は、台風災害等の対応のため１億</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百万円を取り崩したが、純繰越金の積み増し等を行ったため、基金残高は１億７百万円増の９億</a:t>
          </a:r>
          <a:r>
            <a:rPr kumimoji="1" lang="en-US" altLang="ja-JP" sz="1200">
              <a:latin typeface="ＭＳ ゴシック" pitchFamily="49" charset="-128"/>
              <a:ea typeface="ＭＳ ゴシック" pitchFamily="49" charset="-128"/>
            </a:rPr>
            <a:t>34</a:t>
          </a:r>
          <a:r>
            <a:rPr kumimoji="1" lang="ja-JP" altLang="en-US" sz="1200">
              <a:latin typeface="ＭＳ ゴシック" pitchFamily="49" charset="-128"/>
              <a:ea typeface="ＭＳ ゴシック" pitchFamily="49" charset="-128"/>
            </a:rPr>
            <a:t>百万円となり、標準財政規模の約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％程度となった。</a:t>
          </a:r>
        </a:p>
        <a:p>
          <a:r>
            <a:rPr kumimoji="1" lang="ja-JP" altLang="en-US" sz="1200">
              <a:latin typeface="ＭＳ ゴシック" pitchFamily="49" charset="-128"/>
              <a:ea typeface="ＭＳ ゴシック" pitchFamily="49" charset="-128"/>
            </a:rPr>
            <a:t>　実質収支額は７億</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百万円、標準財政規模比は</a:t>
          </a:r>
          <a:r>
            <a:rPr kumimoji="1" lang="en-US" altLang="ja-JP" sz="1200">
              <a:latin typeface="ＭＳ ゴシック" pitchFamily="49" charset="-128"/>
              <a:ea typeface="ＭＳ ゴシック" pitchFamily="49" charset="-128"/>
            </a:rPr>
            <a:t>7.58</a:t>
          </a:r>
          <a:r>
            <a:rPr kumimoji="1" lang="ja-JP" altLang="en-US" sz="1200">
              <a:latin typeface="ＭＳ ゴシック" pitchFamily="49" charset="-128"/>
              <a:ea typeface="ＭＳ ゴシック" pitchFamily="49" charset="-128"/>
            </a:rPr>
            <a:t>％となり前年度より</a:t>
          </a:r>
          <a:r>
            <a:rPr kumimoji="1" lang="en-US" altLang="ja-JP" sz="1200">
              <a:latin typeface="ＭＳ ゴシック" pitchFamily="49" charset="-128"/>
              <a:ea typeface="ＭＳ ゴシック" pitchFamily="49" charset="-128"/>
            </a:rPr>
            <a:t>0.39</a:t>
          </a:r>
          <a:r>
            <a:rPr kumimoji="1" lang="ja-JP" altLang="en-US" sz="1200">
              <a:latin typeface="ＭＳ ゴシック" pitchFamily="49" charset="-128"/>
              <a:ea typeface="ＭＳ ゴシック" pitchFamily="49" charset="-128"/>
            </a:rPr>
            <a:t>ポイント上昇し例年同様高い水準となった。</a:t>
          </a:r>
        </a:p>
        <a:p>
          <a:r>
            <a:rPr kumimoji="1" lang="ja-JP" altLang="en-US" sz="1200">
              <a:latin typeface="ＭＳ ゴシック" pitchFamily="49" charset="-128"/>
              <a:ea typeface="ＭＳ ゴシック" pitchFamily="49" charset="-128"/>
            </a:rPr>
            <a:t>　また、財政調整基金の取崩し以上に積み立てることができたため、実質単年度収支は１億</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百万円となり、実質単年度収支の標準財政規模比は前年度より</a:t>
          </a:r>
          <a:r>
            <a:rPr kumimoji="1" lang="en-US" altLang="ja-JP" sz="1200">
              <a:latin typeface="ＭＳ ゴシック" pitchFamily="49" charset="-128"/>
              <a:ea typeface="ＭＳ ゴシック" pitchFamily="49" charset="-128"/>
            </a:rPr>
            <a:t>3.49</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1.65</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連結実質赤字比率の分子を構成する各会計の収支は全て黒字となっており、適正な財政運営が図られている。</a:t>
          </a:r>
        </a:p>
        <a:p>
          <a:r>
            <a:rPr kumimoji="1" lang="ja-JP" altLang="en-US" sz="1400">
              <a:latin typeface="ＭＳ ゴシック" pitchFamily="49" charset="-128"/>
              <a:ea typeface="ＭＳ ゴシック" pitchFamily="49" charset="-128"/>
            </a:rPr>
            <a:t>　水道事業会計においては、水道料金の改定により黒字額が増加し、一般会計においては固定資産税の伸びや堅調なふるさと納税寄付金により黒字が確保されており、その他の会計においても前年度同様で推移している。</a:t>
          </a:r>
        </a:p>
        <a:p>
          <a:r>
            <a:rPr kumimoji="1" lang="ja-JP" altLang="en-US" sz="1400">
              <a:latin typeface="ＭＳ ゴシック" pitchFamily="49" charset="-128"/>
              <a:ea typeface="ＭＳ ゴシック" pitchFamily="49" charset="-128"/>
            </a:rPr>
            <a:t>　多くのインフラ資産を保有する水道事業会計や公共下水道事業会計においては、老朽化等による改修や耐震化工事といった費用が増加していく見込みであり、施設の集約化などによる物件費等支出の抑制や収納率の向上、滞納額の縮減、料金収入等の見直しなどを行っていく必要がある。</a:t>
          </a:r>
        </a:p>
        <a:p>
          <a:r>
            <a:rPr kumimoji="1" lang="ja-JP" altLang="en-US" sz="1400">
              <a:latin typeface="ＭＳ ゴシック" pitchFamily="49" charset="-128"/>
              <a:ea typeface="ＭＳ ゴシック" pitchFamily="49" charset="-128"/>
            </a:rPr>
            <a:t>　全会計において、これらの取り組みを通じて財政基盤の強化に努める。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27019502</v>
      </c>
      <c r="BO4" s="358"/>
      <c r="BP4" s="358"/>
      <c r="BQ4" s="358"/>
      <c r="BR4" s="358"/>
      <c r="BS4" s="358"/>
      <c r="BT4" s="358"/>
      <c r="BU4" s="359"/>
      <c r="BV4" s="357">
        <v>24692494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7.2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25799533</v>
      </c>
      <c r="BO5" s="395"/>
      <c r="BP5" s="395"/>
      <c r="BQ5" s="395"/>
      <c r="BR5" s="395"/>
      <c r="BS5" s="395"/>
      <c r="BT5" s="395"/>
      <c r="BU5" s="396"/>
      <c r="BV5" s="394">
        <v>23736904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92.1</v>
      </c>
      <c r="CU5" s="392"/>
      <c r="CV5" s="392"/>
      <c r="CW5" s="392"/>
      <c r="CX5" s="392"/>
      <c r="CY5" s="392"/>
      <c r="CZ5" s="392"/>
      <c r="DA5" s="393"/>
      <c r="DB5" s="391">
        <v>90.9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1219969</v>
      </c>
      <c r="BO6" s="395"/>
      <c r="BP6" s="395"/>
      <c r="BQ6" s="395"/>
      <c r="BR6" s="395"/>
      <c r="BS6" s="395"/>
      <c r="BT6" s="395"/>
      <c r="BU6" s="396"/>
      <c r="BV6" s="394">
        <v>955590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92.3</v>
      </c>
      <c r="CU6" s="432"/>
      <c r="CV6" s="432"/>
      <c r="CW6" s="432"/>
      <c r="CX6" s="432"/>
      <c r="CY6" s="432"/>
      <c r="CZ6" s="432"/>
      <c r="DA6" s="433"/>
      <c r="DB6" s="431">
        <v>91.4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506312</v>
      </c>
      <c r="BO7" s="395"/>
      <c r="BP7" s="395"/>
      <c r="BQ7" s="395"/>
      <c r="BR7" s="395"/>
      <c r="BS7" s="395"/>
      <c r="BT7" s="395"/>
      <c r="BU7" s="396"/>
      <c r="BV7" s="394">
        <v>290511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9408816</v>
      </c>
      <c r="CU7" s="395"/>
      <c r="CV7" s="395"/>
      <c r="CW7" s="395"/>
      <c r="CX7" s="395"/>
      <c r="CY7" s="395"/>
      <c r="CZ7" s="395"/>
      <c r="DA7" s="396"/>
      <c r="DB7" s="394">
        <v>9254103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713657</v>
      </c>
      <c r="BO8" s="395"/>
      <c r="BP8" s="395"/>
      <c r="BQ8" s="395"/>
      <c r="BR8" s="395"/>
      <c r="BS8" s="395"/>
      <c r="BT8" s="395"/>
      <c r="BU8" s="396"/>
      <c r="BV8" s="394">
        <v>665079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28610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48578</v>
      </c>
      <c r="BO9" s="395"/>
      <c r="BP9" s="395"/>
      <c r="BQ9" s="395"/>
      <c r="BR9" s="395"/>
      <c r="BS9" s="395"/>
      <c r="BT9" s="395"/>
      <c r="BU9" s="396"/>
      <c r="BV9" s="394">
        <v>-71121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4.7</v>
      </c>
      <c r="CU9" s="392"/>
      <c r="CV9" s="392"/>
      <c r="CW9" s="392"/>
      <c r="CX9" s="392"/>
      <c r="CY9" s="392"/>
      <c r="CZ9" s="392"/>
      <c r="DA9" s="393"/>
      <c r="DB9" s="391">
        <v>5.2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30683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284026</v>
      </c>
      <c r="BO10" s="395"/>
      <c r="BP10" s="395"/>
      <c r="BQ10" s="395"/>
      <c r="BR10" s="395"/>
      <c r="BS10" s="395"/>
      <c r="BT10" s="395"/>
      <c r="BU10" s="396"/>
      <c r="BV10" s="394">
        <v>1044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28078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177620</v>
      </c>
      <c r="BO12" s="395"/>
      <c r="BP12" s="395"/>
      <c r="BQ12" s="395"/>
      <c r="BR12" s="395"/>
      <c r="BS12" s="395"/>
      <c r="BT12" s="395"/>
      <c r="BU12" s="396"/>
      <c r="BV12" s="394">
        <v>100404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27767</v>
      </c>
      <c r="S13" s="479"/>
      <c r="T13" s="479"/>
      <c r="U13" s="479"/>
      <c r="V13" s="480"/>
      <c r="W13" s="410" t="s">
        <v>131</v>
      </c>
      <c r="X13" s="411"/>
      <c r="Y13" s="411"/>
      <c r="Z13" s="411"/>
      <c r="AA13" s="411"/>
      <c r="AB13" s="401"/>
      <c r="AC13" s="445">
        <v>3132</v>
      </c>
      <c r="AD13" s="446"/>
      <c r="AE13" s="446"/>
      <c r="AF13" s="446"/>
      <c r="AG13" s="488"/>
      <c r="AH13" s="445">
        <v>3732</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154984</v>
      </c>
      <c r="BO13" s="395"/>
      <c r="BP13" s="395"/>
      <c r="BQ13" s="395"/>
      <c r="BR13" s="395"/>
      <c r="BS13" s="395"/>
      <c r="BT13" s="395"/>
      <c r="BU13" s="396"/>
      <c r="BV13" s="394">
        <v>-170481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v>
      </c>
      <c r="CU13" s="392"/>
      <c r="CV13" s="392"/>
      <c r="CW13" s="392"/>
      <c r="CX13" s="392"/>
      <c r="CY13" s="392"/>
      <c r="CZ13" s="392"/>
      <c r="DA13" s="393"/>
      <c r="DB13" s="391">
        <v>2.8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28503</v>
      </c>
      <c r="S14" s="479"/>
      <c r="T14" s="479"/>
      <c r="U14" s="479"/>
      <c r="V14" s="480"/>
      <c r="W14" s="384"/>
      <c r="X14" s="385"/>
      <c r="Y14" s="385"/>
      <c r="Z14" s="385"/>
      <c r="AA14" s="385"/>
      <c r="AB14" s="374"/>
      <c r="AC14" s="481">
        <v>23.2</v>
      </c>
      <c r="AD14" s="482"/>
      <c r="AE14" s="482"/>
      <c r="AF14" s="482"/>
      <c r="AG14" s="483"/>
      <c r="AH14" s="481">
        <v>25.3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28250</v>
      </c>
      <c r="S15" s="479"/>
      <c r="T15" s="479"/>
      <c r="U15" s="479"/>
      <c r="V15" s="480"/>
      <c r="W15" s="410" t="s">
        <v>137</v>
      </c>
      <c r="X15" s="411"/>
      <c r="Y15" s="411"/>
      <c r="Z15" s="411"/>
      <c r="AA15" s="411"/>
      <c r="AB15" s="401"/>
      <c r="AC15" s="445">
        <v>2849</v>
      </c>
      <c r="AD15" s="446"/>
      <c r="AE15" s="446"/>
      <c r="AF15" s="446"/>
      <c r="AG15" s="488"/>
      <c r="AH15" s="445">
        <v>3097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3328698</v>
      </c>
      <c r="BO15" s="358"/>
      <c r="BP15" s="358"/>
      <c r="BQ15" s="358"/>
      <c r="BR15" s="358"/>
      <c r="BS15" s="358"/>
      <c r="BT15" s="358"/>
      <c r="BU15" s="359"/>
      <c r="BV15" s="357">
        <v>3266690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21.1</v>
      </c>
      <c r="AD16" s="482"/>
      <c r="AE16" s="482"/>
      <c r="AF16" s="482"/>
      <c r="AG16" s="483"/>
      <c r="AH16" s="481">
        <v>21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8576266</v>
      </c>
      <c r="BO16" s="395"/>
      <c r="BP16" s="395"/>
      <c r="BQ16" s="395"/>
      <c r="BR16" s="395"/>
      <c r="BS16" s="395"/>
      <c r="BT16" s="395"/>
      <c r="BU16" s="396"/>
      <c r="BV16" s="394">
        <v>8413591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7532</v>
      </c>
      <c r="AD17" s="446"/>
      <c r="AE17" s="446"/>
      <c r="AF17" s="446"/>
      <c r="AG17" s="488"/>
      <c r="AH17" s="445">
        <v>7925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4136101</v>
      </c>
      <c r="BO17" s="395"/>
      <c r="BP17" s="395"/>
      <c r="BQ17" s="395"/>
      <c r="BR17" s="395"/>
      <c r="BS17" s="395"/>
      <c r="BT17" s="395"/>
      <c r="BU17" s="396"/>
      <c r="BV17" s="394">
        <v>4055010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438.79</v>
      </c>
      <c r="M18" s="518"/>
      <c r="N18" s="518"/>
      <c r="O18" s="518"/>
      <c r="P18" s="518"/>
      <c r="Q18" s="518"/>
      <c r="R18" s="519"/>
      <c r="S18" s="519"/>
      <c r="T18" s="519"/>
      <c r="U18" s="519"/>
      <c r="V18" s="520"/>
      <c r="W18" s="412"/>
      <c r="X18" s="413"/>
      <c r="Y18" s="413"/>
      <c r="Z18" s="413"/>
      <c r="AA18" s="413"/>
      <c r="AB18" s="404"/>
      <c r="AC18" s="521">
        <v>55.7</v>
      </c>
      <c r="AD18" s="522"/>
      <c r="AE18" s="522"/>
      <c r="AF18" s="522"/>
      <c r="AG18" s="523"/>
      <c r="AH18" s="521">
        <v>53.7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9004250</v>
      </c>
      <c r="BO18" s="395"/>
      <c r="BP18" s="395"/>
      <c r="BQ18" s="395"/>
      <c r="BR18" s="395"/>
      <c r="BS18" s="395"/>
      <c r="BT18" s="395"/>
      <c r="BU18" s="396"/>
      <c r="BV18" s="394">
        <v>8691966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19362879</v>
      </c>
      <c r="BO19" s="395"/>
      <c r="BP19" s="395"/>
      <c r="BQ19" s="395"/>
      <c r="BR19" s="395"/>
      <c r="BS19" s="395"/>
      <c r="BT19" s="395"/>
      <c r="BU19" s="396"/>
      <c r="BV19" s="394">
        <v>17517198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11783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11422884</v>
      </c>
      <c r="BO22" s="358"/>
      <c r="BP22" s="358"/>
      <c r="BQ22" s="358"/>
      <c r="BR22" s="358"/>
      <c r="BS22" s="358"/>
      <c r="BT22" s="358"/>
      <c r="BU22" s="359"/>
      <c r="BV22" s="357">
        <v>11589338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9059757</v>
      </c>
      <c r="BO23" s="395"/>
      <c r="BP23" s="395"/>
      <c r="BQ23" s="395"/>
      <c r="BR23" s="395"/>
      <c r="BS23" s="395"/>
      <c r="BT23" s="395"/>
      <c r="BU23" s="396"/>
      <c r="BV23" s="394">
        <v>9537278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8400</v>
      </c>
      <c r="R24" s="446"/>
      <c r="S24" s="446"/>
      <c r="T24" s="446"/>
      <c r="U24" s="446"/>
      <c r="V24" s="488"/>
      <c r="W24" s="540"/>
      <c r="X24" s="541"/>
      <c r="Y24" s="542"/>
      <c r="Z24" s="444" t="s">
        <v>162</v>
      </c>
      <c r="AA24" s="424"/>
      <c r="AB24" s="424"/>
      <c r="AC24" s="424"/>
      <c r="AD24" s="424"/>
      <c r="AE24" s="424"/>
      <c r="AF24" s="424"/>
      <c r="AG24" s="425"/>
      <c r="AH24" s="445">
        <v>322</v>
      </c>
      <c r="AI24" s="446"/>
      <c r="AJ24" s="446"/>
      <c r="AK24" s="446"/>
      <c r="AL24" s="488"/>
      <c r="AM24" s="445">
        <v>1038128</v>
      </c>
      <c r="AN24" s="446"/>
      <c r="AO24" s="446"/>
      <c r="AP24" s="446"/>
      <c r="AQ24" s="446"/>
      <c r="AR24" s="488"/>
      <c r="AS24" s="445">
        <v>3224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7242802</v>
      </c>
      <c r="BO24" s="395"/>
      <c r="BP24" s="395"/>
      <c r="BQ24" s="395"/>
      <c r="BR24" s="395"/>
      <c r="BS24" s="395"/>
      <c r="BT24" s="395"/>
      <c r="BU24" s="396"/>
      <c r="BV24" s="394">
        <v>6974263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6700</v>
      </c>
      <c r="R25" s="446"/>
      <c r="S25" s="446"/>
      <c r="T25" s="446"/>
      <c r="U25" s="446"/>
      <c r="V25" s="488"/>
      <c r="W25" s="540"/>
      <c r="X25" s="541"/>
      <c r="Y25" s="542"/>
      <c r="Z25" s="444" t="s">
        <v>165</v>
      </c>
      <c r="AA25" s="424"/>
      <c r="AB25" s="424"/>
      <c r="AC25" s="424"/>
      <c r="AD25" s="424"/>
      <c r="AE25" s="424"/>
      <c r="AF25" s="424"/>
      <c r="AG25" s="425"/>
      <c r="AH25" s="445">
        <v>46</v>
      </c>
      <c r="AI25" s="446"/>
      <c r="AJ25" s="446"/>
      <c r="AK25" s="446"/>
      <c r="AL25" s="488"/>
      <c r="AM25" s="445">
        <v>146648</v>
      </c>
      <c r="AN25" s="446"/>
      <c r="AO25" s="446"/>
      <c r="AP25" s="446"/>
      <c r="AQ25" s="446"/>
      <c r="AR25" s="488"/>
      <c r="AS25" s="445">
        <v>3188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911565</v>
      </c>
      <c r="BO25" s="358"/>
      <c r="BP25" s="358"/>
      <c r="BQ25" s="358"/>
      <c r="BR25" s="358"/>
      <c r="BS25" s="358"/>
      <c r="BT25" s="358"/>
      <c r="BU25" s="359"/>
      <c r="BV25" s="357">
        <v>959163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6070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19010</v>
      </c>
      <c r="AN26" s="446"/>
      <c r="AO26" s="446"/>
      <c r="AP26" s="446"/>
      <c r="AQ26" s="446"/>
      <c r="AR26" s="488"/>
      <c r="AS26" s="445">
        <v>3802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4240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11400</v>
      </c>
      <c r="AN27" s="446"/>
      <c r="AO27" s="446"/>
      <c r="AP27" s="446"/>
      <c r="AQ27" s="446"/>
      <c r="AR27" s="488"/>
      <c r="AS27" s="445">
        <v>3800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3610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933867</v>
      </c>
      <c r="BO28" s="358"/>
      <c r="BP28" s="358"/>
      <c r="BQ28" s="358"/>
      <c r="BR28" s="358"/>
      <c r="BS28" s="358"/>
      <c r="BT28" s="358"/>
      <c r="BU28" s="359"/>
      <c r="BV28" s="357">
        <v>827461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3490</v>
      </c>
      <c r="R29" s="446"/>
      <c r="S29" s="446"/>
      <c r="T29" s="446"/>
      <c r="U29" s="446"/>
      <c r="V29" s="488"/>
      <c r="W29" s="543"/>
      <c r="X29" s="544"/>
      <c r="Y29" s="545"/>
      <c r="Z29" s="444" t="s">
        <v>177</v>
      </c>
      <c r="AA29" s="424"/>
      <c r="AB29" s="424"/>
      <c r="AC29" s="424"/>
      <c r="AD29" s="424"/>
      <c r="AE29" s="424"/>
      <c r="AF29" s="424"/>
      <c r="AG29" s="425"/>
      <c r="AH29" s="445">
        <v>325</v>
      </c>
      <c r="AI29" s="446"/>
      <c r="AJ29" s="446"/>
      <c r="AK29" s="446"/>
      <c r="AL29" s="488"/>
      <c r="AM29" s="445">
        <v>1049528</v>
      </c>
      <c r="AN29" s="446"/>
      <c r="AO29" s="446"/>
      <c r="AP29" s="446"/>
      <c r="AQ29" s="446"/>
      <c r="AR29" s="488"/>
      <c r="AS29" s="445">
        <v>3229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1366115</v>
      </c>
      <c r="BO29" s="395"/>
      <c r="BP29" s="395"/>
      <c r="BQ29" s="395"/>
      <c r="BR29" s="395"/>
      <c r="BS29" s="395"/>
      <c r="BT29" s="395"/>
      <c r="BU29" s="396"/>
      <c r="BV29" s="394">
        <v>1308509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9846767</v>
      </c>
      <c r="BO30" s="514"/>
      <c r="BP30" s="514"/>
      <c r="BQ30" s="514"/>
      <c r="BR30" s="514"/>
      <c r="BS30" s="514"/>
      <c r="BT30" s="514"/>
      <c r="BU30" s="515"/>
      <c r="BV30" s="513">
        <v>8619325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宮崎県市町村総合事務組合　自治会館管理運営特別会計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宮崎県林業公社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市営住宅事業特別会計</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宮崎県後期高齢者医療広域連合　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地方独立行政法人　西都児湯医療センター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西都児湯障害認定審査会特別会計</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西都市西米良村介護認定審査会特別会計</v>
      </c>
      <c r="X36" s="585"/>
      <c r="Y36" s="585"/>
      <c r="Z36" s="585"/>
      <c r="AA36" s="585"/>
      <c r="AB36" s="585"/>
      <c r="AC36" s="585"/>
      <c r="AD36" s="585"/>
      <c r="AE36" s="585"/>
      <c r="AF36" s="585"/>
      <c r="AG36" s="585"/>
      <c r="AH36" s="585"/>
      <c r="AI36" s="585"/>
      <c r="AJ36" s="585"/>
      <c r="AK36" s="585"/>
      <c r="AL36" s="163"/>
      <c r="AM36" s="584">
        <f t="shared" si="0"/>
        <v>13</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17</v>
      </c>
      <c r="BX36" s="584"/>
      <c r="BY36" s="585" t="str">
        <f>IF('各会計、関係団体の財政状況及び健全化判断比率'!B70="","",'各会計、関係団体の財政状況及び健全化判断比率'!B70)</f>
        <v>宮崎県後期高齢者医療広域連合　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西都児湯いじめ問題対策専門家委員会特別会計</v>
      </c>
      <c r="F37" s="585"/>
      <c r="G37" s="585"/>
      <c r="H37" s="585"/>
      <c r="I37" s="585"/>
      <c r="J37" s="585"/>
      <c r="K37" s="585"/>
      <c r="L37" s="585"/>
      <c r="M37" s="585"/>
      <c r="N37" s="585"/>
      <c r="O37" s="585"/>
      <c r="P37" s="585"/>
      <c r="Q37" s="585"/>
      <c r="R37" s="585"/>
      <c r="S37" s="585"/>
      <c r="T37" s="163"/>
      <c r="U37" s="584">
        <f t="shared" si="4"/>
        <v>10</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f t="shared" si="0"/>
        <v>14</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18</v>
      </c>
      <c r="BX37" s="584"/>
      <c r="BY37" s="585" t="str">
        <f>IF('各会計、関係団体の財政状況及び健全化判断比率'!B71="","",'各会計、関係団体の財政状況及び健全化判断比率'!B71)</f>
        <v>西都児湯環境整備事務組合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西都児湯いじめ問題調査委員会特別会計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19</v>
      </c>
      <c r="BX38" s="584"/>
      <c r="BY38" s="585" t="str">
        <f>IF('各会計、関係団体の財政状況及び健全化判断比率'!B72="","",'各会計、関係団体の財政状況及び健全化判断比率'!B72)</f>
        <v>一ツ瀬川営農飲雑用水広域水道企業団</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f t="shared" si="5"/>
        <v>6</v>
      </c>
      <c r="D39" s="584"/>
      <c r="E39" s="585" t="str">
        <f>IF('各会計、関係団体の財政状況及び健全化判断比率'!B12="","",'各会計、関係団体の財政状況及び健全化判断比率'!B12)</f>
        <v>西都児湯公平委員会特別会計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yNgNoJHg2c+N4riGp6Av2fLysF6atCdEIQOr++w7J7h9Bgje4qWtbach1hgguFJohJOjV+23JuL/DpTYPdRqg==" saltValue="baFmYSpinEcVhJPwIU5a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538</v>
      </c>
      <c r="D34" s="1136"/>
      <c r="E34" s="1137"/>
      <c r="F34" s="32">
        <v>8.32</v>
      </c>
      <c r="G34" s="33">
        <v>7.64</v>
      </c>
      <c r="H34" s="33">
        <v>7.62</v>
      </c>
      <c r="I34" s="33">
        <v>8.0399999999999991</v>
      </c>
      <c r="J34" s="34">
        <v>8.99</v>
      </c>
      <c r="K34" s="22"/>
      <c r="L34" s="22"/>
      <c r="M34" s="22"/>
      <c r="N34" s="22"/>
      <c r="O34" s="22"/>
      <c r="P34" s="22"/>
    </row>
    <row r="35" spans="1:16" ht="39" customHeight="1" x14ac:dyDescent="0.2">
      <c r="A35" s="22"/>
      <c r="B35" s="35"/>
      <c r="C35" s="1132" t="s">
        <v>539</v>
      </c>
      <c r="D35" s="1132"/>
      <c r="E35" s="1133"/>
      <c r="F35" s="36">
        <v>7.99</v>
      </c>
      <c r="G35" s="37">
        <v>7.61</v>
      </c>
      <c r="H35" s="37">
        <v>7.75</v>
      </c>
      <c r="I35" s="37">
        <v>7.1</v>
      </c>
      <c r="J35" s="38">
        <v>7.49</v>
      </c>
      <c r="K35" s="22"/>
      <c r="L35" s="22"/>
      <c r="M35" s="22"/>
      <c r="N35" s="22"/>
      <c r="O35" s="22"/>
      <c r="P35" s="22"/>
    </row>
    <row r="36" spans="1:16" ht="39" customHeight="1" x14ac:dyDescent="0.2">
      <c r="A36" s="22"/>
      <c r="B36" s="35"/>
      <c r="C36" s="1132" t="s">
        <v>540</v>
      </c>
      <c r="D36" s="1132"/>
      <c r="E36" s="1133"/>
      <c r="F36" s="36">
        <v>0.82</v>
      </c>
      <c r="G36" s="37">
        <v>1.65</v>
      </c>
      <c r="H36" s="37">
        <v>2.17</v>
      </c>
      <c r="I36" s="37">
        <v>2.42</v>
      </c>
      <c r="J36" s="38">
        <v>1.55</v>
      </c>
      <c r="K36" s="22"/>
      <c r="L36" s="22"/>
      <c r="M36" s="22"/>
      <c r="N36" s="22"/>
      <c r="O36" s="22"/>
      <c r="P36" s="22"/>
    </row>
    <row r="37" spans="1:16" ht="39" customHeight="1" x14ac:dyDescent="0.2">
      <c r="A37" s="22"/>
      <c r="B37" s="35"/>
      <c r="C37" s="1132" t="s">
        <v>541</v>
      </c>
      <c r="D37" s="1132"/>
      <c r="E37" s="1133"/>
      <c r="F37" s="36">
        <v>0.76</v>
      </c>
      <c r="G37" s="37">
        <v>0.89</v>
      </c>
      <c r="H37" s="37">
        <v>1.1200000000000001</v>
      </c>
      <c r="I37" s="37">
        <v>1.39</v>
      </c>
      <c r="J37" s="38">
        <v>1.54</v>
      </c>
      <c r="K37" s="22"/>
      <c r="L37" s="22"/>
      <c r="M37" s="22"/>
      <c r="N37" s="22"/>
      <c r="O37" s="22"/>
      <c r="P37" s="22"/>
    </row>
    <row r="38" spans="1:16" ht="39" customHeight="1" x14ac:dyDescent="0.2">
      <c r="A38" s="22"/>
      <c r="B38" s="35"/>
      <c r="C38" s="1132" t="s">
        <v>542</v>
      </c>
      <c r="D38" s="1132"/>
      <c r="E38" s="1133"/>
      <c r="F38" s="36">
        <v>0.68</v>
      </c>
      <c r="G38" s="37">
        <v>1.36</v>
      </c>
      <c r="H38" s="37">
        <v>1.27</v>
      </c>
      <c r="I38" s="37">
        <v>1.32</v>
      </c>
      <c r="J38" s="38">
        <v>1.36</v>
      </c>
      <c r="K38" s="22"/>
      <c r="L38" s="22"/>
      <c r="M38" s="22"/>
      <c r="N38" s="22"/>
      <c r="O38" s="22"/>
      <c r="P38" s="22"/>
    </row>
    <row r="39" spans="1:16" ht="39" customHeight="1" x14ac:dyDescent="0.2">
      <c r="A39" s="22"/>
      <c r="B39" s="35"/>
      <c r="C39" s="1132" t="s">
        <v>543</v>
      </c>
      <c r="D39" s="1132"/>
      <c r="E39" s="1133"/>
      <c r="F39" s="36">
        <v>0.15</v>
      </c>
      <c r="G39" s="37">
        <v>0.2</v>
      </c>
      <c r="H39" s="37">
        <v>0.28000000000000003</v>
      </c>
      <c r="I39" s="37">
        <v>0.34</v>
      </c>
      <c r="J39" s="38">
        <v>0.4</v>
      </c>
      <c r="K39" s="22"/>
      <c r="L39" s="22"/>
      <c r="M39" s="22"/>
      <c r="N39" s="22"/>
      <c r="O39" s="22"/>
      <c r="P39" s="22"/>
    </row>
    <row r="40" spans="1:16" ht="39" customHeight="1" x14ac:dyDescent="0.2">
      <c r="A40" s="22"/>
      <c r="B40" s="35"/>
      <c r="C40" s="1132" t="s">
        <v>544</v>
      </c>
      <c r="D40" s="1132"/>
      <c r="E40" s="1133"/>
      <c r="F40" s="36">
        <v>0.12</v>
      </c>
      <c r="G40" s="37">
        <v>0.16</v>
      </c>
      <c r="H40" s="37">
        <v>0.21</v>
      </c>
      <c r="I40" s="37">
        <v>0.27</v>
      </c>
      <c r="J40" s="38">
        <v>0.34</v>
      </c>
      <c r="K40" s="22"/>
      <c r="L40" s="22"/>
      <c r="M40" s="22"/>
      <c r="N40" s="22"/>
      <c r="O40" s="22"/>
      <c r="P40" s="22"/>
    </row>
    <row r="41" spans="1:16" ht="39" customHeight="1" x14ac:dyDescent="0.2">
      <c r="A41" s="22"/>
      <c r="B41" s="35"/>
      <c r="C41" s="1132" t="s">
        <v>545</v>
      </c>
      <c r="D41" s="1132"/>
      <c r="E41" s="1133"/>
      <c r="F41" s="36">
        <v>0.01</v>
      </c>
      <c r="G41" s="37">
        <v>0.01</v>
      </c>
      <c r="H41" s="37">
        <v>0.03</v>
      </c>
      <c r="I41" s="37">
        <v>0.05</v>
      </c>
      <c r="J41" s="38">
        <v>0.11</v>
      </c>
      <c r="K41" s="22"/>
      <c r="L41" s="22"/>
      <c r="M41" s="22"/>
      <c r="N41" s="22"/>
      <c r="O41" s="22"/>
      <c r="P41" s="22"/>
    </row>
    <row r="42" spans="1:16" ht="39" customHeight="1" x14ac:dyDescent="0.2">
      <c r="A42" s="22"/>
      <c r="B42" s="39"/>
      <c r="C42" s="1132" t="s">
        <v>546</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547</v>
      </c>
      <c r="D43" s="1134"/>
      <c r="E43" s="1135"/>
      <c r="F43" s="41">
        <v>0.06</v>
      </c>
      <c r="G43" s="42">
        <v>0.09</v>
      </c>
      <c r="H43" s="42">
        <v>0.27</v>
      </c>
      <c r="I43" s="42">
        <v>0.08</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u/ic0C9enq0BJNmV57zICAL2xIX55lQ/zMp+xAzWHDrDGrF3Z1Q3DUAUREPmM1Iy6MhpPnx0nUz0mrDkUsdmg==" saltValue="t7SxcaK9zZ0BzDHkFgcj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918</v>
      </c>
      <c r="L45" s="58">
        <v>942</v>
      </c>
      <c r="M45" s="58">
        <v>922</v>
      </c>
      <c r="N45" s="58">
        <v>939</v>
      </c>
      <c r="O45" s="59">
        <v>937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281</v>
      </c>
      <c r="L48" s="62">
        <v>251</v>
      </c>
      <c r="M48" s="62">
        <v>258</v>
      </c>
      <c r="N48" s="62">
        <v>239</v>
      </c>
      <c r="O48" s="63">
        <v>235</v>
      </c>
      <c r="P48" s="46"/>
      <c r="Q48" s="46"/>
      <c r="R48" s="46"/>
      <c r="S48" s="46"/>
      <c r="T48" s="46"/>
      <c r="U48" s="46"/>
    </row>
    <row r="49" spans="1:21" ht="30.75" customHeight="1" x14ac:dyDescent="0.2">
      <c r="A49" s="46"/>
      <c r="B49" s="1140"/>
      <c r="C49" s="1141"/>
      <c r="D49" s="60"/>
      <c r="E49" s="1146" t="s">
        <v>14</v>
      </c>
      <c r="F49" s="1146"/>
      <c r="G49" s="1146"/>
      <c r="H49" s="1146"/>
      <c r="I49" s="1146"/>
      <c r="J49" s="1147"/>
      <c r="K49" s="61">
        <v>17</v>
      </c>
      <c r="L49" s="62">
        <v>15</v>
      </c>
      <c r="M49" s="62">
        <v>15</v>
      </c>
      <c r="N49" s="62">
        <v>21</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t="s">
        <v>493</v>
      </c>
      <c r="M50" s="62" t="s">
        <v>493</v>
      </c>
      <c r="N50" s="62" t="s">
        <v>493</v>
      </c>
      <c r="O50" s="63" t="s">
        <v>493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1011</v>
      </c>
      <c r="L52" s="62">
        <v>988</v>
      </c>
      <c r="M52" s="62">
        <v>968</v>
      </c>
      <c r="N52" s="62">
        <v>936</v>
      </c>
      <c r="O52" s="63">
        <v>912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205</v>
      </c>
      <c r="L53" s="67">
        <v>220</v>
      </c>
      <c r="M53" s="67">
        <v>227</v>
      </c>
      <c r="N53" s="67">
        <v>263</v>
      </c>
      <c r="O53" s="68">
        <v>278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569</v>
      </c>
      <c r="L58" s="82" t="s">
        <v>569</v>
      </c>
      <c r="M58" s="82" t="s">
        <v>569</v>
      </c>
      <c r="N58" s="82" t="s">
        <v>569</v>
      </c>
      <c r="O58" s="83" t="s">
        <v>569</v>
      </c>
    </row>
    <row r="59" spans="1:21" ht="31.5" customHeight="1" x14ac:dyDescent="0.2">
      <c r="B59" s="1156"/>
      <c r="C59" s="1157"/>
      <c r="D59" s="1163" t="s">
        <v>26</v>
      </c>
      <c r="E59" s="1164"/>
      <c r="F59" s="1164"/>
      <c r="G59" s="1164"/>
      <c r="H59" s="1164"/>
      <c r="I59" s="1164"/>
      <c r="J59" s="1165"/>
      <c r="K59" s="84" t="s">
        <v>569</v>
      </c>
      <c r="L59" s="85" t="s">
        <v>569</v>
      </c>
      <c r="M59" s="85" t="s">
        <v>569</v>
      </c>
      <c r="N59" s="85" t="s">
        <v>569</v>
      </c>
      <c r="O59" s="86" t="s">
        <v>569</v>
      </c>
    </row>
    <row r="60" spans="1:21" ht="31.5" customHeight="1" thickBot="1" x14ac:dyDescent="0.25">
      <c r="B60" s="1158"/>
      <c r="C60" s="1159"/>
      <c r="D60" s="1166" t="s">
        <v>27</v>
      </c>
      <c r="E60" s="1167"/>
      <c r="F60" s="1167"/>
      <c r="G60" s="1167"/>
      <c r="H60" s="1167"/>
      <c r="I60" s="1167"/>
      <c r="J60" s="1168"/>
      <c r="K60" s="87" t="s">
        <v>569</v>
      </c>
      <c r="L60" s="88" t="s">
        <v>569</v>
      </c>
      <c r="M60" s="88" t="s">
        <v>569</v>
      </c>
      <c r="N60" s="88" t="s">
        <v>569</v>
      </c>
      <c r="O60" s="89" t="s">
        <v>569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sheetData>
  <sheetProtection algorithmName="SHA-512" hashValue="wuyYPqK7MTnB9uwrixebPvj7XzC1Y2UvnOQKdPKUFRpkwFCTSKoAfK4VrNYrrG1IbyPW5/tMSqc6EbTalihFnQ==" saltValue="3xm0at7LH0CHkOisNizK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11608</v>
      </c>
      <c r="J41" s="331">
        <v>12665</v>
      </c>
      <c r="K41" s="331">
        <v>12269</v>
      </c>
      <c r="L41" s="331">
        <v>11589</v>
      </c>
      <c r="M41" s="332">
        <v>11423</v>
      </c>
    </row>
    <row r="42" spans="2:13" ht="27.75" customHeight="1" x14ac:dyDescent="0.2">
      <c r="B42" s="1171"/>
      <c r="C42" s="1172"/>
      <c r="D42" s="104"/>
      <c r="E42" s="1177" t="s">
        <v>32</v>
      </c>
      <c r="F42" s="1177"/>
      <c r="G42" s="1177"/>
      <c r="H42" s="1178"/>
      <c r="I42" s="333" t="s">
        <v>493</v>
      </c>
      <c r="J42" s="334" t="s">
        <v>493</v>
      </c>
      <c r="K42" s="334" t="s">
        <v>493</v>
      </c>
      <c r="L42" s="334" t="s">
        <v>493</v>
      </c>
      <c r="M42" s="335" t="s">
        <v>493</v>
      </c>
    </row>
    <row r="43" spans="2:13" ht="27.75" customHeight="1" x14ac:dyDescent="0.2">
      <c r="B43" s="1171"/>
      <c r="C43" s="1172"/>
      <c r="D43" s="104"/>
      <c r="E43" s="1177" t="s">
        <v>33</v>
      </c>
      <c r="F43" s="1177"/>
      <c r="G43" s="1177"/>
      <c r="H43" s="1178"/>
      <c r="I43" s="333">
        <v>3028</v>
      </c>
      <c r="J43" s="334">
        <v>2874</v>
      </c>
      <c r="K43" s="334">
        <v>2482</v>
      </c>
      <c r="L43" s="334">
        <v>2209</v>
      </c>
      <c r="M43" s="335">
        <v>2161</v>
      </c>
    </row>
    <row r="44" spans="2:13" ht="27.75" customHeight="1" x14ac:dyDescent="0.2">
      <c r="B44" s="1171"/>
      <c r="C44" s="1172"/>
      <c r="D44" s="104"/>
      <c r="E44" s="1177" t="s">
        <v>34</v>
      </c>
      <c r="F44" s="1177"/>
      <c r="G44" s="1177"/>
      <c r="H44" s="1178"/>
      <c r="I44" s="333">
        <v>83</v>
      </c>
      <c r="J44" s="334">
        <v>70</v>
      </c>
      <c r="K44" s="334">
        <v>53</v>
      </c>
      <c r="L44" s="334">
        <v>63</v>
      </c>
      <c r="M44" s="335">
        <v>67</v>
      </c>
    </row>
    <row r="45" spans="2:13" ht="27.75" customHeight="1" x14ac:dyDescent="0.2">
      <c r="B45" s="1171"/>
      <c r="C45" s="1172"/>
      <c r="D45" s="104"/>
      <c r="E45" s="1177" t="s">
        <v>35</v>
      </c>
      <c r="F45" s="1177"/>
      <c r="G45" s="1177"/>
      <c r="H45" s="1178"/>
      <c r="I45" s="333">
        <v>2898</v>
      </c>
      <c r="J45" s="334">
        <v>2962</v>
      </c>
      <c r="K45" s="334">
        <v>3001</v>
      </c>
      <c r="L45" s="334">
        <v>3103</v>
      </c>
      <c r="M45" s="335">
        <v>3163</v>
      </c>
    </row>
    <row r="46" spans="2:13" ht="27.75" customHeight="1" x14ac:dyDescent="0.2">
      <c r="B46" s="1171"/>
      <c r="C46" s="1172"/>
      <c r="D46" s="105"/>
      <c r="E46" s="1177" t="s">
        <v>36</v>
      </c>
      <c r="F46" s="1177"/>
      <c r="G46" s="1177"/>
      <c r="H46" s="1178"/>
      <c r="I46" s="333" t="s">
        <v>493</v>
      </c>
      <c r="J46" s="334" t="s">
        <v>493</v>
      </c>
      <c r="K46" s="334" t="s">
        <v>493</v>
      </c>
      <c r="L46" s="334">
        <v>24</v>
      </c>
      <c r="M46" s="335">
        <v>172</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7245</v>
      </c>
      <c r="J50" s="334">
        <v>8796</v>
      </c>
      <c r="K50" s="334">
        <v>10072</v>
      </c>
      <c r="L50" s="334">
        <v>11344</v>
      </c>
      <c r="M50" s="335">
        <v>13519</v>
      </c>
    </row>
    <row r="51" spans="2:13" ht="27.75" customHeight="1" x14ac:dyDescent="0.2">
      <c r="B51" s="1171"/>
      <c r="C51" s="1172"/>
      <c r="D51" s="104"/>
      <c r="E51" s="1177" t="s">
        <v>42</v>
      </c>
      <c r="F51" s="1177"/>
      <c r="G51" s="1177"/>
      <c r="H51" s="1178"/>
      <c r="I51" s="333">
        <v>151</v>
      </c>
      <c r="J51" s="334">
        <v>107</v>
      </c>
      <c r="K51" s="334">
        <v>68</v>
      </c>
      <c r="L51" s="334">
        <v>38</v>
      </c>
      <c r="M51" s="335">
        <v>16</v>
      </c>
    </row>
    <row r="52" spans="2:13" ht="27.75" customHeight="1" x14ac:dyDescent="0.2">
      <c r="B52" s="1173"/>
      <c r="C52" s="1174"/>
      <c r="D52" s="104"/>
      <c r="E52" s="1177" t="s">
        <v>43</v>
      </c>
      <c r="F52" s="1177"/>
      <c r="G52" s="1177"/>
      <c r="H52" s="1178"/>
      <c r="I52" s="333">
        <v>10228</v>
      </c>
      <c r="J52" s="334">
        <v>10057</v>
      </c>
      <c r="K52" s="334">
        <v>9377</v>
      </c>
      <c r="L52" s="334">
        <v>8668</v>
      </c>
      <c r="M52" s="335">
        <v>8273</v>
      </c>
    </row>
    <row r="53" spans="2:13" ht="27.75" customHeight="1" thickBot="1" x14ac:dyDescent="0.25">
      <c r="B53" s="1184" t="s">
        <v>19</v>
      </c>
      <c r="C53" s="1185"/>
      <c r="D53" s="108"/>
      <c r="E53" s="1186" t="s">
        <v>44</v>
      </c>
      <c r="F53" s="1186"/>
      <c r="G53" s="1186"/>
      <c r="H53" s="1187"/>
      <c r="I53" s="336">
        <v>-7</v>
      </c>
      <c r="J53" s="337">
        <v>-390</v>
      </c>
      <c r="K53" s="337">
        <v>-1712</v>
      </c>
      <c r="L53" s="337">
        <v>-3062</v>
      </c>
      <c r="M53" s="338">
        <v>-4821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ocZ+7TM67AaL5jgS+D7yr67JKpoBUMc0FE9wGUMHfaRz5hS0MWz2I8QOmIuUZiKJjFPf95GXEK5HQlh6Vh4Vg==" saltValue="teHMs100x3U3Nboxeinl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927</v>
      </c>
      <c r="G55" s="339">
        <v>827</v>
      </c>
      <c r="H55" s="340">
        <v>934</v>
      </c>
    </row>
    <row r="56" spans="2:8" ht="52.5" customHeight="1" x14ac:dyDescent="0.2">
      <c r="B56" s="120"/>
      <c r="C56" s="1198" t="s">
        <v>47</v>
      </c>
      <c r="D56" s="1198"/>
      <c r="E56" s="1199"/>
      <c r="F56" s="341">
        <v>1264</v>
      </c>
      <c r="G56" s="341">
        <v>1309</v>
      </c>
      <c r="H56" s="342">
        <v>1366</v>
      </c>
    </row>
    <row r="57" spans="2:8" ht="53.25" customHeight="1" x14ac:dyDescent="0.2">
      <c r="B57" s="120"/>
      <c r="C57" s="1200" t="s">
        <v>48</v>
      </c>
      <c r="D57" s="1200"/>
      <c r="E57" s="1201"/>
      <c r="F57" s="343">
        <v>7368</v>
      </c>
      <c r="G57" s="343">
        <v>8619</v>
      </c>
      <c r="H57" s="344">
        <v>9847</v>
      </c>
    </row>
    <row r="58" spans="2:8" ht="45.75" customHeight="1" x14ac:dyDescent="0.2">
      <c r="B58" s="121"/>
      <c r="C58" s="1188" t="s">
        <v>553</v>
      </c>
      <c r="D58" s="1189"/>
      <c r="E58" s="1190"/>
      <c r="F58" s="345">
        <v>2659</v>
      </c>
      <c r="G58" s="345">
        <v>2959</v>
      </c>
      <c r="H58" s="346">
        <v>3413</v>
      </c>
    </row>
    <row r="59" spans="2:8" ht="45.75" customHeight="1" x14ac:dyDescent="0.2">
      <c r="B59" s="121"/>
      <c r="C59" s="1188" t="s">
        <v>554</v>
      </c>
      <c r="D59" s="1189"/>
      <c r="E59" s="1190"/>
      <c r="F59" s="345">
        <v>1603</v>
      </c>
      <c r="G59" s="345">
        <v>1603</v>
      </c>
      <c r="H59" s="346">
        <v>1703</v>
      </c>
    </row>
    <row r="60" spans="2:8" ht="45.75" customHeight="1" x14ac:dyDescent="0.2">
      <c r="B60" s="121"/>
      <c r="C60" s="1188" t="s">
        <v>555</v>
      </c>
      <c r="D60" s="1189"/>
      <c r="E60" s="1190"/>
      <c r="F60" s="345">
        <v>1021</v>
      </c>
      <c r="G60" s="345">
        <v>1022</v>
      </c>
      <c r="H60" s="346">
        <v>1452</v>
      </c>
    </row>
    <row r="61" spans="2:8" ht="45.75" customHeight="1" x14ac:dyDescent="0.2">
      <c r="B61" s="121"/>
      <c r="C61" s="1188" t="s">
        <v>556</v>
      </c>
      <c r="D61" s="1189"/>
      <c r="E61" s="1190"/>
      <c r="F61" s="345" t="s">
        <v>559</v>
      </c>
      <c r="G61" s="345" t="s">
        <v>559</v>
      </c>
      <c r="H61" s="346">
        <v>1172</v>
      </c>
    </row>
    <row r="62" spans="2:8" ht="45.75" customHeight="1" thickBot="1" x14ac:dyDescent="0.25">
      <c r="B62" s="122"/>
      <c r="C62" s="1191" t="s">
        <v>557</v>
      </c>
      <c r="D62" s="1192"/>
      <c r="E62" s="1193"/>
      <c r="F62" s="347">
        <v>800</v>
      </c>
      <c r="G62" s="347">
        <v>800</v>
      </c>
      <c r="H62" s="348">
        <v>819</v>
      </c>
    </row>
    <row r="63" spans="2:8" ht="52.5" customHeight="1" thickBot="1" x14ac:dyDescent="0.25">
      <c r="B63" s="123"/>
      <c r="C63" s="1194" t="s">
        <v>49</v>
      </c>
      <c r="D63" s="1194"/>
      <c r="E63" s="1195"/>
      <c r="F63" s="349">
        <v>9559</v>
      </c>
      <c r="G63" s="349">
        <v>10755</v>
      </c>
      <c r="H63" s="350">
        <v>12147</v>
      </c>
    </row>
    <row r="64" spans="2:8" ht="13.2" x14ac:dyDescent="0.2"/>
  </sheetData>
  <sheetProtection algorithmName="SHA-512" hashValue="UUTnng7Y8qW0k5jeL8ylh21xnM+JT7pq2ZRfSKBWiKC4q4XiN4CqFFxvMokVsc2YlvEjkJFqc4eiUWr4mqNbyw==" saltValue="/ZJ6EQIm0rQzuxlu/UqL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154506</v>
      </c>
      <c r="E3" s="142"/>
      <c r="F3" s="143">
        <v>128523</v>
      </c>
      <c r="G3" s="144"/>
      <c r="H3" s="145"/>
    </row>
    <row r="4" spans="1:8" x14ac:dyDescent="0.2">
      <c r="A4" s="146"/>
      <c r="B4" s="147"/>
      <c r="C4" s="148"/>
      <c r="D4" s="149">
        <v>118316</v>
      </c>
      <c r="E4" s="150"/>
      <c r="F4" s="151">
        <v>56792</v>
      </c>
      <c r="G4" s="152"/>
      <c r="H4" s="153"/>
    </row>
    <row r="5" spans="1:8" x14ac:dyDescent="0.2">
      <c r="A5" s="134" t="s">
        <v>525</v>
      </c>
      <c r="B5" s="139"/>
      <c r="C5" s="140"/>
      <c r="D5" s="141">
        <v>121951</v>
      </c>
      <c r="E5" s="142"/>
      <c r="F5" s="143">
        <v>92919</v>
      </c>
      <c r="G5" s="144"/>
      <c r="H5" s="145"/>
    </row>
    <row r="6" spans="1:8" x14ac:dyDescent="0.2">
      <c r="A6" s="146"/>
      <c r="B6" s="147"/>
      <c r="C6" s="148"/>
      <c r="D6" s="149">
        <v>94077</v>
      </c>
      <c r="E6" s="150"/>
      <c r="F6" s="151">
        <v>54128</v>
      </c>
      <c r="G6" s="152"/>
      <c r="H6" s="153"/>
    </row>
    <row r="7" spans="1:8" x14ac:dyDescent="0.2">
      <c r="A7" s="134" t="s">
        <v>526</v>
      </c>
      <c r="B7" s="139"/>
      <c r="C7" s="140"/>
      <c r="D7" s="141">
        <v>85185</v>
      </c>
      <c r="E7" s="142"/>
      <c r="F7" s="143">
        <v>103663</v>
      </c>
      <c r="G7" s="144"/>
      <c r="H7" s="145"/>
    </row>
    <row r="8" spans="1:8" x14ac:dyDescent="0.2">
      <c r="A8" s="146"/>
      <c r="B8" s="147"/>
      <c r="C8" s="148"/>
      <c r="D8" s="149">
        <v>39123</v>
      </c>
      <c r="E8" s="150"/>
      <c r="F8" s="151">
        <v>64346</v>
      </c>
      <c r="G8" s="152"/>
      <c r="H8" s="153"/>
    </row>
    <row r="9" spans="1:8" x14ac:dyDescent="0.2">
      <c r="A9" s="134" t="s">
        <v>527</v>
      </c>
      <c r="B9" s="139"/>
      <c r="C9" s="140"/>
      <c r="D9" s="141">
        <v>80957</v>
      </c>
      <c r="E9" s="142"/>
      <c r="F9" s="143">
        <v>92012</v>
      </c>
      <c r="G9" s="144"/>
      <c r="H9" s="145"/>
    </row>
    <row r="10" spans="1:8" x14ac:dyDescent="0.2">
      <c r="A10" s="146"/>
      <c r="B10" s="147"/>
      <c r="C10" s="148"/>
      <c r="D10" s="149">
        <v>30328</v>
      </c>
      <c r="E10" s="150"/>
      <c r="F10" s="151">
        <v>61382</v>
      </c>
      <c r="G10" s="152"/>
      <c r="H10" s="153"/>
    </row>
    <row r="11" spans="1:8" x14ac:dyDescent="0.2">
      <c r="A11" s="134" t="s">
        <v>528</v>
      </c>
      <c r="B11" s="139"/>
      <c r="C11" s="140"/>
      <c r="D11" s="141">
        <v>87378</v>
      </c>
      <c r="E11" s="142"/>
      <c r="F11" s="143">
        <v>91317</v>
      </c>
      <c r="G11" s="144"/>
      <c r="H11" s="145"/>
    </row>
    <row r="12" spans="1:8" x14ac:dyDescent="0.2">
      <c r="A12" s="146"/>
      <c r="B12" s="147"/>
      <c r="C12" s="154"/>
      <c r="D12" s="149">
        <v>41603</v>
      </c>
      <c r="E12" s="150"/>
      <c r="F12" s="151">
        <v>56480</v>
      </c>
      <c r="G12" s="152"/>
      <c r="H12" s="153"/>
    </row>
    <row r="13" spans="1:8" x14ac:dyDescent="0.2">
      <c r="A13" s="134"/>
      <c r="B13" s="139"/>
      <c r="C13" s="140"/>
      <c r="D13" s="141">
        <v>105995</v>
      </c>
      <c r="E13" s="142"/>
      <c r="F13" s="143">
        <v>101687</v>
      </c>
      <c r="G13" s="155"/>
      <c r="H13" s="145"/>
    </row>
    <row r="14" spans="1:8" x14ac:dyDescent="0.2">
      <c r="A14" s="146"/>
      <c r="B14" s="147"/>
      <c r="C14" s="148"/>
      <c r="D14" s="149">
        <v>64689</v>
      </c>
      <c r="E14" s="150"/>
      <c r="F14" s="151">
        <v>58626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8.06</v>
      </c>
      <c r="C19" s="156">
        <f>ROUND(VALUE(SUBSTITUTE(実質収支比率等に係る経年分析!G$48,"▲","-")),2)</f>
        <v>7.71</v>
      </c>
      <c r="D19" s="156">
        <f>ROUND(VALUE(SUBSTITUTE(実質収支比率等に係る経年分析!H$48,"▲","-")),2)</f>
        <v>8.0399999999999991</v>
      </c>
      <c r="E19" s="156">
        <f>ROUND(VALUE(SUBSTITUTE(実質収支比率等に係る経年分析!I$48,"▲","-")),2)</f>
        <v>7.19</v>
      </c>
      <c r="F19" s="156">
        <f>ROUND(VALUE(SUBSTITUTE(実質収支比率等に係る経年分析!J$48,"▲","-")),2)</f>
        <v>7.58</v>
      </c>
    </row>
    <row r="20" spans="1:11" x14ac:dyDescent="0.2">
      <c r="A20" s="156" t="s">
        <v>53</v>
      </c>
      <c r="B20" s="156">
        <f>ROUND(VALUE(SUBSTITUTE(実質収支比率等に係る経年分析!F$47,"▲","-")),2)</f>
        <v>8.61</v>
      </c>
      <c r="C20" s="156">
        <f>ROUND(VALUE(SUBSTITUTE(実質収支比率等に係る経年分析!G$47,"▲","-")),2)</f>
        <v>9.7100000000000009</v>
      </c>
      <c r="D20" s="156">
        <f>ROUND(VALUE(SUBSTITUTE(実質収支比率等に係る経年分析!H$47,"▲","-")),2)</f>
        <v>10.119999999999999</v>
      </c>
      <c r="E20" s="156">
        <f>ROUND(VALUE(SUBSTITUTE(実質収支比率等に係る経年分析!I$47,"▲","-")),2)</f>
        <v>8.94</v>
      </c>
      <c r="F20" s="156">
        <f>ROUND(VALUE(SUBSTITUTE(実質収支比率等に係る経年分析!J$47,"▲","-")),2)</f>
        <v>9.93</v>
      </c>
    </row>
    <row r="21" spans="1:11" x14ac:dyDescent="0.2">
      <c r="A21" s="156" t="s">
        <v>54</v>
      </c>
      <c r="B21" s="156">
        <f>IF(ISNUMBER(VALUE(SUBSTITUTE(実質収支比率等に係る経年分析!F$49,"▲","-"))),ROUND(VALUE(SUBSTITUTE(実質収支比率等に係る経年分析!F$49,"▲","-")),2),NA())</f>
        <v>-0.44</v>
      </c>
      <c r="C21" s="156">
        <f>IF(ISNUMBER(VALUE(SUBSTITUTE(実質収支比率等に係る経年分析!G$49,"▲","-"))),ROUND(VALUE(SUBSTITUTE(実質収支比率等に係る経年分析!G$49,"▲","-")),2),NA())</f>
        <v>1.51</v>
      </c>
      <c r="D21" s="156">
        <f>IF(ISNUMBER(VALUE(SUBSTITUTE(実質収支比率等に係る経年分析!H$49,"▲","-"))),ROUND(VALUE(SUBSTITUTE(実質収支比率等に係る経年分析!H$49,"▲","-")),2),NA())</f>
        <v>0.28000000000000003</v>
      </c>
      <c r="E21" s="156">
        <f>IF(ISNUMBER(VALUE(SUBSTITUTE(実質収支比率等に係る経年分析!I$49,"▲","-"))),ROUND(VALUE(SUBSTITUTE(実質収支比率等に係る経年分析!I$49,"▲","-")),2),NA())</f>
        <v>-1.84</v>
      </c>
      <c r="F21" s="156">
        <f>IF(ISNUMBER(VALUE(SUBSTITUTE(実質収支比率等に係る経年分析!J$49,"▲","-"))),ROUND(VALUE(SUBSTITUTE(実質収支比率等に係る経年分析!J$49,"▲","-")),2),NA())</f>
        <v>1.65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0.09</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2">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0.34</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0.28000000000000003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1.36</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1.1200000000000001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8.32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8.0399999999999991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1011</v>
      </c>
      <c r="E42" s="158"/>
      <c r="F42" s="158"/>
      <c r="G42" s="158">
        <f>'実質公債費比率（分子）の構造'!L$52</f>
        <v>988</v>
      </c>
      <c r="H42" s="158"/>
      <c r="I42" s="158"/>
      <c r="J42" s="158">
        <f>'実質公債費比率（分子）の構造'!M$52</f>
        <v>968</v>
      </c>
      <c r="K42" s="158"/>
      <c r="L42" s="158"/>
      <c r="M42" s="158">
        <f>'実質公債費比率（分子）の構造'!N$52</f>
        <v>936</v>
      </c>
      <c r="N42" s="158"/>
      <c r="O42" s="158"/>
      <c r="P42" s="158">
        <f>'実質公債費比率（分子）の構造'!O$52</f>
        <v>912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v>
      </c>
      <c r="C45" s="158"/>
      <c r="D45" s="158"/>
      <c r="E45" s="158">
        <f>'実質公債費比率（分子）の構造'!L$49</f>
        <v>15</v>
      </c>
      <c r="F45" s="158"/>
      <c r="G45" s="158"/>
      <c r="H45" s="158">
        <f>'実質公債費比率（分子）の構造'!M$49</f>
        <v>15</v>
      </c>
      <c r="I45" s="158"/>
      <c r="J45" s="158"/>
      <c r="K45" s="158">
        <f>'実質公債費比率（分子）の構造'!N$49</f>
        <v>21</v>
      </c>
      <c r="L45" s="158"/>
      <c r="M45" s="158"/>
      <c r="N45" s="158">
        <f>'実質公債費比率（分子）の構造'!O$49</f>
        <v>18</v>
      </c>
      <c r="O45" s="158"/>
      <c r="P45" s="158"/>
    </row>
    <row r="46" spans="1:16" x14ac:dyDescent="0.2">
      <c r="A46" s="158" t="s">
        <v>64</v>
      </c>
      <c r="B46" s="158">
        <f>'実質公債費比率（分子）の構造'!K$48</f>
        <v>281</v>
      </c>
      <c r="C46" s="158"/>
      <c r="D46" s="158"/>
      <c r="E46" s="158">
        <f>'実質公債費比率（分子）の構造'!L$48</f>
        <v>251</v>
      </c>
      <c r="F46" s="158"/>
      <c r="G46" s="158"/>
      <c r="H46" s="158">
        <f>'実質公債費比率（分子）の構造'!M$48</f>
        <v>258</v>
      </c>
      <c r="I46" s="158"/>
      <c r="J46" s="158"/>
      <c r="K46" s="158">
        <f>'実質公債費比率（分子）の構造'!N$48</f>
        <v>239</v>
      </c>
      <c r="L46" s="158"/>
      <c r="M46" s="158"/>
      <c r="N46" s="158">
        <f>'実質公債費比率（分子）の構造'!O$48</f>
        <v>235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918</v>
      </c>
      <c r="C49" s="158"/>
      <c r="D49" s="158"/>
      <c r="E49" s="158">
        <f>'実質公債費比率（分子）の構造'!L$45</f>
        <v>942</v>
      </c>
      <c r="F49" s="158"/>
      <c r="G49" s="158"/>
      <c r="H49" s="158">
        <f>'実質公債費比率（分子）の構造'!M$45</f>
        <v>922</v>
      </c>
      <c r="I49" s="158"/>
      <c r="J49" s="158"/>
      <c r="K49" s="158">
        <f>'実質公債費比率（分子）の構造'!N$45</f>
        <v>939</v>
      </c>
      <c r="L49" s="158"/>
      <c r="M49" s="158"/>
      <c r="N49" s="158">
        <f>'実質公債費比率（分子）の構造'!O$45</f>
        <v>937</v>
      </c>
      <c r="O49" s="158"/>
      <c r="P49" s="158"/>
    </row>
    <row r="50" spans="1:16" x14ac:dyDescent="0.2">
      <c r="A50" s="158" t="s">
        <v>67</v>
      </c>
      <c r="B50" s="158" t="e">
        <f>NA()</f>
        <v>#N/A</v>
      </c>
      <c r="C50" s="158">
        <f>IF(ISNUMBER('実質公債費比率（分子）の構造'!K$53),'実質公債費比率（分子）の構造'!K$53,NA())</f>
        <v>205</v>
      </c>
      <c r="D50" s="158" t="e">
        <f>NA()</f>
        <v>#N/A</v>
      </c>
      <c r="E50" s="158" t="e">
        <f>NA()</f>
        <v>#N/A</v>
      </c>
      <c r="F50" s="158">
        <f>IF(ISNUMBER('実質公債費比率（分子）の構造'!L$53),'実質公債費比率（分子）の構造'!L$53,NA())</f>
        <v>220</v>
      </c>
      <c r="G50" s="158" t="e">
        <f>NA()</f>
        <v>#N/A</v>
      </c>
      <c r="H50" s="158" t="e">
        <f>NA()</f>
        <v>#N/A</v>
      </c>
      <c r="I50" s="158">
        <f>IF(ISNUMBER('実質公債費比率（分子）の構造'!M$53),'実質公債費比率（分子）の構造'!M$53,NA())</f>
        <v>227</v>
      </c>
      <c r="J50" s="158" t="e">
        <f>NA()</f>
        <v>#N/A</v>
      </c>
      <c r="K50" s="158" t="e">
        <f>NA()</f>
        <v>#N/A</v>
      </c>
      <c r="L50" s="158">
        <f>IF(ISNUMBER('実質公債費比率（分子）の構造'!N$53),'実質公債費比率（分子）の構造'!N$53,NA())</f>
        <v>263</v>
      </c>
      <c r="M50" s="158" t="e">
        <f>NA()</f>
        <v>#N/A</v>
      </c>
      <c r="N50" s="158" t="e">
        <f>NA()</f>
        <v>#N/A</v>
      </c>
      <c r="O50" s="158">
        <f>IF(ISNUMBER('実質公債費比率（分子）の構造'!O$53),'実質公債費比率（分子）の構造'!O$53,NA())</f>
        <v>278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10228</v>
      </c>
      <c r="E56" s="157"/>
      <c r="F56" s="157"/>
      <c r="G56" s="157">
        <f>'将来負担比率（分子）の構造'!J$52</f>
        <v>10057</v>
      </c>
      <c r="H56" s="157"/>
      <c r="I56" s="157"/>
      <c r="J56" s="157">
        <f>'将来負担比率（分子）の構造'!K$52</f>
        <v>9377</v>
      </c>
      <c r="K56" s="157"/>
      <c r="L56" s="157"/>
      <c r="M56" s="157">
        <f>'将来負担比率（分子）の構造'!L$52</f>
        <v>8668</v>
      </c>
      <c r="N56" s="157"/>
      <c r="O56" s="157"/>
      <c r="P56" s="157">
        <f>'将来負担比率（分子）の構造'!M$52</f>
        <v>8273</v>
      </c>
    </row>
    <row r="57" spans="1:16" x14ac:dyDescent="0.2">
      <c r="A57" s="157" t="s">
        <v>42</v>
      </c>
      <c r="B57" s="157"/>
      <c r="C57" s="157"/>
      <c r="D57" s="157">
        <f>'将来負担比率（分子）の構造'!I$51</f>
        <v>151</v>
      </c>
      <c r="E57" s="157"/>
      <c r="F57" s="157"/>
      <c r="G57" s="157">
        <f>'将来負担比率（分子）の構造'!J$51</f>
        <v>107</v>
      </c>
      <c r="H57" s="157"/>
      <c r="I57" s="157"/>
      <c r="J57" s="157">
        <f>'将来負担比率（分子）の構造'!K$51</f>
        <v>68</v>
      </c>
      <c r="K57" s="157"/>
      <c r="L57" s="157"/>
      <c r="M57" s="157">
        <f>'将来負担比率（分子）の構造'!L$51</f>
        <v>38</v>
      </c>
      <c r="N57" s="157"/>
      <c r="O57" s="157"/>
      <c r="P57" s="157">
        <f>'将来負担比率（分子）の構造'!M$51</f>
        <v>16</v>
      </c>
    </row>
    <row r="58" spans="1:16" x14ac:dyDescent="0.2">
      <c r="A58" s="157" t="s">
        <v>41</v>
      </c>
      <c r="B58" s="157"/>
      <c r="C58" s="157"/>
      <c r="D58" s="157">
        <f>'将来負担比率（分子）の構造'!I$50</f>
        <v>7245</v>
      </c>
      <c r="E58" s="157"/>
      <c r="F58" s="157"/>
      <c r="G58" s="157">
        <f>'将来負担比率（分子）の構造'!J$50</f>
        <v>8796</v>
      </c>
      <c r="H58" s="157"/>
      <c r="I58" s="157"/>
      <c r="J58" s="157">
        <f>'将来負担比率（分子）の構造'!K$50</f>
        <v>10072</v>
      </c>
      <c r="K58" s="157"/>
      <c r="L58" s="157"/>
      <c r="M58" s="157">
        <f>'将来負担比率（分子）の構造'!L$50</f>
        <v>11344</v>
      </c>
      <c r="N58" s="157"/>
      <c r="O58" s="157"/>
      <c r="P58" s="157">
        <f>'将来負担比率（分子）の構造'!M$50</f>
        <v>13519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24</v>
      </c>
      <c r="L61" s="157"/>
      <c r="M61" s="157"/>
      <c r="N61" s="157">
        <f>'将来負担比率（分子）の構造'!M$46</f>
        <v>172</v>
      </c>
      <c r="O61" s="157"/>
      <c r="P61" s="157"/>
    </row>
    <row r="62" spans="1:16" x14ac:dyDescent="0.2">
      <c r="A62" s="157" t="s">
        <v>35</v>
      </c>
      <c r="B62" s="157">
        <f>'将来負担比率（分子）の構造'!I$45</f>
        <v>2898</v>
      </c>
      <c r="C62" s="157"/>
      <c r="D62" s="157"/>
      <c r="E62" s="157">
        <f>'将来負担比率（分子）の構造'!J$45</f>
        <v>2962</v>
      </c>
      <c r="F62" s="157"/>
      <c r="G62" s="157"/>
      <c r="H62" s="157">
        <f>'将来負担比率（分子）の構造'!K$45</f>
        <v>3001</v>
      </c>
      <c r="I62" s="157"/>
      <c r="J62" s="157"/>
      <c r="K62" s="157">
        <f>'将来負担比率（分子）の構造'!L$45</f>
        <v>3103</v>
      </c>
      <c r="L62" s="157"/>
      <c r="M62" s="157"/>
      <c r="N62" s="157">
        <f>'将来負担比率（分子）の構造'!M$45</f>
        <v>3163</v>
      </c>
      <c r="O62" s="157"/>
      <c r="P62" s="157"/>
    </row>
    <row r="63" spans="1:16" x14ac:dyDescent="0.2">
      <c r="A63" s="157" t="s">
        <v>34</v>
      </c>
      <c r="B63" s="157">
        <f>'将来負担比率（分子）の構造'!I$44</f>
        <v>83</v>
      </c>
      <c r="C63" s="157"/>
      <c r="D63" s="157"/>
      <c r="E63" s="157">
        <f>'将来負担比率（分子）の構造'!J$44</f>
        <v>70</v>
      </c>
      <c r="F63" s="157"/>
      <c r="G63" s="157"/>
      <c r="H63" s="157">
        <f>'将来負担比率（分子）の構造'!K$44</f>
        <v>53</v>
      </c>
      <c r="I63" s="157"/>
      <c r="J63" s="157"/>
      <c r="K63" s="157">
        <f>'将来負担比率（分子）の構造'!L$44</f>
        <v>63</v>
      </c>
      <c r="L63" s="157"/>
      <c r="M63" s="157"/>
      <c r="N63" s="157">
        <f>'将来負担比率（分子）の構造'!M$44</f>
        <v>67</v>
      </c>
      <c r="O63" s="157"/>
      <c r="P63" s="157"/>
    </row>
    <row r="64" spans="1:16" x14ac:dyDescent="0.2">
      <c r="A64" s="157" t="s">
        <v>33</v>
      </c>
      <c r="B64" s="157">
        <f>'将来負担比率（分子）の構造'!I$43</f>
        <v>3028</v>
      </c>
      <c r="C64" s="157"/>
      <c r="D64" s="157"/>
      <c r="E64" s="157">
        <f>'将来負担比率（分子）の構造'!J$43</f>
        <v>2874</v>
      </c>
      <c r="F64" s="157"/>
      <c r="G64" s="157"/>
      <c r="H64" s="157">
        <f>'将来負担比率（分子）の構造'!K$43</f>
        <v>2482</v>
      </c>
      <c r="I64" s="157"/>
      <c r="J64" s="157"/>
      <c r="K64" s="157">
        <f>'将来負担比率（分子）の構造'!L$43</f>
        <v>2209</v>
      </c>
      <c r="L64" s="157"/>
      <c r="M64" s="157"/>
      <c r="N64" s="157">
        <f>'将来負担比率（分子）の構造'!M$43</f>
        <v>2161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11608</v>
      </c>
      <c r="C66" s="157"/>
      <c r="D66" s="157"/>
      <c r="E66" s="157">
        <f>'将来負担比率（分子）の構造'!J$41</f>
        <v>12665</v>
      </c>
      <c r="F66" s="157"/>
      <c r="G66" s="157"/>
      <c r="H66" s="157">
        <f>'将来負担比率（分子）の構造'!K$41</f>
        <v>12269</v>
      </c>
      <c r="I66" s="157"/>
      <c r="J66" s="157"/>
      <c r="K66" s="157">
        <f>'将来負担比率（分子）の構造'!L$41</f>
        <v>11589</v>
      </c>
      <c r="L66" s="157"/>
      <c r="M66" s="157"/>
      <c r="N66" s="157">
        <f>'将来負担比率（分子）の構造'!M$41</f>
        <v>11423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927</v>
      </c>
      <c r="C72" s="161">
        <f>基金残高に係る経年分析!G55</f>
        <v>827</v>
      </c>
      <c r="D72" s="161">
        <f>基金残高に係る経年分析!H55</f>
        <v>934</v>
      </c>
    </row>
    <row r="73" spans="1:16" x14ac:dyDescent="0.2">
      <c r="A73" s="160" t="s">
        <v>74</v>
      </c>
      <c r="B73" s="161">
        <f>基金残高に係る経年分析!F56</f>
        <v>1264</v>
      </c>
      <c r="C73" s="161">
        <f>基金残高に係る経年分析!G56</f>
        <v>1309</v>
      </c>
      <c r="D73" s="161">
        <f>基金残高に係る経年分析!H56</f>
        <v>1366</v>
      </c>
    </row>
    <row r="74" spans="1:16" x14ac:dyDescent="0.2">
      <c r="A74" s="160" t="s">
        <v>75</v>
      </c>
      <c r="B74" s="161">
        <f>基金残高に係る経年分析!F57</f>
        <v>7368</v>
      </c>
      <c r="C74" s="161">
        <f>基金残高に係る経年分析!G57</f>
        <v>8619</v>
      </c>
      <c r="D74" s="161">
        <f>基金残高に係る経年分析!H57</f>
        <v>9847</v>
      </c>
    </row>
  </sheetData>
  <sheetProtection algorithmName="SHA-512" hashValue="7sDdhB6pt+vpyfR85BIsEH5lxox/REfLBl1p8BsZ9UH4pSyDY0u/fL0QYDgRnmE4GiJO/8oTlhfemDTQ13aTbQ==" saltValue="gUy71Bqy/cbLhJxDHQXNH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3276478</v>
      </c>
      <c r="S5" s="600"/>
      <c r="T5" s="600"/>
      <c r="U5" s="600"/>
      <c r="V5" s="600"/>
      <c r="W5" s="600"/>
      <c r="X5" s="600"/>
      <c r="Y5" s="601"/>
      <c r="Z5" s="602">
        <v>12.1</v>
      </c>
      <c r="AA5" s="602"/>
      <c r="AB5" s="602"/>
      <c r="AC5" s="602"/>
      <c r="AD5" s="603">
        <v>3276478</v>
      </c>
      <c r="AE5" s="603"/>
      <c r="AF5" s="603"/>
      <c r="AG5" s="603"/>
      <c r="AH5" s="603"/>
      <c r="AI5" s="603"/>
      <c r="AJ5" s="603"/>
      <c r="AK5" s="603"/>
      <c r="AL5" s="604">
        <v>33.6</v>
      </c>
      <c r="AM5" s="605"/>
      <c r="AN5" s="605"/>
      <c r="AO5" s="606"/>
      <c r="AP5" s="596" t="s">
        <v>216</v>
      </c>
      <c r="AQ5" s="597"/>
      <c r="AR5" s="597"/>
      <c r="AS5" s="597"/>
      <c r="AT5" s="597"/>
      <c r="AU5" s="597"/>
      <c r="AV5" s="597"/>
      <c r="AW5" s="597"/>
      <c r="AX5" s="597"/>
      <c r="AY5" s="597"/>
      <c r="AZ5" s="597"/>
      <c r="BA5" s="597"/>
      <c r="BB5" s="597"/>
      <c r="BC5" s="597"/>
      <c r="BD5" s="597"/>
      <c r="BE5" s="597"/>
      <c r="BF5" s="598"/>
      <c r="BG5" s="610">
        <v>3275870</v>
      </c>
      <c r="BH5" s="611"/>
      <c r="BI5" s="611"/>
      <c r="BJ5" s="611"/>
      <c r="BK5" s="611"/>
      <c r="BL5" s="611"/>
      <c r="BM5" s="611"/>
      <c r="BN5" s="612"/>
      <c r="BO5" s="613">
        <v>100</v>
      </c>
      <c r="BP5" s="613"/>
      <c r="BQ5" s="613"/>
      <c r="BR5" s="613"/>
      <c r="BS5" s="614">
        <v>245409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233866</v>
      </c>
      <c r="S6" s="611"/>
      <c r="T6" s="611"/>
      <c r="U6" s="611"/>
      <c r="V6" s="611"/>
      <c r="W6" s="611"/>
      <c r="X6" s="611"/>
      <c r="Y6" s="612"/>
      <c r="Z6" s="613">
        <v>0.9</v>
      </c>
      <c r="AA6" s="613"/>
      <c r="AB6" s="613"/>
      <c r="AC6" s="613"/>
      <c r="AD6" s="614">
        <v>233866</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3275870</v>
      </c>
      <c r="BH6" s="611"/>
      <c r="BI6" s="611"/>
      <c r="BJ6" s="611"/>
      <c r="BK6" s="611"/>
      <c r="BL6" s="611"/>
      <c r="BM6" s="611"/>
      <c r="BN6" s="612"/>
      <c r="BO6" s="613">
        <v>100</v>
      </c>
      <c r="BP6" s="613"/>
      <c r="BQ6" s="613"/>
      <c r="BR6" s="613"/>
      <c r="BS6" s="614">
        <v>245409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161569</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161569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688</v>
      </c>
      <c r="S7" s="611"/>
      <c r="T7" s="611"/>
      <c r="U7" s="611"/>
      <c r="V7" s="611"/>
      <c r="W7" s="611"/>
      <c r="X7" s="611"/>
      <c r="Y7" s="612"/>
      <c r="Z7" s="613">
        <v>0</v>
      </c>
      <c r="AA7" s="613"/>
      <c r="AB7" s="613"/>
      <c r="AC7" s="613"/>
      <c r="AD7" s="614">
        <v>688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1053122</v>
      </c>
      <c r="BH7" s="611"/>
      <c r="BI7" s="611"/>
      <c r="BJ7" s="611"/>
      <c r="BK7" s="611"/>
      <c r="BL7" s="611"/>
      <c r="BM7" s="611"/>
      <c r="BN7" s="612"/>
      <c r="BO7" s="613">
        <v>32.1</v>
      </c>
      <c r="BP7" s="613"/>
      <c r="BQ7" s="613"/>
      <c r="BR7" s="613"/>
      <c r="BS7" s="614">
        <v>20505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6891518</v>
      </c>
      <c r="CS7" s="611"/>
      <c r="CT7" s="611"/>
      <c r="CU7" s="611"/>
      <c r="CV7" s="611"/>
      <c r="CW7" s="611"/>
      <c r="CX7" s="611"/>
      <c r="CY7" s="612"/>
      <c r="CZ7" s="613">
        <v>26.7</v>
      </c>
      <c r="DA7" s="613"/>
      <c r="DB7" s="613"/>
      <c r="DC7" s="613"/>
      <c r="DD7" s="619">
        <v>349813</v>
      </c>
      <c r="DE7" s="611"/>
      <c r="DF7" s="611"/>
      <c r="DG7" s="611"/>
      <c r="DH7" s="611"/>
      <c r="DI7" s="611"/>
      <c r="DJ7" s="611"/>
      <c r="DK7" s="611"/>
      <c r="DL7" s="611"/>
      <c r="DM7" s="611"/>
      <c r="DN7" s="611"/>
      <c r="DO7" s="611"/>
      <c r="DP7" s="612"/>
      <c r="DQ7" s="619">
        <v>6304383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15069</v>
      </c>
      <c r="S8" s="611"/>
      <c r="T8" s="611"/>
      <c r="U8" s="611"/>
      <c r="V8" s="611"/>
      <c r="W8" s="611"/>
      <c r="X8" s="611"/>
      <c r="Y8" s="612"/>
      <c r="Z8" s="613">
        <v>0.1</v>
      </c>
      <c r="AA8" s="613"/>
      <c r="AB8" s="613"/>
      <c r="AC8" s="613"/>
      <c r="AD8" s="614">
        <v>15069</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41350</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8803996</v>
      </c>
      <c r="CS8" s="611"/>
      <c r="CT8" s="611"/>
      <c r="CU8" s="611"/>
      <c r="CV8" s="611"/>
      <c r="CW8" s="611"/>
      <c r="CX8" s="611"/>
      <c r="CY8" s="612"/>
      <c r="CZ8" s="613">
        <v>34.1</v>
      </c>
      <c r="DA8" s="613"/>
      <c r="DB8" s="613"/>
      <c r="DC8" s="613"/>
      <c r="DD8" s="619">
        <v>264240</v>
      </c>
      <c r="DE8" s="611"/>
      <c r="DF8" s="611"/>
      <c r="DG8" s="611"/>
      <c r="DH8" s="611"/>
      <c r="DI8" s="611"/>
      <c r="DJ8" s="611"/>
      <c r="DK8" s="611"/>
      <c r="DL8" s="611"/>
      <c r="DM8" s="611"/>
      <c r="DN8" s="611"/>
      <c r="DO8" s="611"/>
      <c r="DP8" s="612"/>
      <c r="DQ8" s="619">
        <v>4987453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14803</v>
      </c>
      <c r="S9" s="611"/>
      <c r="T9" s="611"/>
      <c r="U9" s="611"/>
      <c r="V9" s="611"/>
      <c r="W9" s="611"/>
      <c r="X9" s="611"/>
      <c r="Y9" s="612"/>
      <c r="Z9" s="613">
        <v>0.1</v>
      </c>
      <c r="AA9" s="613"/>
      <c r="AB9" s="613"/>
      <c r="AC9" s="613"/>
      <c r="AD9" s="614">
        <v>14803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880822</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1841961</v>
      </c>
      <c r="CS9" s="611"/>
      <c r="CT9" s="611"/>
      <c r="CU9" s="611"/>
      <c r="CV9" s="611"/>
      <c r="CW9" s="611"/>
      <c r="CX9" s="611"/>
      <c r="CY9" s="612"/>
      <c r="CZ9" s="613">
        <v>7.1</v>
      </c>
      <c r="DA9" s="613"/>
      <c r="DB9" s="613"/>
      <c r="DC9" s="613"/>
      <c r="DD9" s="619">
        <v>14304</v>
      </c>
      <c r="DE9" s="611"/>
      <c r="DF9" s="611"/>
      <c r="DG9" s="611"/>
      <c r="DH9" s="611"/>
      <c r="DI9" s="611"/>
      <c r="DJ9" s="611"/>
      <c r="DK9" s="611"/>
      <c r="DL9" s="611"/>
      <c r="DM9" s="611"/>
      <c r="DN9" s="611"/>
      <c r="DO9" s="611"/>
      <c r="DP9" s="612"/>
      <c r="DQ9" s="619">
        <v>1397127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59116</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26969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26969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733539</v>
      </c>
      <c r="S11" s="611"/>
      <c r="T11" s="611"/>
      <c r="U11" s="611"/>
      <c r="V11" s="611"/>
      <c r="W11" s="611"/>
      <c r="X11" s="611"/>
      <c r="Y11" s="612"/>
      <c r="Z11" s="615">
        <v>2.7</v>
      </c>
      <c r="AA11" s="616"/>
      <c r="AB11" s="616"/>
      <c r="AC11" s="622"/>
      <c r="AD11" s="619">
        <v>733539</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71834</v>
      </c>
      <c r="BH11" s="611"/>
      <c r="BI11" s="611"/>
      <c r="BJ11" s="611"/>
      <c r="BK11" s="611"/>
      <c r="BL11" s="611"/>
      <c r="BM11" s="611"/>
      <c r="BN11" s="612"/>
      <c r="BO11" s="613">
        <v>2.2000000000000002</v>
      </c>
      <c r="BP11" s="613"/>
      <c r="BQ11" s="613"/>
      <c r="BR11" s="613"/>
      <c r="BS11" s="614">
        <v>20505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1678855</v>
      </c>
      <c r="CS11" s="611"/>
      <c r="CT11" s="611"/>
      <c r="CU11" s="611"/>
      <c r="CV11" s="611"/>
      <c r="CW11" s="611"/>
      <c r="CX11" s="611"/>
      <c r="CY11" s="612"/>
      <c r="CZ11" s="613">
        <v>6.5</v>
      </c>
      <c r="DA11" s="613"/>
      <c r="DB11" s="613"/>
      <c r="DC11" s="613"/>
      <c r="DD11" s="619">
        <v>514820</v>
      </c>
      <c r="DE11" s="611"/>
      <c r="DF11" s="611"/>
      <c r="DG11" s="611"/>
      <c r="DH11" s="611"/>
      <c r="DI11" s="611"/>
      <c r="DJ11" s="611"/>
      <c r="DK11" s="611"/>
      <c r="DL11" s="611"/>
      <c r="DM11" s="611"/>
      <c r="DN11" s="611"/>
      <c r="DO11" s="611"/>
      <c r="DP11" s="612"/>
      <c r="DQ11" s="619">
        <v>729537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1853064</v>
      </c>
      <c r="BH12" s="611"/>
      <c r="BI12" s="611"/>
      <c r="BJ12" s="611"/>
      <c r="BK12" s="611"/>
      <c r="BL12" s="611"/>
      <c r="BM12" s="611"/>
      <c r="BN12" s="612"/>
      <c r="BO12" s="613">
        <v>56.6</v>
      </c>
      <c r="BP12" s="613"/>
      <c r="BQ12" s="613"/>
      <c r="BR12" s="613"/>
      <c r="BS12" s="614">
        <v>224904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1063492</v>
      </c>
      <c r="CS12" s="611"/>
      <c r="CT12" s="611"/>
      <c r="CU12" s="611"/>
      <c r="CV12" s="611"/>
      <c r="CW12" s="611"/>
      <c r="CX12" s="611"/>
      <c r="CY12" s="612"/>
      <c r="CZ12" s="613">
        <v>4.0999999999999996</v>
      </c>
      <c r="DA12" s="613"/>
      <c r="DB12" s="613"/>
      <c r="DC12" s="613"/>
      <c r="DD12" s="619">
        <v>267365</v>
      </c>
      <c r="DE12" s="611"/>
      <c r="DF12" s="611"/>
      <c r="DG12" s="611"/>
      <c r="DH12" s="611"/>
      <c r="DI12" s="611"/>
      <c r="DJ12" s="611"/>
      <c r="DK12" s="611"/>
      <c r="DL12" s="611"/>
      <c r="DM12" s="611"/>
      <c r="DN12" s="611"/>
      <c r="DO12" s="611"/>
      <c r="DP12" s="612"/>
      <c r="DQ12" s="619">
        <v>505335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1804277</v>
      </c>
      <c r="BH13" s="611"/>
      <c r="BI13" s="611"/>
      <c r="BJ13" s="611"/>
      <c r="BK13" s="611"/>
      <c r="BL13" s="611"/>
      <c r="BM13" s="611"/>
      <c r="BN13" s="612"/>
      <c r="BO13" s="613">
        <v>55.1</v>
      </c>
      <c r="BP13" s="613"/>
      <c r="BQ13" s="613"/>
      <c r="BR13" s="613"/>
      <c r="BS13" s="614">
        <v>224904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1452174</v>
      </c>
      <c r="CS13" s="611"/>
      <c r="CT13" s="611"/>
      <c r="CU13" s="611"/>
      <c r="CV13" s="611"/>
      <c r="CW13" s="611"/>
      <c r="CX13" s="611"/>
      <c r="CY13" s="612"/>
      <c r="CZ13" s="613">
        <v>5.6</v>
      </c>
      <c r="DA13" s="613"/>
      <c r="DB13" s="613"/>
      <c r="DC13" s="613"/>
      <c r="DD13" s="619">
        <v>529327</v>
      </c>
      <c r="DE13" s="611"/>
      <c r="DF13" s="611"/>
      <c r="DG13" s="611"/>
      <c r="DH13" s="611"/>
      <c r="DI13" s="611"/>
      <c r="DJ13" s="611"/>
      <c r="DK13" s="611"/>
      <c r="DL13" s="611"/>
      <c r="DM13" s="611"/>
      <c r="DN13" s="611"/>
      <c r="DO13" s="611"/>
      <c r="DP13" s="612"/>
      <c r="DQ13" s="619">
        <v>1090496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144106</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626757</v>
      </c>
      <c r="CS14" s="611"/>
      <c r="CT14" s="611"/>
      <c r="CU14" s="611"/>
      <c r="CV14" s="611"/>
      <c r="CW14" s="611"/>
      <c r="CX14" s="611"/>
      <c r="CY14" s="612"/>
      <c r="CZ14" s="613">
        <v>2.4</v>
      </c>
      <c r="DA14" s="613"/>
      <c r="DB14" s="613"/>
      <c r="DC14" s="613"/>
      <c r="DD14" s="619">
        <v>95277</v>
      </c>
      <c r="DE14" s="611"/>
      <c r="DF14" s="611"/>
      <c r="DG14" s="611"/>
      <c r="DH14" s="611"/>
      <c r="DI14" s="611"/>
      <c r="DJ14" s="611"/>
      <c r="DK14" s="611"/>
      <c r="DL14" s="611"/>
      <c r="DM14" s="611"/>
      <c r="DN14" s="611"/>
      <c r="DO14" s="611"/>
      <c r="DP14" s="612"/>
      <c r="DQ14" s="619">
        <v>568744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14368</v>
      </c>
      <c r="S15" s="611"/>
      <c r="T15" s="611"/>
      <c r="U15" s="611"/>
      <c r="V15" s="611"/>
      <c r="W15" s="611"/>
      <c r="X15" s="611"/>
      <c r="Y15" s="612"/>
      <c r="Z15" s="613">
        <v>0.1</v>
      </c>
      <c r="AA15" s="613"/>
      <c r="AB15" s="613"/>
      <c r="AC15" s="613"/>
      <c r="AD15" s="614">
        <v>14368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225578</v>
      </c>
      <c r="BH15" s="611"/>
      <c r="BI15" s="611"/>
      <c r="BJ15" s="611"/>
      <c r="BK15" s="611"/>
      <c r="BL15" s="611"/>
      <c r="BM15" s="611"/>
      <c r="BN15" s="612"/>
      <c r="BO15" s="613">
        <v>6.9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2063152</v>
      </c>
      <c r="CS15" s="611"/>
      <c r="CT15" s="611"/>
      <c r="CU15" s="611"/>
      <c r="CV15" s="611"/>
      <c r="CW15" s="611"/>
      <c r="CX15" s="611"/>
      <c r="CY15" s="612"/>
      <c r="CZ15" s="613">
        <v>8</v>
      </c>
      <c r="DA15" s="613"/>
      <c r="DB15" s="613"/>
      <c r="DC15" s="613"/>
      <c r="DD15" s="619">
        <v>418249</v>
      </c>
      <c r="DE15" s="611"/>
      <c r="DF15" s="611"/>
      <c r="DG15" s="611"/>
      <c r="DH15" s="611"/>
      <c r="DI15" s="611"/>
      <c r="DJ15" s="611"/>
      <c r="DK15" s="611"/>
      <c r="DL15" s="611"/>
      <c r="DM15" s="611"/>
      <c r="DN15" s="611"/>
      <c r="DO15" s="611"/>
      <c r="DP15" s="612"/>
      <c r="DQ15" s="619">
        <v>1410630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49441</v>
      </c>
      <c r="S16" s="611"/>
      <c r="T16" s="611"/>
      <c r="U16" s="611"/>
      <c r="V16" s="611"/>
      <c r="W16" s="611"/>
      <c r="X16" s="611"/>
      <c r="Y16" s="612"/>
      <c r="Z16" s="613">
        <v>0.2</v>
      </c>
      <c r="AA16" s="613"/>
      <c r="AB16" s="613"/>
      <c r="AC16" s="613"/>
      <c r="AD16" s="614">
        <v>49441</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251864</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46150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133406</v>
      </c>
      <c r="S17" s="611"/>
      <c r="T17" s="611"/>
      <c r="U17" s="611"/>
      <c r="V17" s="611"/>
      <c r="W17" s="611"/>
      <c r="X17" s="611"/>
      <c r="Y17" s="612"/>
      <c r="Z17" s="613">
        <v>0.5</v>
      </c>
      <c r="AA17" s="613"/>
      <c r="AB17" s="613"/>
      <c r="AC17" s="613"/>
      <c r="AD17" s="614">
        <v>133406</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937226</v>
      </c>
      <c r="CS17" s="611"/>
      <c r="CT17" s="611"/>
      <c r="CU17" s="611"/>
      <c r="CV17" s="611"/>
      <c r="CW17" s="611"/>
      <c r="CX17" s="611"/>
      <c r="CY17" s="612"/>
      <c r="CZ17" s="613">
        <v>3.6</v>
      </c>
      <c r="DA17" s="613"/>
      <c r="DB17" s="613"/>
      <c r="DC17" s="613"/>
      <c r="DD17" s="619" t="s">
        <v>122</v>
      </c>
      <c r="DE17" s="611"/>
      <c r="DF17" s="611"/>
      <c r="DG17" s="611"/>
      <c r="DH17" s="611"/>
      <c r="DI17" s="611"/>
      <c r="DJ17" s="611"/>
      <c r="DK17" s="611"/>
      <c r="DL17" s="611"/>
      <c r="DM17" s="611"/>
      <c r="DN17" s="611"/>
      <c r="DO17" s="611"/>
      <c r="DP17" s="612"/>
      <c r="DQ17" s="619">
        <v>914517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19885</v>
      </c>
      <c r="S18" s="611"/>
      <c r="T18" s="611"/>
      <c r="U18" s="611"/>
      <c r="V18" s="611"/>
      <c r="W18" s="611"/>
      <c r="X18" s="611"/>
      <c r="Y18" s="612"/>
      <c r="Z18" s="613">
        <v>0.1</v>
      </c>
      <c r="AA18" s="613"/>
      <c r="AB18" s="613"/>
      <c r="AC18" s="613"/>
      <c r="AD18" s="614">
        <v>19885</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105810</v>
      </c>
      <c r="S19" s="611"/>
      <c r="T19" s="611"/>
      <c r="U19" s="611"/>
      <c r="V19" s="611"/>
      <c r="W19" s="611"/>
      <c r="X19" s="611"/>
      <c r="Y19" s="612"/>
      <c r="Z19" s="613">
        <v>0.4</v>
      </c>
      <c r="AA19" s="613"/>
      <c r="AB19" s="613"/>
      <c r="AC19" s="613"/>
      <c r="AD19" s="614">
        <v>105810</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608</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7711</v>
      </c>
      <c r="S20" s="611"/>
      <c r="T20" s="611"/>
      <c r="U20" s="611"/>
      <c r="V20" s="611"/>
      <c r="W20" s="611"/>
      <c r="X20" s="611"/>
      <c r="Y20" s="612"/>
      <c r="Z20" s="613">
        <v>0</v>
      </c>
      <c r="AA20" s="613"/>
      <c r="AB20" s="613"/>
      <c r="AC20" s="613"/>
      <c r="AD20" s="614">
        <v>7711</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608</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25799533</v>
      </c>
      <c r="CS20" s="611"/>
      <c r="CT20" s="611"/>
      <c r="CU20" s="611"/>
      <c r="CV20" s="611"/>
      <c r="CW20" s="611"/>
      <c r="CX20" s="611"/>
      <c r="CY20" s="612"/>
      <c r="CZ20" s="613">
        <v>100</v>
      </c>
      <c r="DA20" s="613"/>
      <c r="DB20" s="613"/>
      <c r="DC20" s="613"/>
      <c r="DD20" s="619">
        <v>2453395</v>
      </c>
      <c r="DE20" s="611"/>
      <c r="DF20" s="611"/>
      <c r="DG20" s="611"/>
      <c r="DH20" s="611"/>
      <c r="DI20" s="611"/>
      <c r="DJ20" s="611"/>
      <c r="DK20" s="611"/>
      <c r="DL20" s="611"/>
      <c r="DM20" s="611"/>
      <c r="DN20" s="611"/>
      <c r="DO20" s="611"/>
      <c r="DP20" s="612"/>
      <c r="DQ20" s="619">
        <v>18142910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6179587</v>
      </c>
      <c r="S21" s="611"/>
      <c r="T21" s="611"/>
      <c r="U21" s="611"/>
      <c r="V21" s="611"/>
      <c r="W21" s="611"/>
      <c r="X21" s="611"/>
      <c r="Y21" s="612"/>
      <c r="Z21" s="613">
        <v>22.9</v>
      </c>
      <c r="AA21" s="613"/>
      <c r="AB21" s="613"/>
      <c r="AC21" s="613"/>
      <c r="AD21" s="614">
        <v>5247568</v>
      </c>
      <c r="AE21" s="614"/>
      <c r="AF21" s="614"/>
      <c r="AG21" s="614"/>
      <c r="AH21" s="614"/>
      <c r="AI21" s="614"/>
      <c r="AJ21" s="614"/>
      <c r="AK21" s="614"/>
      <c r="AL21" s="615">
        <v>53.8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608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5247568</v>
      </c>
      <c r="S22" s="611"/>
      <c r="T22" s="611"/>
      <c r="U22" s="611"/>
      <c r="V22" s="611"/>
      <c r="W22" s="611"/>
      <c r="X22" s="611"/>
      <c r="Y22" s="612"/>
      <c r="Z22" s="613">
        <v>19.399999999999999</v>
      </c>
      <c r="AA22" s="613"/>
      <c r="AB22" s="613"/>
      <c r="AC22" s="613"/>
      <c r="AD22" s="614">
        <v>5247568</v>
      </c>
      <c r="AE22" s="614"/>
      <c r="AF22" s="614"/>
      <c r="AG22" s="614"/>
      <c r="AH22" s="614"/>
      <c r="AI22" s="614"/>
      <c r="AJ22" s="614"/>
      <c r="AK22" s="614"/>
      <c r="AL22" s="615">
        <v>53.8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932019</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9175197</v>
      </c>
      <c r="CS24" s="600"/>
      <c r="CT24" s="600"/>
      <c r="CU24" s="600"/>
      <c r="CV24" s="600"/>
      <c r="CW24" s="600"/>
      <c r="CX24" s="600"/>
      <c r="CY24" s="601"/>
      <c r="CZ24" s="604">
        <v>35.6</v>
      </c>
      <c r="DA24" s="605"/>
      <c r="DB24" s="605"/>
      <c r="DC24" s="621"/>
      <c r="DD24" s="645">
        <v>5732393</v>
      </c>
      <c r="DE24" s="600"/>
      <c r="DF24" s="600"/>
      <c r="DG24" s="600"/>
      <c r="DH24" s="600"/>
      <c r="DI24" s="600"/>
      <c r="DJ24" s="600"/>
      <c r="DK24" s="601"/>
      <c r="DL24" s="645">
        <v>5219831</v>
      </c>
      <c r="DM24" s="600"/>
      <c r="DN24" s="600"/>
      <c r="DO24" s="600"/>
      <c r="DP24" s="600"/>
      <c r="DQ24" s="600"/>
      <c r="DR24" s="600"/>
      <c r="DS24" s="600"/>
      <c r="DT24" s="600"/>
      <c r="DU24" s="600"/>
      <c r="DV24" s="601"/>
      <c r="DW24" s="604">
        <v>53.4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10651245</v>
      </c>
      <c r="S25" s="611"/>
      <c r="T25" s="611"/>
      <c r="U25" s="611"/>
      <c r="V25" s="611"/>
      <c r="W25" s="611"/>
      <c r="X25" s="611"/>
      <c r="Y25" s="612"/>
      <c r="Z25" s="613">
        <v>39.4</v>
      </c>
      <c r="AA25" s="613"/>
      <c r="AB25" s="613"/>
      <c r="AC25" s="613"/>
      <c r="AD25" s="614">
        <v>9719226</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3250637</v>
      </c>
      <c r="CS25" s="642"/>
      <c r="CT25" s="642"/>
      <c r="CU25" s="642"/>
      <c r="CV25" s="642"/>
      <c r="CW25" s="642"/>
      <c r="CX25" s="642"/>
      <c r="CY25" s="643"/>
      <c r="CZ25" s="615">
        <v>12.6</v>
      </c>
      <c r="DA25" s="640"/>
      <c r="DB25" s="640"/>
      <c r="DC25" s="644"/>
      <c r="DD25" s="619">
        <v>3051765</v>
      </c>
      <c r="DE25" s="642"/>
      <c r="DF25" s="642"/>
      <c r="DG25" s="642"/>
      <c r="DH25" s="642"/>
      <c r="DI25" s="642"/>
      <c r="DJ25" s="642"/>
      <c r="DK25" s="643"/>
      <c r="DL25" s="619">
        <v>2947577</v>
      </c>
      <c r="DM25" s="642"/>
      <c r="DN25" s="642"/>
      <c r="DO25" s="642"/>
      <c r="DP25" s="642"/>
      <c r="DQ25" s="642"/>
      <c r="DR25" s="642"/>
      <c r="DS25" s="642"/>
      <c r="DT25" s="642"/>
      <c r="DU25" s="642"/>
      <c r="DV25" s="643"/>
      <c r="DW25" s="615">
        <v>30.1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3149</v>
      </c>
      <c r="S26" s="611"/>
      <c r="T26" s="611"/>
      <c r="U26" s="611"/>
      <c r="V26" s="611"/>
      <c r="W26" s="611"/>
      <c r="X26" s="611"/>
      <c r="Y26" s="612"/>
      <c r="Z26" s="613">
        <v>0</v>
      </c>
      <c r="AA26" s="613"/>
      <c r="AB26" s="613"/>
      <c r="AC26" s="613"/>
      <c r="AD26" s="614">
        <v>3149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2037407</v>
      </c>
      <c r="CS26" s="611"/>
      <c r="CT26" s="611"/>
      <c r="CU26" s="611"/>
      <c r="CV26" s="611"/>
      <c r="CW26" s="611"/>
      <c r="CX26" s="611"/>
      <c r="CY26" s="612"/>
      <c r="CZ26" s="615">
        <v>7.9</v>
      </c>
      <c r="DA26" s="640"/>
      <c r="DB26" s="640"/>
      <c r="DC26" s="644"/>
      <c r="DD26" s="619">
        <v>1951400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108637</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3276478</v>
      </c>
      <c r="BH27" s="611"/>
      <c r="BI27" s="611"/>
      <c r="BJ27" s="611"/>
      <c r="BK27" s="611"/>
      <c r="BL27" s="611"/>
      <c r="BM27" s="611"/>
      <c r="BN27" s="612"/>
      <c r="BO27" s="613">
        <v>100</v>
      </c>
      <c r="BP27" s="613"/>
      <c r="BQ27" s="613"/>
      <c r="BR27" s="613"/>
      <c r="BS27" s="614">
        <v>245409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4987334</v>
      </c>
      <c r="CS27" s="642"/>
      <c r="CT27" s="642"/>
      <c r="CU27" s="642"/>
      <c r="CV27" s="642"/>
      <c r="CW27" s="642"/>
      <c r="CX27" s="642"/>
      <c r="CY27" s="643"/>
      <c r="CZ27" s="615">
        <v>19.3</v>
      </c>
      <c r="DA27" s="640"/>
      <c r="DB27" s="640"/>
      <c r="DC27" s="644"/>
      <c r="DD27" s="619">
        <v>1766111</v>
      </c>
      <c r="DE27" s="642"/>
      <c r="DF27" s="642"/>
      <c r="DG27" s="642"/>
      <c r="DH27" s="642"/>
      <c r="DI27" s="642"/>
      <c r="DJ27" s="642"/>
      <c r="DK27" s="643"/>
      <c r="DL27" s="619">
        <v>1357737</v>
      </c>
      <c r="DM27" s="642"/>
      <c r="DN27" s="642"/>
      <c r="DO27" s="642"/>
      <c r="DP27" s="642"/>
      <c r="DQ27" s="642"/>
      <c r="DR27" s="642"/>
      <c r="DS27" s="642"/>
      <c r="DT27" s="642"/>
      <c r="DU27" s="642"/>
      <c r="DV27" s="643"/>
      <c r="DW27" s="615">
        <v>13.9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177695</v>
      </c>
      <c r="S28" s="611"/>
      <c r="T28" s="611"/>
      <c r="U28" s="611"/>
      <c r="V28" s="611"/>
      <c r="W28" s="611"/>
      <c r="X28" s="611"/>
      <c r="Y28" s="612"/>
      <c r="Z28" s="613">
        <v>0.7</v>
      </c>
      <c r="AA28" s="613"/>
      <c r="AB28" s="613"/>
      <c r="AC28" s="613"/>
      <c r="AD28" s="614">
        <v>7453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937226</v>
      </c>
      <c r="CS28" s="611"/>
      <c r="CT28" s="611"/>
      <c r="CU28" s="611"/>
      <c r="CV28" s="611"/>
      <c r="CW28" s="611"/>
      <c r="CX28" s="611"/>
      <c r="CY28" s="612"/>
      <c r="CZ28" s="615">
        <v>3.6</v>
      </c>
      <c r="DA28" s="640"/>
      <c r="DB28" s="640"/>
      <c r="DC28" s="644"/>
      <c r="DD28" s="619">
        <v>914517</v>
      </c>
      <c r="DE28" s="611"/>
      <c r="DF28" s="611"/>
      <c r="DG28" s="611"/>
      <c r="DH28" s="611"/>
      <c r="DI28" s="611"/>
      <c r="DJ28" s="611"/>
      <c r="DK28" s="612"/>
      <c r="DL28" s="619">
        <v>914517</v>
      </c>
      <c r="DM28" s="611"/>
      <c r="DN28" s="611"/>
      <c r="DO28" s="611"/>
      <c r="DP28" s="611"/>
      <c r="DQ28" s="611"/>
      <c r="DR28" s="611"/>
      <c r="DS28" s="611"/>
      <c r="DT28" s="611"/>
      <c r="DU28" s="611"/>
      <c r="DV28" s="612"/>
      <c r="DW28" s="615">
        <v>9.4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92166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937226</v>
      </c>
      <c r="CS29" s="642"/>
      <c r="CT29" s="642"/>
      <c r="CU29" s="642"/>
      <c r="CV29" s="642"/>
      <c r="CW29" s="642"/>
      <c r="CX29" s="642"/>
      <c r="CY29" s="643"/>
      <c r="CZ29" s="615">
        <v>3.6</v>
      </c>
      <c r="DA29" s="640"/>
      <c r="DB29" s="640"/>
      <c r="DC29" s="644"/>
      <c r="DD29" s="619">
        <v>914517</v>
      </c>
      <c r="DE29" s="642"/>
      <c r="DF29" s="642"/>
      <c r="DG29" s="642"/>
      <c r="DH29" s="642"/>
      <c r="DI29" s="642"/>
      <c r="DJ29" s="642"/>
      <c r="DK29" s="643"/>
      <c r="DL29" s="619">
        <v>914517</v>
      </c>
      <c r="DM29" s="642"/>
      <c r="DN29" s="642"/>
      <c r="DO29" s="642"/>
      <c r="DP29" s="642"/>
      <c r="DQ29" s="642"/>
      <c r="DR29" s="642"/>
      <c r="DS29" s="642"/>
      <c r="DT29" s="642"/>
      <c r="DU29" s="642"/>
      <c r="DV29" s="643"/>
      <c r="DW29" s="615">
        <v>9.4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4120492</v>
      </c>
      <c r="S30" s="611"/>
      <c r="T30" s="611"/>
      <c r="U30" s="611"/>
      <c r="V30" s="611"/>
      <c r="W30" s="611"/>
      <c r="X30" s="611"/>
      <c r="Y30" s="612"/>
      <c r="Z30" s="613">
        <v>15.3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903801</v>
      </c>
      <c r="CS30" s="611"/>
      <c r="CT30" s="611"/>
      <c r="CU30" s="611"/>
      <c r="CV30" s="611"/>
      <c r="CW30" s="611"/>
      <c r="CX30" s="611"/>
      <c r="CY30" s="612"/>
      <c r="CZ30" s="615">
        <v>3.5</v>
      </c>
      <c r="DA30" s="640"/>
      <c r="DB30" s="640"/>
      <c r="DC30" s="644"/>
      <c r="DD30" s="619">
        <v>881694</v>
      </c>
      <c r="DE30" s="611"/>
      <c r="DF30" s="611"/>
      <c r="DG30" s="611"/>
      <c r="DH30" s="611"/>
      <c r="DI30" s="611"/>
      <c r="DJ30" s="611"/>
      <c r="DK30" s="612"/>
      <c r="DL30" s="619">
        <v>881694</v>
      </c>
      <c r="DM30" s="611"/>
      <c r="DN30" s="611"/>
      <c r="DO30" s="611"/>
      <c r="DP30" s="611"/>
      <c r="DQ30" s="611"/>
      <c r="DR30" s="611"/>
      <c r="DS30" s="611"/>
      <c r="DT30" s="611"/>
      <c r="DU30" s="611"/>
      <c r="DV30" s="612"/>
      <c r="DW30" s="615">
        <v>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98.9</v>
      </c>
      <c r="BN31" s="654"/>
      <c r="BO31" s="654"/>
      <c r="BP31" s="654"/>
      <c r="BQ31" s="655"/>
      <c r="BR31" s="666">
        <v>99.4</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33425</v>
      </c>
      <c r="CS31" s="642"/>
      <c r="CT31" s="642"/>
      <c r="CU31" s="642"/>
      <c r="CV31" s="642"/>
      <c r="CW31" s="642"/>
      <c r="CX31" s="642"/>
      <c r="CY31" s="643"/>
      <c r="CZ31" s="615">
        <v>0.1</v>
      </c>
      <c r="DA31" s="640"/>
      <c r="DB31" s="640"/>
      <c r="DC31" s="644"/>
      <c r="DD31" s="619">
        <v>32823</v>
      </c>
      <c r="DE31" s="642"/>
      <c r="DF31" s="642"/>
      <c r="DG31" s="642"/>
      <c r="DH31" s="642"/>
      <c r="DI31" s="642"/>
      <c r="DJ31" s="642"/>
      <c r="DK31" s="643"/>
      <c r="DL31" s="619">
        <v>32823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2429903</v>
      </c>
      <c r="S32" s="611"/>
      <c r="T32" s="611"/>
      <c r="U32" s="611"/>
      <c r="V32" s="611"/>
      <c r="W32" s="611"/>
      <c r="X32" s="611"/>
      <c r="Y32" s="612"/>
      <c r="Z32" s="613">
        <v>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98.8</v>
      </c>
      <c r="BN32" s="642"/>
      <c r="BO32" s="642"/>
      <c r="BP32" s="642"/>
      <c r="BQ32" s="665"/>
      <c r="BR32" s="667">
        <v>99.2</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43359</v>
      </c>
      <c r="S33" s="611"/>
      <c r="T33" s="611"/>
      <c r="U33" s="611"/>
      <c r="V33" s="611"/>
      <c r="W33" s="611"/>
      <c r="X33" s="611"/>
      <c r="Y33" s="612"/>
      <c r="Z33" s="613">
        <v>0.2</v>
      </c>
      <c r="AA33" s="613"/>
      <c r="AB33" s="613"/>
      <c r="AC33" s="613"/>
      <c r="AD33" s="614">
        <v>23543</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98.7</v>
      </c>
      <c r="BN33" s="669"/>
      <c r="BO33" s="669"/>
      <c r="BP33" s="669"/>
      <c r="BQ33" s="671"/>
      <c r="BR33" s="668">
        <v>99.5</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13919077</v>
      </c>
      <c r="CS33" s="642"/>
      <c r="CT33" s="642"/>
      <c r="CU33" s="642"/>
      <c r="CV33" s="642"/>
      <c r="CW33" s="642"/>
      <c r="CX33" s="642"/>
      <c r="CY33" s="643"/>
      <c r="CZ33" s="615">
        <v>54</v>
      </c>
      <c r="DA33" s="640"/>
      <c r="DB33" s="640"/>
      <c r="DC33" s="644"/>
      <c r="DD33" s="619">
        <v>11674965</v>
      </c>
      <c r="DE33" s="642"/>
      <c r="DF33" s="642"/>
      <c r="DG33" s="642"/>
      <c r="DH33" s="642"/>
      <c r="DI33" s="642"/>
      <c r="DJ33" s="642"/>
      <c r="DK33" s="643"/>
      <c r="DL33" s="619">
        <v>3784419</v>
      </c>
      <c r="DM33" s="642"/>
      <c r="DN33" s="642"/>
      <c r="DO33" s="642"/>
      <c r="DP33" s="642"/>
      <c r="DQ33" s="642"/>
      <c r="DR33" s="642"/>
      <c r="DS33" s="642"/>
      <c r="DT33" s="642"/>
      <c r="DU33" s="642"/>
      <c r="DV33" s="643"/>
      <c r="DW33" s="615">
        <v>38.700000000000003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3945233</v>
      </c>
      <c r="S34" s="611"/>
      <c r="T34" s="611"/>
      <c r="U34" s="611"/>
      <c r="V34" s="611"/>
      <c r="W34" s="611"/>
      <c r="X34" s="611"/>
      <c r="Y34" s="612"/>
      <c r="Z34" s="613">
        <v>14.6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3405872</v>
      </c>
      <c r="CS34" s="611"/>
      <c r="CT34" s="611"/>
      <c r="CU34" s="611"/>
      <c r="CV34" s="611"/>
      <c r="CW34" s="611"/>
      <c r="CX34" s="611"/>
      <c r="CY34" s="612"/>
      <c r="CZ34" s="615">
        <v>13.2</v>
      </c>
      <c r="DA34" s="640"/>
      <c r="DB34" s="640"/>
      <c r="DC34" s="644"/>
      <c r="DD34" s="619">
        <v>2738904</v>
      </c>
      <c r="DE34" s="611"/>
      <c r="DF34" s="611"/>
      <c r="DG34" s="611"/>
      <c r="DH34" s="611"/>
      <c r="DI34" s="611"/>
      <c r="DJ34" s="611"/>
      <c r="DK34" s="612"/>
      <c r="DL34" s="619">
        <v>1502463</v>
      </c>
      <c r="DM34" s="611"/>
      <c r="DN34" s="611"/>
      <c r="DO34" s="611"/>
      <c r="DP34" s="611"/>
      <c r="DQ34" s="611"/>
      <c r="DR34" s="611"/>
      <c r="DS34" s="611"/>
      <c r="DT34" s="611"/>
      <c r="DU34" s="611"/>
      <c r="DV34" s="612"/>
      <c r="DW34" s="615">
        <v>15.4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3351185</v>
      </c>
      <c r="S35" s="611"/>
      <c r="T35" s="611"/>
      <c r="U35" s="611"/>
      <c r="V35" s="611"/>
      <c r="W35" s="611"/>
      <c r="X35" s="611"/>
      <c r="Y35" s="612"/>
      <c r="Z35" s="613">
        <v>12.4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292031</v>
      </c>
      <c r="CS35" s="642"/>
      <c r="CT35" s="642"/>
      <c r="CU35" s="642"/>
      <c r="CV35" s="642"/>
      <c r="CW35" s="642"/>
      <c r="CX35" s="642"/>
      <c r="CY35" s="643"/>
      <c r="CZ35" s="615">
        <v>1.1000000000000001</v>
      </c>
      <c r="DA35" s="640"/>
      <c r="DB35" s="640"/>
      <c r="DC35" s="644"/>
      <c r="DD35" s="619">
        <v>233948</v>
      </c>
      <c r="DE35" s="642"/>
      <c r="DF35" s="642"/>
      <c r="DG35" s="642"/>
      <c r="DH35" s="642"/>
      <c r="DI35" s="642"/>
      <c r="DJ35" s="642"/>
      <c r="DK35" s="643"/>
      <c r="DL35" s="619">
        <v>233948</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955590</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2330541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128325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3255524</v>
      </c>
      <c r="CS36" s="611"/>
      <c r="CT36" s="611"/>
      <c r="CU36" s="611"/>
      <c r="CV36" s="611"/>
      <c r="CW36" s="611"/>
      <c r="CX36" s="611"/>
      <c r="CY36" s="612"/>
      <c r="CZ36" s="615">
        <v>12.6</v>
      </c>
      <c r="DA36" s="640"/>
      <c r="DB36" s="640"/>
      <c r="DC36" s="644"/>
      <c r="DD36" s="619">
        <v>2408183</v>
      </c>
      <c r="DE36" s="611"/>
      <c r="DF36" s="611"/>
      <c r="DG36" s="611"/>
      <c r="DH36" s="611"/>
      <c r="DI36" s="611"/>
      <c r="DJ36" s="611"/>
      <c r="DK36" s="612"/>
      <c r="DL36" s="619">
        <v>683008</v>
      </c>
      <c r="DM36" s="611"/>
      <c r="DN36" s="611"/>
      <c r="DO36" s="611"/>
      <c r="DP36" s="611"/>
      <c r="DQ36" s="611"/>
      <c r="DR36" s="611"/>
      <c r="DS36" s="611"/>
      <c r="DT36" s="611"/>
      <c r="DU36" s="611"/>
      <c r="DV36" s="612"/>
      <c r="DW36" s="615">
        <v>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403501</v>
      </c>
      <c r="S37" s="611"/>
      <c r="T37" s="611"/>
      <c r="U37" s="611"/>
      <c r="V37" s="611"/>
      <c r="W37" s="611"/>
      <c r="X37" s="611"/>
      <c r="Y37" s="612"/>
      <c r="Z37" s="613">
        <v>1.5</v>
      </c>
      <c r="AA37" s="613"/>
      <c r="AB37" s="613"/>
      <c r="AC37" s="613"/>
      <c r="AD37" s="614">
        <v>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396205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71704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248846</v>
      </c>
      <c r="CS37" s="642"/>
      <c r="CT37" s="642"/>
      <c r="CU37" s="642"/>
      <c r="CV37" s="642"/>
      <c r="CW37" s="642"/>
      <c r="CX37" s="642"/>
      <c r="CY37" s="643"/>
      <c r="CZ37" s="615">
        <v>1</v>
      </c>
      <c r="DA37" s="640"/>
      <c r="DB37" s="640"/>
      <c r="DC37" s="644"/>
      <c r="DD37" s="619">
        <v>14438</v>
      </c>
      <c r="DE37" s="642"/>
      <c r="DF37" s="642"/>
      <c r="DG37" s="642"/>
      <c r="DH37" s="642"/>
      <c r="DI37" s="642"/>
      <c r="DJ37" s="642"/>
      <c r="DK37" s="643"/>
      <c r="DL37" s="619">
        <v>14438</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737347</v>
      </c>
      <c r="S38" s="611"/>
      <c r="T38" s="611"/>
      <c r="U38" s="611"/>
      <c r="V38" s="611"/>
      <c r="W38" s="611"/>
      <c r="X38" s="611"/>
      <c r="Y38" s="612"/>
      <c r="Z38" s="613">
        <v>2.7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115717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4568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1771850</v>
      </c>
      <c r="CS38" s="611"/>
      <c r="CT38" s="611"/>
      <c r="CU38" s="611"/>
      <c r="CV38" s="611"/>
      <c r="CW38" s="611"/>
      <c r="CX38" s="611"/>
      <c r="CY38" s="612"/>
      <c r="CZ38" s="615">
        <v>6.9</v>
      </c>
      <c r="DA38" s="640"/>
      <c r="DB38" s="640"/>
      <c r="DC38" s="644"/>
      <c r="DD38" s="619">
        <v>1435173</v>
      </c>
      <c r="DE38" s="611"/>
      <c r="DF38" s="611"/>
      <c r="DG38" s="611"/>
      <c r="DH38" s="611"/>
      <c r="DI38" s="611"/>
      <c r="DJ38" s="611"/>
      <c r="DK38" s="612"/>
      <c r="DL38" s="619">
        <v>1278897</v>
      </c>
      <c r="DM38" s="611"/>
      <c r="DN38" s="611"/>
      <c r="DO38" s="611"/>
      <c r="DP38" s="611"/>
      <c r="DQ38" s="611"/>
      <c r="DR38" s="611"/>
      <c r="DS38" s="611"/>
      <c r="DT38" s="611"/>
      <c r="DU38" s="611"/>
      <c r="DV38" s="612"/>
      <c r="DW38" s="615">
        <v>13.1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46769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7346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4679758</v>
      </c>
      <c r="CS39" s="642"/>
      <c r="CT39" s="642"/>
      <c r="CU39" s="642"/>
      <c r="CV39" s="642"/>
      <c r="CW39" s="642"/>
      <c r="CX39" s="642"/>
      <c r="CY39" s="643"/>
      <c r="CZ39" s="615">
        <v>18.100000000000001</v>
      </c>
      <c r="DA39" s="640"/>
      <c r="DB39" s="640"/>
      <c r="DC39" s="644"/>
      <c r="DD39" s="619">
        <v>4598358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25147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514042</v>
      </c>
      <c r="CS40" s="611"/>
      <c r="CT40" s="611"/>
      <c r="CU40" s="611"/>
      <c r="CV40" s="611"/>
      <c r="CW40" s="611"/>
      <c r="CX40" s="611"/>
      <c r="CY40" s="612"/>
      <c r="CZ40" s="615">
        <v>2</v>
      </c>
      <c r="DA40" s="640"/>
      <c r="DB40" s="640"/>
      <c r="DC40" s="644"/>
      <c r="DD40" s="619">
        <v>260399</v>
      </c>
      <c r="DE40" s="611"/>
      <c r="DF40" s="611"/>
      <c r="DG40" s="611"/>
      <c r="DH40" s="611"/>
      <c r="DI40" s="611"/>
      <c r="DJ40" s="611"/>
      <c r="DK40" s="612"/>
      <c r="DL40" s="619">
        <v>86103</v>
      </c>
      <c r="DM40" s="611"/>
      <c r="DN40" s="611"/>
      <c r="DO40" s="611"/>
      <c r="DP40" s="611"/>
      <c r="DQ40" s="611"/>
      <c r="DR40" s="611"/>
      <c r="DS40" s="611"/>
      <c r="DT40" s="611"/>
      <c r="DU40" s="611"/>
      <c r="DV40" s="612"/>
      <c r="DW40" s="615">
        <v>0.9</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27019502</v>
      </c>
      <c r="S41" s="683"/>
      <c r="T41" s="683"/>
      <c r="U41" s="683"/>
      <c r="V41" s="683"/>
      <c r="W41" s="683"/>
      <c r="X41" s="683"/>
      <c r="Y41" s="687"/>
      <c r="Z41" s="688">
        <v>100</v>
      </c>
      <c r="AA41" s="688"/>
      <c r="AB41" s="688"/>
      <c r="AC41" s="688"/>
      <c r="AD41" s="689">
        <v>9753375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425438</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1346412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2705259</v>
      </c>
      <c r="CS42" s="642"/>
      <c r="CT42" s="642"/>
      <c r="CU42" s="642"/>
      <c r="CV42" s="642"/>
      <c r="CW42" s="642"/>
      <c r="CX42" s="642"/>
      <c r="CY42" s="643"/>
      <c r="CZ42" s="615">
        <v>10.5</v>
      </c>
      <c r="DA42" s="640"/>
      <c r="DB42" s="640"/>
      <c r="DC42" s="644"/>
      <c r="DD42" s="619">
        <v>735552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4449</v>
      </c>
      <c r="CS43" s="642"/>
      <c r="CT43" s="642"/>
      <c r="CU43" s="642"/>
      <c r="CV43" s="642"/>
      <c r="CW43" s="642"/>
      <c r="CX43" s="642"/>
      <c r="CY43" s="643"/>
      <c r="CZ43" s="615">
        <v>0</v>
      </c>
      <c r="DA43" s="640"/>
      <c r="DB43" s="640"/>
      <c r="DC43" s="644"/>
      <c r="DD43" s="619">
        <v>4264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2453395</v>
      </c>
      <c r="CS44" s="611"/>
      <c r="CT44" s="611"/>
      <c r="CU44" s="611"/>
      <c r="CV44" s="611"/>
      <c r="CW44" s="611"/>
      <c r="CX44" s="611"/>
      <c r="CY44" s="612"/>
      <c r="CZ44" s="615">
        <v>9.5</v>
      </c>
      <c r="DA44" s="616"/>
      <c r="DB44" s="616"/>
      <c r="DC44" s="622"/>
      <c r="DD44" s="619">
        <v>689402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1239271</v>
      </c>
      <c r="CS45" s="642"/>
      <c r="CT45" s="642"/>
      <c r="CU45" s="642"/>
      <c r="CV45" s="642"/>
      <c r="CW45" s="642"/>
      <c r="CX45" s="642"/>
      <c r="CY45" s="643"/>
      <c r="CZ45" s="615">
        <v>4.8</v>
      </c>
      <c r="DA45" s="640"/>
      <c r="DB45" s="640"/>
      <c r="DC45" s="644"/>
      <c r="DD45" s="619">
        <v>103885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1168124</v>
      </c>
      <c r="CS46" s="611"/>
      <c r="CT46" s="611"/>
      <c r="CU46" s="611"/>
      <c r="CV46" s="611"/>
      <c r="CW46" s="611"/>
      <c r="CX46" s="611"/>
      <c r="CY46" s="612"/>
      <c r="CZ46" s="615">
        <v>4.5</v>
      </c>
      <c r="DA46" s="616"/>
      <c r="DB46" s="616"/>
      <c r="DC46" s="622"/>
      <c r="DD46" s="619">
        <v>574217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251864</v>
      </c>
      <c r="CS47" s="642"/>
      <c r="CT47" s="642"/>
      <c r="CU47" s="642"/>
      <c r="CV47" s="642"/>
      <c r="CW47" s="642"/>
      <c r="CX47" s="642"/>
      <c r="CY47" s="643"/>
      <c r="CZ47" s="615">
        <v>1</v>
      </c>
      <c r="DA47" s="640"/>
      <c r="DB47" s="640"/>
      <c r="DC47" s="644"/>
      <c r="DD47" s="619">
        <v>46150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25799533</v>
      </c>
      <c r="CS49" s="669"/>
      <c r="CT49" s="669"/>
      <c r="CU49" s="669"/>
      <c r="CV49" s="669"/>
      <c r="CW49" s="669"/>
      <c r="CX49" s="669"/>
      <c r="CY49" s="698"/>
      <c r="CZ49" s="690">
        <v>100</v>
      </c>
      <c r="DA49" s="699"/>
      <c r="DB49" s="699"/>
      <c r="DC49" s="700"/>
      <c r="DD49" s="701">
        <v>18142910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V9u70WnAtKNWkH1lvNh9d+Eg/je4zNevcWuSvH5mMRoCyC3RLDiqxL4MZWN4+kqISGCfW2FOpDGTk9UhlGyEQ==" saltValue="HDUr/WTIMB7sVX0a+2TH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568</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26877</v>
      </c>
      <c r="R7" s="740"/>
      <c r="S7" s="740"/>
      <c r="T7" s="740"/>
      <c r="U7" s="740"/>
      <c r="V7" s="740">
        <v>25666</v>
      </c>
      <c r="W7" s="740"/>
      <c r="X7" s="740"/>
      <c r="Y7" s="740"/>
      <c r="Z7" s="740"/>
      <c r="AA7" s="740">
        <v>1211</v>
      </c>
      <c r="AB7" s="740"/>
      <c r="AC7" s="740"/>
      <c r="AD7" s="740"/>
      <c r="AE7" s="741"/>
      <c r="AF7" s="742">
        <v>705</v>
      </c>
      <c r="AG7" s="743"/>
      <c r="AH7" s="743"/>
      <c r="AI7" s="743"/>
      <c r="AJ7" s="744"/>
      <c r="AK7" s="745">
        <v>3351</v>
      </c>
      <c r="AL7" s="746"/>
      <c r="AM7" s="746"/>
      <c r="AN7" s="746"/>
      <c r="AO7" s="746"/>
      <c r="AP7" s="746">
        <v>11423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49"/>
      <c r="CH7" s="730">
        <v>-24</v>
      </c>
      <c r="CI7" s="731"/>
      <c r="CJ7" s="731"/>
      <c r="CK7" s="731"/>
      <c r="CL7" s="732"/>
      <c r="CM7" s="730">
        <v>-13307</v>
      </c>
      <c r="CN7" s="731"/>
      <c r="CO7" s="731"/>
      <c r="CP7" s="731"/>
      <c r="CQ7" s="732"/>
      <c r="CR7" s="730">
        <v>0</v>
      </c>
      <c r="CS7" s="731"/>
      <c r="CT7" s="731"/>
      <c r="CU7" s="731"/>
      <c r="CV7" s="732"/>
      <c r="CW7" s="730" t="s">
        <v>565</v>
      </c>
      <c r="CX7" s="731"/>
      <c r="CY7" s="731"/>
      <c r="CZ7" s="731"/>
      <c r="DA7" s="732"/>
      <c r="DB7" s="730">
        <v>37</v>
      </c>
      <c r="DC7" s="731"/>
      <c r="DD7" s="731"/>
      <c r="DE7" s="731"/>
      <c r="DF7" s="732"/>
      <c r="DG7" s="730" t="s">
        <v>565</v>
      </c>
      <c r="DH7" s="731"/>
      <c r="DI7" s="731"/>
      <c r="DJ7" s="731"/>
      <c r="DK7" s="732"/>
      <c r="DL7" s="730" t="s">
        <v>565</v>
      </c>
      <c r="DM7" s="731"/>
      <c r="DN7" s="731"/>
      <c r="DO7" s="731"/>
      <c r="DP7" s="732"/>
      <c r="DQ7" s="730" t="s">
        <v>565</v>
      </c>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158</v>
      </c>
      <c r="R8" s="771"/>
      <c r="S8" s="771"/>
      <c r="T8" s="771"/>
      <c r="U8" s="771"/>
      <c r="V8" s="771">
        <v>150</v>
      </c>
      <c r="W8" s="771"/>
      <c r="X8" s="771"/>
      <c r="Y8" s="771"/>
      <c r="Z8" s="771"/>
      <c r="AA8" s="771">
        <v>8</v>
      </c>
      <c r="AB8" s="771"/>
      <c r="AC8" s="771"/>
      <c r="AD8" s="771"/>
      <c r="AE8" s="772"/>
      <c r="AF8" s="773">
        <v>8</v>
      </c>
      <c r="AG8" s="774"/>
      <c r="AH8" s="774"/>
      <c r="AI8" s="774"/>
      <c r="AJ8" s="775"/>
      <c r="AK8" s="756" t="s">
        <v>558</v>
      </c>
      <c r="AL8" s="757"/>
      <c r="AM8" s="757"/>
      <c r="AN8" s="757"/>
      <c r="AO8" s="757"/>
      <c r="AP8" s="757" t="s">
        <v>558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567</v>
      </c>
      <c r="BT8" s="761"/>
      <c r="BU8" s="761"/>
      <c r="BV8" s="761"/>
      <c r="BW8" s="761"/>
      <c r="BX8" s="761"/>
      <c r="BY8" s="761"/>
      <c r="BZ8" s="761"/>
      <c r="CA8" s="761"/>
      <c r="CB8" s="761"/>
      <c r="CC8" s="761"/>
      <c r="CD8" s="761"/>
      <c r="CE8" s="761"/>
      <c r="CF8" s="761"/>
      <c r="CG8" s="762"/>
      <c r="CH8" s="763">
        <v>-146</v>
      </c>
      <c r="CI8" s="764"/>
      <c r="CJ8" s="764"/>
      <c r="CK8" s="764"/>
      <c r="CL8" s="765"/>
      <c r="CM8" s="763">
        <v>-93</v>
      </c>
      <c r="CN8" s="764"/>
      <c r="CO8" s="764"/>
      <c r="CP8" s="764"/>
      <c r="CQ8" s="765"/>
      <c r="CR8" s="763">
        <v>210</v>
      </c>
      <c r="CS8" s="764"/>
      <c r="CT8" s="764"/>
      <c r="CU8" s="764"/>
      <c r="CV8" s="765"/>
      <c r="CW8" s="763">
        <v>191</v>
      </c>
      <c r="CX8" s="764"/>
      <c r="CY8" s="764"/>
      <c r="CZ8" s="764"/>
      <c r="DA8" s="765"/>
      <c r="DB8" s="763" t="s">
        <v>565</v>
      </c>
      <c r="DC8" s="764"/>
      <c r="DD8" s="764"/>
      <c r="DE8" s="764"/>
      <c r="DF8" s="765"/>
      <c r="DG8" s="763" t="s">
        <v>565</v>
      </c>
      <c r="DH8" s="764"/>
      <c r="DI8" s="764"/>
      <c r="DJ8" s="764"/>
      <c r="DK8" s="765"/>
      <c r="DL8" s="763" t="s">
        <v>565</v>
      </c>
      <c r="DM8" s="764"/>
      <c r="DN8" s="764"/>
      <c r="DO8" s="764"/>
      <c r="DP8" s="765"/>
      <c r="DQ8" s="763" t="s">
        <v>565</v>
      </c>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11</v>
      </c>
      <c r="R9" s="771"/>
      <c r="S9" s="771"/>
      <c r="T9" s="771"/>
      <c r="U9" s="771"/>
      <c r="V9" s="771">
        <v>11</v>
      </c>
      <c r="W9" s="771"/>
      <c r="X9" s="771"/>
      <c r="Y9" s="771"/>
      <c r="Z9" s="771"/>
      <c r="AA9" s="771">
        <v>0</v>
      </c>
      <c r="AB9" s="771"/>
      <c r="AC9" s="771"/>
      <c r="AD9" s="771"/>
      <c r="AE9" s="772"/>
      <c r="AF9" s="773">
        <v>0</v>
      </c>
      <c r="AG9" s="774"/>
      <c r="AH9" s="774"/>
      <c r="AI9" s="774"/>
      <c r="AJ9" s="775"/>
      <c r="AK9" s="756">
        <v>3</v>
      </c>
      <c r="AL9" s="757"/>
      <c r="AM9" s="757"/>
      <c r="AN9" s="757"/>
      <c r="AO9" s="757"/>
      <c r="AP9" s="757" t="s">
        <v>558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t="s">
        <v>376</v>
      </c>
      <c r="C10" s="768"/>
      <c r="D10" s="768"/>
      <c r="E10" s="768"/>
      <c r="F10" s="768"/>
      <c r="G10" s="768"/>
      <c r="H10" s="768"/>
      <c r="I10" s="768"/>
      <c r="J10" s="768"/>
      <c r="K10" s="768"/>
      <c r="L10" s="768"/>
      <c r="M10" s="768"/>
      <c r="N10" s="768"/>
      <c r="O10" s="768"/>
      <c r="P10" s="769"/>
      <c r="Q10" s="770">
        <v>0</v>
      </c>
      <c r="R10" s="771"/>
      <c r="S10" s="771"/>
      <c r="T10" s="771"/>
      <c r="U10" s="771"/>
      <c r="V10" s="771">
        <v>0</v>
      </c>
      <c r="W10" s="771"/>
      <c r="X10" s="771"/>
      <c r="Y10" s="771"/>
      <c r="Z10" s="771"/>
      <c r="AA10" s="771">
        <v>0</v>
      </c>
      <c r="AB10" s="771"/>
      <c r="AC10" s="771"/>
      <c r="AD10" s="771"/>
      <c r="AE10" s="772"/>
      <c r="AF10" s="773">
        <v>0</v>
      </c>
      <c r="AG10" s="774"/>
      <c r="AH10" s="774"/>
      <c r="AI10" s="774"/>
      <c r="AJ10" s="775"/>
      <c r="AK10" s="756">
        <v>0</v>
      </c>
      <c r="AL10" s="757"/>
      <c r="AM10" s="757"/>
      <c r="AN10" s="757"/>
      <c r="AO10" s="757"/>
      <c r="AP10" s="757" t="s">
        <v>558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t="s">
        <v>377</v>
      </c>
      <c r="C11" s="768"/>
      <c r="D11" s="768"/>
      <c r="E11" s="768"/>
      <c r="F11" s="768"/>
      <c r="G11" s="768"/>
      <c r="H11" s="768"/>
      <c r="I11" s="768"/>
      <c r="J11" s="768"/>
      <c r="K11" s="768"/>
      <c r="L11" s="768"/>
      <c r="M11" s="768"/>
      <c r="N11" s="768"/>
      <c r="O11" s="768"/>
      <c r="P11" s="769"/>
      <c r="Q11" s="770">
        <v>0</v>
      </c>
      <c r="R11" s="771"/>
      <c r="S11" s="771"/>
      <c r="T11" s="771"/>
      <c r="U11" s="771"/>
      <c r="V11" s="771">
        <v>0</v>
      </c>
      <c r="W11" s="771"/>
      <c r="X11" s="771"/>
      <c r="Y11" s="771"/>
      <c r="Z11" s="771"/>
      <c r="AA11" s="771">
        <v>0</v>
      </c>
      <c r="AB11" s="771"/>
      <c r="AC11" s="771"/>
      <c r="AD11" s="771"/>
      <c r="AE11" s="772"/>
      <c r="AF11" s="773">
        <v>0</v>
      </c>
      <c r="AG11" s="774"/>
      <c r="AH11" s="774"/>
      <c r="AI11" s="774"/>
      <c r="AJ11" s="775"/>
      <c r="AK11" s="756">
        <v>0</v>
      </c>
      <c r="AL11" s="757"/>
      <c r="AM11" s="757"/>
      <c r="AN11" s="757"/>
      <c r="AO11" s="757"/>
      <c r="AP11" s="757" t="s">
        <v>558</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t="s">
        <v>378</v>
      </c>
      <c r="C12" s="768"/>
      <c r="D12" s="768"/>
      <c r="E12" s="768"/>
      <c r="F12" s="768"/>
      <c r="G12" s="768"/>
      <c r="H12" s="768"/>
      <c r="I12" s="768"/>
      <c r="J12" s="768"/>
      <c r="K12" s="768"/>
      <c r="L12" s="768"/>
      <c r="M12" s="768"/>
      <c r="N12" s="768"/>
      <c r="O12" s="768"/>
      <c r="P12" s="769"/>
      <c r="Q12" s="770">
        <v>1</v>
      </c>
      <c r="R12" s="771"/>
      <c r="S12" s="771"/>
      <c r="T12" s="771"/>
      <c r="U12" s="771"/>
      <c r="V12" s="771">
        <v>1</v>
      </c>
      <c r="W12" s="771"/>
      <c r="X12" s="771"/>
      <c r="Y12" s="771"/>
      <c r="Z12" s="771"/>
      <c r="AA12" s="771">
        <v>0</v>
      </c>
      <c r="AB12" s="771"/>
      <c r="AC12" s="771"/>
      <c r="AD12" s="771"/>
      <c r="AE12" s="772"/>
      <c r="AF12" s="773">
        <v>0</v>
      </c>
      <c r="AG12" s="774"/>
      <c r="AH12" s="774"/>
      <c r="AI12" s="774"/>
      <c r="AJ12" s="775"/>
      <c r="AK12" s="756">
        <v>0</v>
      </c>
      <c r="AL12" s="757"/>
      <c r="AM12" s="757"/>
      <c r="AN12" s="757"/>
      <c r="AO12" s="757"/>
      <c r="AP12" s="757" t="s">
        <v>558</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6" t="s">
        <v>381</v>
      </c>
      <c r="C23" s="777"/>
      <c r="D23" s="777"/>
      <c r="E23" s="777"/>
      <c r="F23" s="777"/>
      <c r="G23" s="777"/>
      <c r="H23" s="777"/>
      <c r="I23" s="777"/>
      <c r="J23" s="777"/>
      <c r="K23" s="777"/>
      <c r="L23" s="777"/>
      <c r="M23" s="777"/>
      <c r="N23" s="777"/>
      <c r="O23" s="777"/>
      <c r="P23" s="778"/>
      <c r="Q23" s="779">
        <v>27020</v>
      </c>
      <c r="R23" s="780"/>
      <c r="S23" s="780"/>
      <c r="T23" s="780"/>
      <c r="U23" s="780"/>
      <c r="V23" s="780">
        <v>25800</v>
      </c>
      <c r="W23" s="780"/>
      <c r="X23" s="780"/>
      <c r="Y23" s="780"/>
      <c r="Z23" s="780"/>
      <c r="AA23" s="780">
        <v>1220</v>
      </c>
      <c r="AB23" s="780"/>
      <c r="AC23" s="780"/>
      <c r="AD23" s="780"/>
      <c r="AE23" s="781"/>
      <c r="AF23" s="782">
        <v>714</v>
      </c>
      <c r="AG23" s="780"/>
      <c r="AH23" s="780"/>
      <c r="AI23" s="780"/>
      <c r="AJ23" s="783"/>
      <c r="AK23" s="784"/>
      <c r="AL23" s="785"/>
      <c r="AM23" s="785"/>
      <c r="AN23" s="785"/>
      <c r="AO23" s="785"/>
      <c r="AP23" s="780">
        <v>11423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09">
        <v>4559</v>
      </c>
      <c r="R28" s="810"/>
      <c r="S28" s="810"/>
      <c r="T28" s="810"/>
      <c r="U28" s="810"/>
      <c r="V28" s="810">
        <v>4430</v>
      </c>
      <c r="W28" s="810"/>
      <c r="X28" s="810"/>
      <c r="Y28" s="810"/>
      <c r="Z28" s="810"/>
      <c r="AA28" s="810">
        <v>128</v>
      </c>
      <c r="AB28" s="810"/>
      <c r="AC28" s="810"/>
      <c r="AD28" s="810"/>
      <c r="AE28" s="811"/>
      <c r="AF28" s="812">
        <v>128</v>
      </c>
      <c r="AG28" s="810"/>
      <c r="AH28" s="810"/>
      <c r="AI28" s="810"/>
      <c r="AJ28" s="813"/>
      <c r="AK28" s="814">
        <v>536</v>
      </c>
      <c r="AL28" s="815"/>
      <c r="AM28" s="815"/>
      <c r="AN28" s="815"/>
      <c r="AO28" s="815"/>
      <c r="AP28" s="815" t="s">
        <v>558</v>
      </c>
      <c r="AQ28" s="815"/>
      <c r="AR28" s="815"/>
      <c r="AS28" s="815"/>
      <c r="AT28" s="815"/>
      <c r="AU28" s="815" t="s">
        <v>558</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4303</v>
      </c>
      <c r="R29" s="771"/>
      <c r="S29" s="771"/>
      <c r="T29" s="771"/>
      <c r="U29" s="771"/>
      <c r="V29" s="771">
        <v>4157</v>
      </c>
      <c r="W29" s="771"/>
      <c r="X29" s="771"/>
      <c r="Y29" s="771"/>
      <c r="Z29" s="771"/>
      <c r="AA29" s="771">
        <v>146</v>
      </c>
      <c r="AB29" s="771"/>
      <c r="AC29" s="771"/>
      <c r="AD29" s="771"/>
      <c r="AE29" s="772"/>
      <c r="AF29" s="773">
        <v>146</v>
      </c>
      <c r="AG29" s="774"/>
      <c r="AH29" s="774"/>
      <c r="AI29" s="774"/>
      <c r="AJ29" s="775"/>
      <c r="AK29" s="821">
        <v>722</v>
      </c>
      <c r="AL29" s="817"/>
      <c r="AM29" s="817"/>
      <c r="AN29" s="817"/>
      <c r="AO29" s="817"/>
      <c r="AP29" s="817" t="s">
        <v>558</v>
      </c>
      <c r="AQ29" s="817"/>
      <c r="AR29" s="817"/>
      <c r="AS29" s="817"/>
      <c r="AT29" s="817"/>
      <c r="AU29" s="817" t="s">
        <v>558</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8</v>
      </c>
      <c r="R30" s="771"/>
      <c r="S30" s="771"/>
      <c r="T30" s="771"/>
      <c r="U30" s="771"/>
      <c r="V30" s="771">
        <v>8</v>
      </c>
      <c r="W30" s="771"/>
      <c r="X30" s="771"/>
      <c r="Y30" s="771"/>
      <c r="Z30" s="771"/>
      <c r="AA30" s="771" t="s">
        <v>558</v>
      </c>
      <c r="AB30" s="771"/>
      <c r="AC30" s="771"/>
      <c r="AD30" s="771"/>
      <c r="AE30" s="772"/>
      <c r="AF30" s="773" t="s">
        <v>122</v>
      </c>
      <c r="AG30" s="774"/>
      <c r="AH30" s="774"/>
      <c r="AI30" s="774"/>
      <c r="AJ30" s="775"/>
      <c r="AK30" s="821">
        <v>7</v>
      </c>
      <c r="AL30" s="817"/>
      <c r="AM30" s="817"/>
      <c r="AN30" s="817"/>
      <c r="AO30" s="817"/>
      <c r="AP30" s="817" t="s">
        <v>558</v>
      </c>
      <c r="AQ30" s="817"/>
      <c r="AR30" s="817"/>
      <c r="AS30" s="817"/>
      <c r="AT30" s="817"/>
      <c r="AU30" s="817" t="s">
        <v>558</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589</v>
      </c>
      <c r="R31" s="771"/>
      <c r="S31" s="771"/>
      <c r="T31" s="771"/>
      <c r="U31" s="771"/>
      <c r="V31" s="771">
        <v>578</v>
      </c>
      <c r="W31" s="771"/>
      <c r="X31" s="771"/>
      <c r="Y31" s="771"/>
      <c r="Z31" s="771"/>
      <c r="AA31" s="771">
        <v>11</v>
      </c>
      <c r="AB31" s="771"/>
      <c r="AC31" s="771"/>
      <c r="AD31" s="771"/>
      <c r="AE31" s="772"/>
      <c r="AF31" s="773">
        <v>11</v>
      </c>
      <c r="AG31" s="774"/>
      <c r="AH31" s="774"/>
      <c r="AI31" s="774"/>
      <c r="AJ31" s="775"/>
      <c r="AK31" s="821">
        <v>215</v>
      </c>
      <c r="AL31" s="817"/>
      <c r="AM31" s="817"/>
      <c r="AN31" s="817"/>
      <c r="AO31" s="817"/>
      <c r="AP31" s="817" t="s">
        <v>558</v>
      </c>
      <c r="AQ31" s="817"/>
      <c r="AR31" s="817"/>
      <c r="AS31" s="817"/>
      <c r="AT31" s="817"/>
      <c r="AU31" s="817" t="s">
        <v>558</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770">
        <v>561</v>
      </c>
      <c r="R32" s="771"/>
      <c r="S32" s="771"/>
      <c r="T32" s="771"/>
      <c r="U32" s="771"/>
      <c r="V32" s="771">
        <v>469</v>
      </c>
      <c r="W32" s="771"/>
      <c r="X32" s="771"/>
      <c r="Y32" s="771"/>
      <c r="Z32" s="771"/>
      <c r="AA32" s="771">
        <v>92</v>
      </c>
      <c r="AB32" s="771"/>
      <c r="AC32" s="771"/>
      <c r="AD32" s="771"/>
      <c r="AE32" s="772"/>
      <c r="AF32" s="773">
        <v>847</v>
      </c>
      <c r="AG32" s="774"/>
      <c r="AH32" s="774"/>
      <c r="AI32" s="774"/>
      <c r="AJ32" s="775"/>
      <c r="AK32" s="821">
        <v>98</v>
      </c>
      <c r="AL32" s="817"/>
      <c r="AM32" s="817"/>
      <c r="AN32" s="817"/>
      <c r="AO32" s="817"/>
      <c r="AP32" s="817">
        <v>1385</v>
      </c>
      <c r="AQ32" s="817"/>
      <c r="AR32" s="817"/>
      <c r="AS32" s="817"/>
      <c r="AT32" s="817"/>
      <c r="AU32" s="817">
        <v>139</v>
      </c>
      <c r="AV32" s="817"/>
      <c r="AW32" s="817"/>
      <c r="AX32" s="817"/>
      <c r="AY32" s="817"/>
      <c r="AZ32" s="818"/>
      <c r="BA32" s="818"/>
      <c r="BB32" s="818"/>
      <c r="BC32" s="818"/>
      <c r="BD32" s="818"/>
      <c r="BE32" s="819" t="s">
        <v>397</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398</v>
      </c>
      <c r="C33" s="768"/>
      <c r="D33" s="768"/>
      <c r="E33" s="768"/>
      <c r="F33" s="768"/>
      <c r="G33" s="768"/>
      <c r="H33" s="768"/>
      <c r="I33" s="768"/>
      <c r="J33" s="768"/>
      <c r="K33" s="768"/>
      <c r="L33" s="768"/>
      <c r="M33" s="768"/>
      <c r="N33" s="768"/>
      <c r="O33" s="768"/>
      <c r="P33" s="769"/>
      <c r="Q33" s="770">
        <v>36</v>
      </c>
      <c r="R33" s="771"/>
      <c r="S33" s="771"/>
      <c r="T33" s="771"/>
      <c r="U33" s="771"/>
      <c r="V33" s="771">
        <v>33</v>
      </c>
      <c r="W33" s="771"/>
      <c r="X33" s="771"/>
      <c r="Y33" s="771"/>
      <c r="Z33" s="771"/>
      <c r="AA33" s="771">
        <v>2</v>
      </c>
      <c r="AB33" s="771"/>
      <c r="AC33" s="771"/>
      <c r="AD33" s="771"/>
      <c r="AE33" s="772"/>
      <c r="AF33" s="773">
        <v>38</v>
      </c>
      <c r="AG33" s="774"/>
      <c r="AH33" s="774"/>
      <c r="AI33" s="774"/>
      <c r="AJ33" s="775"/>
      <c r="AK33" s="821">
        <v>47</v>
      </c>
      <c r="AL33" s="817"/>
      <c r="AM33" s="817"/>
      <c r="AN33" s="817"/>
      <c r="AO33" s="817"/>
      <c r="AP33" s="817">
        <v>100</v>
      </c>
      <c r="AQ33" s="817"/>
      <c r="AR33" s="817"/>
      <c r="AS33" s="817"/>
      <c r="AT33" s="817"/>
      <c r="AU33" s="817">
        <v>73</v>
      </c>
      <c r="AV33" s="817"/>
      <c r="AW33" s="817"/>
      <c r="AX33" s="817"/>
      <c r="AY33" s="817"/>
      <c r="AZ33" s="818"/>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399</v>
      </c>
      <c r="C34" s="768"/>
      <c r="D34" s="768"/>
      <c r="E34" s="768"/>
      <c r="F34" s="768"/>
      <c r="G34" s="768"/>
      <c r="H34" s="768"/>
      <c r="I34" s="768"/>
      <c r="J34" s="768"/>
      <c r="K34" s="768"/>
      <c r="L34" s="768"/>
      <c r="M34" s="768"/>
      <c r="N34" s="768"/>
      <c r="O34" s="768"/>
      <c r="P34" s="769"/>
      <c r="Q34" s="770">
        <v>602</v>
      </c>
      <c r="R34" s="771"/>
      <c r="S34" s="771"/>
      <c r="T34" s="771"/>
      <c r="U34" s="771"/>
      <c r="V34" s="771">
        <v>592</v>
      </c>
      <c r="W34" s="771"/>
      <c r="X34" s="771"/>
      <c r="Y34" s="771"/>
      <c r="Z34" s="771"/>
      <c r="AA34" s="771">
        <v>10</v>
      </c>
      <c r="AB34" s="771"/>
      <c r="AC34" s="771"/>
      <c r="AD34" s="771"/>
      <c r="AE34" s="772"/>
      <c r="AF34" s="773">
        <v>146</v>
      </c>
      <c r="AG34" s="774"/>
      <c r="AH34" s="774"/>
      <c r="AI34" s="774"/>
      <c r="AJ34" s="775"/>
      <c r="AK34" s="821">
        <v>328</v>
      </c>
      <c r="AL34" s="817"/>
      <c r="AM34" s="817"/>
      <c r="AN34" s="817"/>
      <c r="AO34" s="817"/>
      <c r="AP34" s="817">
        <v>2880</v>
      </c>
      <c r="AQ34" s="817"/>
      <c r="AR34" s="817"/>
      <c r="AS34" s="817"/>
      <c r="AT34" s="817"/>
      <c r="AU34" s="817">
        <v>1800</v>
      </c>
      <c r="AV34" s="817"/>
      <c r="AW34" s="817"/>
      <c r="AX34" s="817"/>
      <c r="AY34" s="817"/>
      <c r="AZ34" s="818"/>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400</v>
      </c>
      <c r="C35" s="768"/>
      <c r="D35" s="768"/>
      <c r="E35" s="768"/>
      <c r="F35" s="768"/>
      <c r="G35" s="768"/>
      <c r="H35" s="768"/>
      <c r="I35" s="768"/>
      <c r="J35" s="768"/>
      <c r="K35" s="768"/>
      <c r="L35" s="768"/>
      <c r="M35" s="768"/>
      <c r="N35" s="768"/>
      <c r="O35" s="768"/>
      <c r="P35" s="769"/>
      <c r="Q35" s="770">
        <v>107</v>
      </c>
      <c r="R35" s="771"/>
      <c r="S35" s="771"/>
      <c r="T35" s="771"/>
      <c r="U35" s="771"/>
      <c r="V35" s="771">
        <v>99</v>
      </c>
      <c r="W35" s="771"/>
      <c r="X35" s="771"/>
      <c r="Y35" s="771"/>
      <c r="Z35" s="771"/>
      <c r="AA35" s="771">
        <v>8</v>
      </c>
      <c r="AB35" s="771"/>
      <c r="AC35" s="771"/>
      <c r="AD35" s="771"/>
      <c r="AE35" s="772"/>
      <c r="AF35" s="773">
        <v>33</v>
      </c>
      <c r="AG35" s="774"/>
      <c r="AH35" s="774"/>
      <c r="AI35" s="774"/>
      <c r="AJ35" s="775"/>
      <c r="AK35" s="821">
        <v>68</v>
      </c>
      <c r="AL35" s="817"/>
      <c r="AM35" s="817"/>
      <c r="AN35" s="817"/>
      <c r="AO35" s="817"/>
      <c r="AP35" s="817">
        <v>283</v>
      </c>
      <c r="AQ35" s="817"/>
      <c r="AR35" s="817"/>
      <c r="AS35" s="817"/>
      <c r="AT35" s="817"/>
      <c r="AU35" s="817">
        <v>150</v>
      </c>
      <c r="AV35" s="817"/>
      <c r="AW35" s="817"/>
      <c r="AX35" s="817"/>
      <c r="AY35" s="817"/>
      <c r="AZ35" s="818"/>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1349</v>
      </c>
      <c r="AG63" s="831"/>
      <c r="AH63" s="831"/>
      <c r="AI63" s="831"/>
      <c r="AJ63" s="832"/>
      <c r="AK63" s="833"/>
      <c r="AL63" s="828"/>
      <c r="AM63" s="828"/>
      <c r="AN63" s="828"/>
      <c r="AO63" s="828"/>
      <c r="AP63" s="831">
        <v>4648</v>
      </c>
      <c r="AQ63" s="831"/>
      <c r="AR63" s="831"/>
      <c r="AS63" s="831"/>
      <c r="AT63" s="831"/>
      <c r="AU63" s="831">
        <v>2162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560</v>
      </c>
      <c r="C68" s="857"/>
      <c r="D68" s="857"/>
      <c r="E68" s="857"/>
      <c r="F68" s="857"/>
      <c r="G68" s="857"/>
      <c r="H68" s="857"/>
      <c r="I68" s="857"/>
      <c r="J68" s="857"/>
      <c r="K68" s="857"/>
      <c r="L68" s="857"/>
      <c r="M68" s="857"/>
      <c r="N68" s="857"/>
      <c r="O68" s="857"/>
      <c r="P68" s="858"/>
      <c r="Q68" s="859">
        <v>22</v>
      </c>
      <c r="R68" s="853"/>
      <c r="S68" s="853"/>
      <c r="T68" s="853"/>
      <c r="U68" s="853"/>
      <c r="V68" s="853">
        <v>20</v>
      </c>
      <c r="W68" s="853"/>
      <c r="X68" s="853"/>
      <c r="Y68" s="853"/>
      <c r="Z68" s="853"/>
      <c r="AA68" s="853">
        <v>2</v>
      </c>
      <c r="AB68" s="853"/>
      <c r="AC68" s="853"/>
      <c r="AD68" s="853"/>
      <c r="AE68" s="853"/>
      <c r="AF68" s="853">
        <v>2</v>
      </c>
      <c r="AG68" s="853"/>
      <c r="AH68" s="853"/>
      <c r="AI68" s="853"/>
      <c r="AJ68" s="853"/>
      <c r="AK68" s="853">
        <v>0</v>
      </c>
      <c r="AL68" s="853"/>
      <c r="AM68" s="853"/>
      <c r="AN68" s="853"/>
      <c r="AO68" s="853"/>
      <c r="AP68" s="853">
        <v>0</v>
      </c>
      <c r="AQ68" s="853"/>
      <c r="AR68" s="853"/>
      <c r="AS68" s="853"/>
      <c r="AT68" s="853"/>
      <c r="AU68" s="853" t="s">
        <v>565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561</v>
      </c>
      <c r="C69" s="861"/>
      <c r="D69" s="861"/>
      <c r="E69" s="861"/>
      <c r="F69" s="861"/>
      <c r="G69" s="861"/>
      <c r="H69" s="861"/>
      <c r="I69" s="861"/>
      <c r="J69" s="861"/>
      <c r="K69" s="861"/>
      <c r="L69" s="861"/>
      <c r="M69" s="861"/>
      <c r="N69" s="861"/>
      <c r="O69" s="861"/>
      <c r="P69" s="862"/>
      <c r="Q69" s="863">
        <v>222</v>
      </c>
      <c r="R69" s="817"/>
      <c r="S69" s="817"/>
      <c r="T69" s="817"/>
      <c r="U69" s="817"/>
      <c r="V69" s="817">
        <v>215</v>
      </c>
      <c r="W69" s="817"/>
      <c r="X69" s="817"/>
      <c r="Y69" s="817"/>
      <c r="Z69" s="817"/>
      <c r="AA69" s="817">
        <v>7</v>
      </c>
      <c r="AB69" s="817"/>
      <c r="AC69" s="817"/>
      <c r="AD69" s="817"/>
      <c r="AE69" s="817"/>
      <c r="AF69" s="817">
        <v>7</v>
      </c>
      <c r="AG69" s="817"/>
      <c r="AH69" s="817"/>
      <c r="AI69" s="817"/>
      <c r="AJ69" s="817"/>
      <c r="AK69" s="817">
        <v>6</v>
      </c>
      <c r="AL69" s="817"/>
      <c r="AM69" s="817"/>
      <c r="AN69" s="817"/>
      <c r="AO69" s="817"/>
      <c r="AP69" s="817">
        <v>0</v>
      </c>
      <c r="AQ69" s="817"/>
      <c r="AR69" s="817"/>
      <c r="AS69" s="817"/>
      <c r="AT69" s="817"/>
      <c r="AU69" s="817" t="s">
        <v>565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562</v>
      </c>
      <c r="C70" s="861"/>
      <c r="D70" s="861"/>
      <c r="E70" s="861"/>
      <c r="F70" s="861"/>
      <c r="G70" s="861"/>
      <c r="H70" s="861"/>
      <c r="I70" s="861"/>
      <c r="J70" s="861"/>
      <c r="K70" s="861"/>
      <c r="L70" s="861"/>
      <c r="M70" s="861"/>
      <c r="N70" s="861"/>
      <c r="O70" s="861"/>
      <c r="P70" s="862"/>
      <c r="Q70" s="863">
        <v>176722</v>
      </c>
      <c r="R70" s="817"/>
      <c r="S70" s="817"/>
      <c r="T70" s="817"/>
      <c r="U70" s="817"/>
      <c r="V70" s="817">
        <v>170611</v>
      </c>
      <c r="W70" s="817"/>
      <c r="X70" s="817"/>
      <c r="Y70" s="817"/>
      <c r="Z70" s="817"/>
      <c r="AA70" s="817">
        <v>6110</v>
      </c>
      <c r="AB70" s="817"/>
      <c r="AC70" s="817"/>
      <c r="AD70" s="817"/>
      <c r="AE70" s="817"/>
      <c r="AF70" s="817">
        <v>6110</v>
      </c>
      <c r="AG70" s="817"/>
      <c r="AH70" s="817"/>
      <c r="AI70" s="817"/>
      <c r="AJ70" s="817"/>
      <c r="AK70" s="817">
        <v>2165</v>
      </c>
      <c r="AL70" s="817"/>
      <c r="AM70" s="817"/>
      <c r="AN70" s="817"/>
      <c r="AO70" s="817"/>
      <c r="AP70" s="817" t="s">
        <v>565</v>
      </c>
      <c r="AQ70" s="817"/>
      <c r="AR70" s="817"/>
      <c r="AS70" s="817"/>
      <c r="AT70" s="817"/>
      <c r="AU70" s="817" t="s">
        <v>565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563</v>
      </c>
      <c r="C71" s="861"/>
      <c r="D71" s="861"/>
      <c r="E71" s="861"/>
      <c r="F71" s="861"/>
      <c r="G71" s="861"/>
      <c r="H71" s="861"/>
      <c r="I71" s="861"/>
      <c r="J71" s="861"/>
      <c r="K71" s="861"/>
      <c r="L71" s="861"/>
      <c r="M71" s="861"/>
      <c r="N71" s="861"/>
      <c r="O71" s="861"/>
      <c r="P71" s="862"/>
      <c r="Q71" s="863">
        <v>1146</v>
      </c>
      <c r="R71" s="817"/>
      <c r="S71" s="817"/>
      <c r="T71" s="817"/>
      <c r="U71" s="817"/>
      <c r="V71" s="817">
        <v>1077</v>
      </c>
      <c r="W71" s="817"/>
      <c r="X71" s="817"/>
      <c r="Y71" s="817"/>
      <c r="Z71" s="817"/>
      <c r="AA71" s="817">
        <v>69</v>
      </c>
      <c r="AB71" s="817"/>
      <c r="AC71" s="817"/>
      <c r="AD71" s="817"/>
      <c r="AE71" s="817"/>
      <c r="AF71" s="817">
        <v>69</v>
      </c>
      <c r="AG71" s="817"/>
      <c r="AH71" s="817"/>
      <c r="AI71" s="817"/>
      <c r="AJ71" s="817"/>
      <c r="AK71" s="817">
        <v>4</v>
      </c>
      <c r="AL71" s="817"/>
      <c r="AM71" s="817"/>
      <c r="AN71" s="817"/>
      <c r="AO71" s="817"/>
      <c r="AP71" s="817">
        <v>54</v>
      </c>
      <c r="AQ71" s="817"/>
      <c r="AR71" s="817"/>
      <c r="AS71" s="817"/>
      <c r="AT71" s="817"/>
      <c r="AU71" s="817">
        <v>15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564</v>
      </c>
      <c r="C72" s="861"/>
      <c r="D72" s="861"/>
      <c r="E72" s="861"/>
      <c r="F72" s="861"/>
      <c r="G72" s="861"/>
      <c r="H72" s="861"/>
      <c r="I72" s="861"/>
      <c r="J72" s="861"/>
      <c r="K72" s="861"/>
      <c r="L72" s="861"/>
      <c r="M72" s="861"/>
      <c r="N72" s="861"/>
      <c r="O72" s="861"/>
      <c r="P72" s="862"/>
      <c r="Q72" s="863">
        <v>261</v>
      </c>
      <c r="R72" s="817"/>
      <c r="S72" s="817"/>
      <c r="T72" s="817"/>
      <c r="U72" s="817"/>
      <c r="V72" s="817">
        <v>252</v>
      </c>
      <c r="W72" s="817"/>
      <c r="X72" s="817"/>
      <c r="Y72" s="817"/>
      <c r="Z72" s="817"/>
      <c r="AA72" s="817">
        <v>9</v>
      </c>
      <c r="AB72" s="817"/>
      <c r="AC72" s="817"/>
      <c r="AD72" s="817"/>
      <c r="AE72" s="817"/>
      <c r="AF72" s="817">
        <v>55</v>
      </c>
      <c r="AG72" s="817"/>
      <c r="AH72" s="817"/>
      <c r="AI72" s="817"/>
      <c r="AJ72" s="817"/>
      <c r="AK72" s="817">
        <v>59</v>
      </c>
      <c r="AL72" s="817"/>
      <c r="AM72" s="817"/>
      <c r="AN72" s="817"/>
      <c r="AO72" s="817"/>
      <c r="AP72" s="817">
        <v>361</v>
      </c>
      <c r="AQ72" s="817"/>
      <c r="AR72" s="817"/>
      <c r="AS72" s="817"/>
      <c r="AT72" s="817"/>
      <c r="AU72" s="817">
        <v>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380</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6243</v>
      </c>
      <c r="AG88" s="831"/>
      <c r="AH88" s="831"/>
      <c r="AI88" s="831"/>
      <c r="AJ88" s="831"/>
      <c r="AK88" s="828"/>
      <c r="AL88" s="828"/>
      <c r="AM88" s="828"/>
      <c r="AN88" s="828"/>
      <c r="AO88" s="828"/>
      <c r="AP88" s="831">
        <v>415</v>
      </c>
      <c r="AQ88" s="831"/>
      <c r="AR88" s="831"/>
      <c r="AS88" s="831"/>
      <c r="AT88" s="831"/>
      <c r="AU88" s="831">
        <v>67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210</v>
      </c>
      <c r="CS102" s="839"/>
      <c r="CT102" s="839"/>
      <c r="CU102" s="839"/>
      <c r="CV102" s="878"/>
      <c r="CW102" s="877">
        <v>191</v>
      </c>
      <c r="CX102" s="839"/>
      <c r="CY102" s="839"/>
      <c r="CZ102" s="839"/>
      <c r="DA102" s="878"/>
      <c r="DB102" s="877">
        <v>37</v>
      </c>
      <c r="DC102" s="839"/>
      <c r="DD102" s="839"/>
      <c r="DE102" s="839"/>
      <c r="DF102" s="878"/>
      <c r="DG102" s="877" t="s">
        <v>570</v>
      </c>
      <c r="DH102" s="839"/>
      <c r="DI102" s="839"/>
      <c r="DJ102" s="839"/>
      <c r="DK102" s="878"/>
      <c r="DL102" s="877" t="s">
        <v>570</v>
      </c>
      <c r="DM102" s="839"/>
      <c r="DN102" s="839"/>
      <c r="DO102" s="839"/>
      <c r="DP102" s="878"/>
      <c r="DQ102" s="877" t="s">
        <v>570</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922423</v>
      </c>
      <c r="AB110" s="887"/>
      <c r="AC110" s="887"/>
      <c r="AD110" s="887"/>
      <c r="AE110" s="888"/>
      <c r="AF110" s="889">
        <v>939396</v>
      </c>
      <c r="AG110" s="887"/>
      <c r="AH110" s="887"/>
      <c r="AI110" s="887"/>
      <c r="AJ110" s="888"/>
      <c r="AK110" s="889">
        <v>937226</v>
      </c>
      <c r="AL110" s="887"/>
      <c r="AM110" s="887"/>
      <c r="AN110" s="887"/>
      <c r="AO110" s="888"/>
      <c r="AP110" s="890">
        <v>11</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12269098</v>
      </c>
      <c r="BR110" s="918"/>
      <c r="BS110" s="918"/>
      <c r="BT110" s="918"/>
      <c r="BU110" s="918"/>
      <c r="BV110" s="918">
        <v>11589338</v>
      </c>
      <c r="BW110" s="918"/>
      <c r="BX110" s="918"/>
      <c r="BY110" s="918"/>
      <c r="BZ110" s="918"/>
      <c r="CA110" s="918">
        <v>11422884</v>
      </c>
      <c r="CB110" s="918"/>
      <c r="CC110" s="918"/>
      <c r="CD110" s="918"/>
      <c r="CE110" s="918"/>
      <c r="CF110" s="931">
        <v>134.1</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2481831</v>
      </c>
      <c r="BR112" s="913"/>
      <c r="BS112" s="913"/>
      <c r="BT112" s="913"/>
      <c r="BU112" s="913"/>
      <c r="BV112" s="913">
        <v>2209142</v>
      </c>
      <c r="BW112" s="913"/>
      <c r="BX112" s="913"/>
      <c r="BY112" s="913"/>
      <c r="BZ112" s="913"/>
      <c r="CA112" s="913">
        <v>2161334</v>
      </c>
      <c r="CB112" s="913"/>
      <c r="CC112" s="913"/>
      <c r="CD112" s="913"/>
      <c r="CE112" s="913"/>
      <c r="CF112" s="907">
        <v>25.4</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257745</v>
      </c>
      <c r="AB113" s="925"/>
      <c r="AC113" s="925"/>
      <c r="AD113" s="925"/>
      <c r="AE113" s="926"/>
      <c r="AF113" s="927">
        <v>239039</v>
      </c>
      <c r="AG113" s="925"/>
      <c r="AH113" s="925"/>
      <c r="AI113" s="925"/>
      <c r="AJ113" s="926"/>
      <c r="AK113" s="927">
        <v>234801</v>
      </c>
      <c r="AL113" s="925"/>
      <c r="AM113" s="925"/>
      <c r="AN113" s="925"/>
      <c r="AO113" s="926"/>
      <c r="AP113" s="928">
        <v>2.8</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53197</v>
      </c>
      <c r="BR113" s="913"/>
      <c r="BS113" s="913"/>
      <c r="BT113" s="913"/>
      <c r="BU113" s="913"/>
      <c r="BV113" s="913">
        <v>62768</v>
      </c>
      <c r="BW113" s="913"/>
      <c r="BX113" s="913"/>
      <c r="BY113" s="913"/>
      <c r="BZ113" s="913"/>
      <c r="CA113" s="913">
        <v>67012</v>
      </c>
      <c r="CB113" s="913"/>
      <c r="CC113" s="913"/>
      <c r="CD113" s="913"/>
      <c r="CE113" s="913"/>
      <c r="CF113" s="907">
        <v>0.8</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15075</v>
      </c>
      <c r="AB114" s="946"/>
      <c r="AC114" s="946"/>
      <c r="AD114" s="946"/>
      <c r="AE114" s="947"/>
      <c r="AF114" s="948">
        <v>20537</v>
      </c>
      <c r="AG114" s="946"/>
      <c r="AH114" s="946"/>
      <c r="AI114" s="946"/>
      <c r="AJ114" s="947"/>
      <c r="AK114" s="948">
        <v>17638</v>
      </c>
      <c r="AL114" s="946"/>
      <c r="AM114" s="946"/>
      <c r="AN114" s="946"/>
      <c r="AO114" s="947"/>
      <c r="AP114" s="949">
        <v>0.2</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3000811</v>
      </c>
      <c r="BR114" s="913"/>
      <c r="BS114" s="913"/>
      <c r="BT114" s="913"/>
      <c r="BU114" s="913"/>
      <c r="BV114" s="913">
        <v>3102798</v>
      </c>
      <c r="BW114" s="913"/>
      <c r="BX114" s="913"/>
      <c r="BY114" s="913"/>
      <c r="BZ114" s="913"/>
      <c r="CA114" s="913">
        <v>3163263</v>
      </c>
      <c r="CB114" s="913"/>
      <c r="CC114" s="913"/>
      <c r="CD114" s="913"/>
      <c r="CE114" s="913"/>
      <c r="CF114" s="907">
        <v>37.1</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24446</v>
      </c>
      <c r="BW115" s="913"/>
      <c r="BX115" s="913"/>
      <c r="BY115" s="913"/>
      <c r="BZ115" s="913"/>
      <c r="CA115" s="913">
        <v>172030</v>
      </c>
      <c r="CB115" s="913"/>
      <c r="CC115" s="913"/>
      <c r="CD115" s="913"/>
      <c r="CE115" s="913"/>
      <c r="CF115" s="907">
        <v>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1195243</v>
      </c>
      <c r="AB117" s="966"/>
      <c r="AC117" s="966"/>
      <c r="AD117" s="966"/>
      <c r="AE117" s="967"/>
      <c r="AF117" s="968">
        <v>1198972</v>
      </c>
      <c r="AG117" s="966"/>
      <c r="AH117" s="966"/>
      <c r="AI117" s="966"/>
      <c r="AJ117" s="967"/>
      <c r="AK117" s="968">
        <v>1189665</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447</v>
      </c>
      <c r="BP119" s="992"/>
      <c r="BQ119" s="986">
        <v>17804937</v>
      </c>
      <c r="BR119" s="987"/>
      <c r="BS119" s="987"/>
      <c r="BT119" s="987"/>
      <c r="BU119" s="987"/>
      <c r="BV119" s="987">
        <v>16988492</v>
      </c>
      <c r="BW119" s="987"/>
      <c r="BX119" s="987"/>
      <c r="BY119" s="987"/>
      <c r="BZ119" s="987"/>
      <c r="CA119" s="987">
        <v>16986523</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10071722</v>
      </c>
      <c r="BR120" s="918"/>
      <c r="BS120" s="918"/>
      <c r="BT120" s="918"/>
      <c r="BU120" s="918"/>
      <c r="BV120" s="918">
        <v>11344027</v>
      </c>
      <c r="BW120" s="918"/>
      <c r="BX120" s="918"/>
      <c r="BY120" s="918"/>
      <c r="BZ120" s="918"/>
      <c r="CA120" s="918">
        <v>13518692</v>
      </c>
      <c r="CB120" s="918"/>
      <c r="CC120" s="918"/>
      <c r="CD120" s="918"/>
      <c r="CE120" s="918"/>
      <c r="CF120" s="931">
        <v>158.69999999999999</v>
      </c>
      <c r="CG120" s="932"/>
      <c r="CH120" s="932"/>
      <c r="CI120" s="932"/>
      <c r="CJ120" s="932"/>
      <c r="CK120" s="993" t="s">
        <v>451</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2008944</v>
      </c>
      <c r="DH120" s="918"/>
      <c r="DI120" s="918"/>
      <c r="DJ120" s="918"/>
      <c r="DK120" s="918"/>
      <c r="DL120" s="918">
        <v>1806254</v>
      </c>
      <c r="DM120" s="918"/>
      <c r="DN120" s="918"/>
      <c r="DO120" s="918"/>
      <c r="DP120" s="918"/>
      <c r="DQ120" s="918">
        <v>1800190</v>
      </c>
      <c r="DR120" s="918"/>
      <c r="DS120" s="918"/>
      <c r="DT120" s="918"/>
      <c r="DU120" s="918"/>
      <c r="DV120" s="919">
        <v>21.1</v>
      </c>
      <c r="DW120" s="919"/>
      <c r="DX120" s="919"/>
      <c r="DY120" s="919"/>
      <c r="DZ120" s="920"/>
    </row>
    <row r="121" spans="1:130" s="212"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67991</v>
      </c>
      <c r="BR121" s="913"/>
      <c r="BS121" s="913"/>
      <c r="BT121" s="913"/>
      <c r="BU121" s="913"/>
      <c r="BV121" s="913">
        <v>38323</v>
      </c>
      <c r="BW121" s="913"/>
      <c r="BX121" s="913"/>
      <c r="BY121" s="913"/>
      <c r="BZ121" s="913"/>
      <c r="CA121" s="913">
        <v>16216</v>
      </c>
      <c r="CB121" s="913"/>
      <c r="CC121" s="913"/>
      <c r="CD121" s="913"/>
      <c r="CE121" s="913"/>
      <c r="CF121" s="907">
        <v>0.2</v>
      </c>
      <c r="CG121" s="908"/>
      <c r="CH121" s="908"/>
      <c r="CI121" s="908"/>
      <c r="CJ121" s="908"/>
      <c r="CK121" s="996"/>
      <c r="CL121" s="997"/>
      <c r="CM121" s="997"/>
      <c r="CN121" s="997"/>
      <c r="CO121" s="998"/>
      <c r="CP121" s="1006" t="s">
        <v>400</v>
      </c>
      <c r="CQ121" s="1007"/>
      <c r="CR121" s="1007"/>
      <c r="CS121" s="1007"/>
      <c r="CT121" s="1007"/>
      <c r="CU121" s="1007"/>
      <c r="CV121" s="1007"/>
      <c r="CW121" s="1007"/>
      <c r="CX121" s="1007"/>
      <c r="CY121" s="1007"/>
      <c r="CZ121" s="1007"/>
      <c r="DA121" s="1007"/>
      <c r="DB121" s="1007"/>
      <c r="DC121" s="1007"/>
      <c r="DD121" s="1007"/>
      <c r="DE121" s="1007"/>
      <c r="DF121" s="1008"/>
      <c r="DG121" s="912">
        <v>210011</v>
      </c>
      <c r="DH121" s="913"/>
      <c r="DI121" s="913"/>
      <c r="DJ121" s="913"/>
      <c r="DK121" s="913"/>
      <c r="DL121" s="913">
        <v>174998</v>
      </c>
      <c r="DM121" s="913"/>
      <c r="DN121" s="913"/>
      <c r="DO121" s="913"/>
      <c r="DP121" s="913"/>
      <c r="DQ121" s="913">
        <v>149645</v>
      </c>
      <c r="DR121" s="913"/>
      <c r="DS121" s="913"/>
      <c r="DT121" s="913"/>
      <c r="DU121" s="913"/>
      <c r="DV121" s="914">
        <v>1.8</v>
      </c>
      <c r="DW121" s="914"/>
      <c r="DX121" s="914"/>
      <c r="DY121" s="914"/>
      <c r="DZ121" s="915"/>
    </row>
    <row r="122" spans="1:130" s="212"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9377110</v>
      </c>
      <c r="BR122" s="987"/>
      <c r="BS122" s="987"/>
      <c r="BT122" s="987"/>
      <c r="BU122" s="987"/>
      <c r="BV122" s="987">
        <v>8668298</v>
      </c>
      <c r="BW122" s="987"/>
      <c r="BX122" s="987"/>
      <c r="BY122" s="987"/>
      <c r="BZ122" s="987"/>
      <c r="CA122" s="987">
        <v>8272791</v>
      </c>
      <c r="CB122" s="987"/>
      <c r="CC122" s="987"/>
      <c r="CD122" s="987"/>
      <c r="CE122" s="987"/>
      <c r="CF122" s="1004">
        <v>97.1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155136</v>
      </c>
      <c r="DH122" s="913"/>
      <c r="DI122" s="913"/>
      <c r="DJ122" s="913"/>
      <c r="DK122" s="913"/>
      <c r="DL122" s="913">
        <v>139725</v>
      </c>
      <c r="DM122" s="913"/>
      <c r="DN122" s="913"/>
      <c r="DO122" s="913"/>
      <c r="DP122" s="913"/>
      <c r="DQ122" s="913">
        <v>138538</v>
      </c>
      <c r="DR122" s="913"/>
      <c r="DS122" s="913"/>
      <c r="DT122" s="913"/>
      <c r="DU122" s="913"/>
      <c r="DV122" s="914">
        <v>1.6</v>
      </c>
      <c r="DW122" s="914"/>
      <c r="DX122" s="914"/>
      <c r="DY122" s="914"/>
      <c r="DZ122" s="915"/>
    </row>
    <row r="123" spans="1:130" s="212"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455</v>
      </c>
      <c r="BP123" s="992"/>
      <c r="BQ123" s="1050">
        <v>19516823</v>
      </c>
      <c r="BR123" s="1051"/>
      <c r="BS123" s="1051"/>
      <c r="BT123" s="1051"/>
      <c r="BU123" s="1051"/>
      <c r="BV123" s="1051">
        <v>20050648</v>
      </c>
      <c r="BW123" s="1051"/>
      <c r="BX123" s="1051"/>
      <c r="BY123" s="1051"/>
      <c r="BZ123" s="1051"/>
      <c r="CA123" s="1051">
        <v>21807699</v>
      </c>
      <c r="CB123" s="1051"/>
      <c r="CC123" s="1051"/>
      <c r="CD123" s="1051"/>
      <c r="CE123" s="1051"/>
      <c r="CF123" s="988"/>
      <c r="CG123" s="989"/>
      <c r="CH123" s="989"/>
      <c r="CI123" s="989"/>
      <c r="CJ123" s="990"/>
      <c r="CK123" s="996"/>
      <c r="CL123" s="997"/>
      <c r="CM123" s="997"/>
      <c r="CN123" s="997"/>
      <c r="CO123" s="998"/>
      <c r="CP123" s="1006" t="s">
        <v>398</v>
      </c>
      <c r="CQ123" s="1007"/>
      <c r="CR123" s="1007"/>
      <c r="CS123" s="1007"/>
      <c r="CT123" s="1007"/>
      <c r="CU123" s="1007"/>
      <c r="CV123" s="1007"/>
      <c r="CW123" s="1007"/>
      <c r="CX123" s="1007"/>
      <c r="CY123" s="1007"/>
      <c r="CZ123" s="1007"/>
      <c r="DA123" s="1007"/>
      <c r="DB123" s="1007"/>
      <c r="DC123" s="1007"/>
      <c r="DD123" s="1007"/>
      <c r="DE123" s="1007"/>
      <c r="DF123" s="1008"/>
      <c r="DG123" s="945">
        <v>107740</v>
      </c>
      <c r="DH123" s="946"/>
      <c r="DI123" s="946"/>
      <c r="DJ123" s="946"/>
      <c r="DK123" s="947"/>
      <c r="DL123" s="948">
        <v>88165</v>
      </c>
      <c r="DM123" s="946"/>
      <c r="DN123" s="946"/>
      <c r="DO123" s="946"/>
      <c r="DP123" s="947"/>
      <c r="DQ123" s="948">
        <v>72961</v>
      </c>
      <c r="DR123" s="946"/>
      <c r="DS123" s="946"/>
      <c r="DT123" s="946"/>
      <c r="DU123" s="947"/>
      <c r="DV123" s="949">
        <v>0.9</v>
      </c>
      <c r="DW123" s="950"/>
      <c r="DX123" s="950"/>
      <c r="DY123" s="950"/>
      <c r="DZ123" s="951"/>
    </row>
    <row r="124" spans="1:130" s="212"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v>24446</v>
      </c>
      <c r="DM127" s="913"/>
      <c r="DN127" s="913"/>
      <c r="DO127" s="913"/>
      <c r="DP127" s="913"/>
      <c r="DQ127" s="913">
        <v>172030</v>
      </c>
      <c r="DR127" s="913"/>
      <c r="DS127" s="913"/>
      <c r="DT127" s="913"/>
      <c r="DU127" s="913"/>
      <c r="DV127" s="914">
        <v>2</v>
      </c>
      <c r="DW127" s="914"/>
      <c r="DX127" s="914"/>
      <c r="DY127" s="914"/>
      <c r="DZ127" s="915"/>
    </row>
    <row r="128" spans="1:130" s="212"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41181</v>
      </c>
      <c r="AB128" s="1033"/>
      <c r="AC128" s="1033"/>
      <c r="AD128" s="1033"/>
      <c r="AE128" s="1034"/>
      <c r="AF128" s="1035">
        <v>31037</v>
      </c>
      <c r="AG128" s="1033"/>
      <c r="AH128" s="1033"/>
      <c r="AI128" s="1033"/>
      <c r="AJ128" s="1034"/>
      <c r="AK128" s="1035">
        <v>22991</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13.44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9159398</v>
      </c>
      <c r="AB129" s="946"/>
      <c r="AC129" s="946"/>
      <c r="AD129" s="946"/>
      <c r="AE129" s="947"/>
      <c r="AF129" s="948">
        <v>9254103</v>
      </c>
      <c r="AG129" s="946"/>
      <c r="AH129" s="946"/>
      <c r="AI129" s="946"/>
      <c r="AJ129" s="947"/>
      <c r="AK129" s="948">
        <v>9408816</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18.440000000000001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926526</v>
      </c>
      <c r="AB130" s="946"/>
      <c r="AC130" s="946"/>
      <c r="AD130" s="946"/>
      <c r="AE130" s="947"/>
      <c r="AF130" s="948">
        <v>905021</v>
      </c>
      <c r="AG130" s="946"/>
      <c r="AH130" s="946"/>
      <c r="AI130" s="946"/>
      <c r="AJ130" s="947"/>
      <c r="AK130" s="948">
        <v>888375</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8232872</v>
      </c>
      <c r="AB131" s="973"/>
      <c r="AC131" s="973"/>
      <c r="AD131" s="973"/>
      <c r="AE131" s="974"/>
      <c r="AF131" s="972">
        <v>8349082</v>
      </c>
      <c r="AG131" s="973"/>
      <c r="AH131" s="973"/>
      <c r="AI131" s="973"/>
      <c r="AJ131" s="974"/>
      <c r="AK131" s="972">
        <v>8520441</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2.763750001</v>
      </c>
      <c r="AB132" s="1084"/>
      <c r="AC132" s="1084"/>
      <c r="AD132" s="1084"/>
      <c r="AE132" s="1085"/>
      <c r="AF132" s="1086">
        <v>3.1490168619999999</v>
      </c>
      <c r="AG132" s="1084"/>
      <c r="AH132" s="1084"/>
      <c r="AI132" s="1084"/>
      <c r="AJ132" s="1085"/>
      <c r="AK132" s="1086">
        <v>3.2662511250000001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2.6</v>
      </c>
      <c r="AB133" s="1067"/>
      <c r="AC133" s="1067"/>
      <c r="AD133" s="1067"/>
      <c r="AE133" s="1068"/>
      <c r="AF133" s="1066">
        <v>2.8</v>
      </c>
      <c r="AG133" s="1067"/>
      <c r="AH133" s="1067"/>
      <c r="AI133" s="1067"/>
      <c r="AJ133" s="1068"/>
      <c r="AK133" s="1066">
        <v>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W1hV7vpMaUEw/VHTJLmLv8WFgxcA5UF1y+cCwy3RD0YLjoJQ/RYOpL4dP+2yoM+WDqRXKfnJBtJfiV+OjGo4Q==" saltValue="oHJ8KXsXPSzFmTK0xtAM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BlXR1SkSfmymeX5H8wbe16o0Eovt3vNHFUUQX0+7KY96kAfWcZTs1XLgG2mk9qpOfoXDZPz29llI1ayRlgVZQ==" saltValue="cRsJTdigsFw0W/n1pS1S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VB60EsZeGux6S/T0QmzXH27J6j579f4eUXJ8ds91iPk9atTyKUauL4zDGevTF2YyWyrag8SFScADVhrIF03aA==" saltValue="48NoikOVVP2sBlr5A+Nx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2" x14ac:dyDescent="0.2">
      <c r="A8" s="247"/>
      <c r="AK8" s="256"/>
      <c r="AL8" s="257"/>
      <c r="AM8" s="257"/>
      <c r="AN8" s="258"/>
      <c r="AO8" s="1102"/>
      <c r="AP8" s="259" t="s">
        <v>486</v>
      </c>
      <c r="AQ8" s="260" t="s">
        <v>487</v>
      </c>
      <c r="AR8" s="261" t="s">
        <v>488</v>
      </c>
    </row>
    <row r="9" spans="1:46" ht="13.2" x14ac:dyDescent="0.2">
      <c r="A9" s="247"/>
      <c r="AK9" s="1103" t="s">
        <v>489</v>
      </c>
      <c r="AL9" s="1104"/>
      <c r="AM9" s="1104"/>
      <c r="AN9" s="1105"/>
      <c r="AO9" s="262">
        <v>3250637</v>
      </c>
      <c r="AP9" s="262">
        <v>115772</v>
      </c>
      <c r="AQ9" s="263">
        <v>105759</v>
      </c>
      <c r="AR9" s="264">
        <v>9.5</v>
      </c>
    </row>
    <row r="10" spans="1:46" ht="13.5" customHeight="1" x14ac:dyDescent="0.2">
      <c r="A10" s="247"/>
      <c r="AK10" s="1103" t="s">
        <v>490</v>
      </c>
      <c r="AL10" s="1104"/>
      <c r="AM10" s="1104"/>
      <c r="AN10" s="1105"/>
      <c r="AO10" s="265">
        <v>15535</v>
      </c>
      <c r="AP10" s="265">
        <v>553</v>
      </c>
      <c r="AQ10" s="266">
        <v>10117</v>
      </c>
      <c r="AR10" s="267">
        <v>-94.5</v>
      </c>
    </row>
    <row r="11" spans="1:46" ht="13.5" customHeight="1" x14ac:dyDescent="0.2">
      <c r="A11" s="247"/>
      <c r="AK11" s="1103" t="s">
        <v>491</v>
      </c>
      <c r="AL11" s="1104"/>
      <c r="AM11" s="1104"/>
      <c r="AN11" s="1105"/>
      <c r="AO11" s="265">
        <v>15727</v>
      </c>
      <c r="AP11" s="265">
        <v>560</v>
      </c>
      <c r="AQ11" s="266">
        <v>1625</v>
      </c>
      <c r="AR11" s="267">
        <v>-65.5</v>
      </c>
    </row>
    <row r="12" spans="1:46" ht="13.5" customHeight="1" x14ac:dyDescent="0.2">
      <c r="A12" s="247"/>
      <c r="AK12" s="1103" t="s">
        <v>492</v>
      </c>
      <c r="AL12" s="1104"/>
      <c r="AM12" s="1104"/>
      <c r="AN12" s="1105"/>
      <c r="AO12" s="265" t="s">
        <v>493</v>
      </c>
      <c r="AP12" s="265" t="s">
        <v>493</v>
      </c>
      <c r="AQ12" s="266">
        <v>17</v>
      </c>
      <c r="AR12" s="267" t="s">
        <v>493</v>
      </c>
    </row>
    <row r="13" spans="1:46" ht="13.5" customHeight="1" x14ac:dyDescent="0.2">
      <c r="A13" s="247"/>
      <c r="AK13" s="1103" t="s">
        <v>494</v>
      </c>
      <c r="AL13" s="1104"/>
      <c r="AM13" s="1104"/>
      <c r="AN13" s="1105"/>
      <c r="AO13" s="265">
        <v>254456</v>
      </c>
      <c r="AP13" s="265">
        <v>9062</v>
      </c>
      <c r="AQ13" s="266">
        <v>4122</v>
      </c>
      <c r="AR13" s="267">
        <v>119.8</v>
      </c>
    </row>
    <row r="14" spans="1:46" ht="13.5" customHeight="1" x14ac:dyDescent="0.2">
      <c r="A14" s="247"/>
      <c r="AK14" s="1103" t="s">
        <v>495</v>
      </c>
      <c r="AL14" s="1104"/>
      <c r="AM14" s="1104"/>
      <c r="AN14" s="1105"/>
      <c r="AO14" s="265">
        <v>4449</v>
      </c>
      <c r="AP14" s="265">
        <v>158</v>
      </c>
      <c r="AQ14" s="266">
        <v>2482</v>
      </c>
      <c r="AR14" s="267">
        <v>-93.6</v>
      </c>
    </row>
    <row r="15" spans="1:46" ht="13.5" customHeight="1" x14ac:dyDescent="0.2">
      <c r="A15" s="247"/>
      <c r="AK15" s="1106" t="s">
        <v>496</v>
      </c>
      <c r="AL15" s="1107"/>
      <c r="AM15" s="1107"/>
      <c r="AN15" s="1108"/>
      <c r="AO15" s="265">
        <v>-144112</v>
      </c>
      <c r="AP15" s="265">
        <v>-5133</v>
      </c>
      <c r="AQ15" s="266">
        <v>-6906</v>
      </c>
      <c r="AR15" s="267">
        <v>-25.7</v>
      </c>
    </row>
    <row r="16" spans="1:46" ht="13.2" x14ac:dyDescent="0.2">
      <c r="A16" s="247"/>
      <c r="AK16" s="1106" t="s">
        <v>177</v>
      </c>
      <c r="AL16" s="1107"/>
      <c r="AM16" s="1107"/>
      <c r="AN16" s="1108"/>
      <c r="AO16" s="265">
        <v>3396692</v>
      </c>
      <c r="AP16" s="265">
        <v>120973</v>
      </c>
      <c r="AQ16" s="266">
        <v>117215</v>
      </c>
      <c r="AR16" s="267">
        <v>3.2</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09" t="s">
        <v>501</v>
      </c>
      <c r="AL21" s="1110"/>
      <c r="AM21" s="1110"/>
      <c r="AN21" s="1111"/>
      <c r="AO21" s="277">
        <v>11.57</v>
      </c>
      <c r="AP21" s="278">
        <v>10.35</v>
      </c>
      <c r="AQ21" s="279">
        <v>1.22</v>
      </c>
      <c r="AS21" s="280"/>
      <c r="AT21" s="276"/>
    </row>
    <row r="22" spans="1:46" s="248" customFormat="1" ht="13.2" x14ac:dyDescent="0.2">
      <c r="A22" s="276"/>
      <c r="AK22" s="1109" t="s">
        <v>502</v>
      </c>
      <c r="AL22" s="1110"/>
      <c r="AM22" s="1110"/>
      <c r="AN22" s="1111"/>
      <c r="AO22" s="281">
        <v>97.3</v>
      </c>
      <c r="AP22" s="282">
        <v>97.1</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2"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937226</v>
      </c>
      <c r="AP32" s="291">
        <v>33379</v>
      </c>
      <c r="AQ32" s="292">
        <v>71795</v>
      </c>
      <c r="AR32" s="293">
        <v>-53.5</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t="s">
        <v>493</v>
      </c>
      <c r="AR34" s="293" t="s">
        <v>493</v>
      </c>
    </row>
    <row r="35" spans="1:46" ht="27" customHeight="1" x14ac:dyDescent="0.2">
      <c r="A35" s="247"/>
      <c r="AK35" s="1117" t="s">
        <v>509</v>
      </c>
      <c r="AL35" s="1118"/>
      <c r="AM35" s="1118"/>
      <c r="AN35" s="1119"/>
      <c r="AO35" s="291">
        <v>234801</v>
      </c>
      <c r="AP35" s="291">
        <v>8362</v>
      </c>
      <c r="AQ35" s="292">
        <v>17107</v>
      </c>
      <c r="AR35" s="293">
        <v>-51.1</v>
      </c>
    </row>
    <row r="36" spans="1:46" ht="27" customHeight="1" x14ac:dyDescent="0.2">
      <c r="A36" s="247"/>
      <c r="AK36" s="1117" t="s">
        <v>510</v>
      </c>
      <c r="AL36" s="1118"/>
      <c r="AM36" s="1118"/>
      <c r="AN36" s="1119"/>
      <c r="AO36" s="291">
        <v>17638</v>
      </c>
      <c r="AP36" s="291">
        <v>628</v>
      </c>
      <c r="AQ36" s="292">
        <v>3528</v>
      </c>
      <c r="AR36" s="293">
        <v>-82.2</v>
      </c>
    </row>
    <row r="37" spans="1:46" ht="13.5" customHeight="1" x14ac:dyDescent="0.2">
      <c r="A37" s="247"/>
      <c r="AK37" s="1117" t="s">
        <v>511</v>
      </c>
      <c r="AL37" s="1118"/>
      <c r="AM37" s="1118"/>
      <c r="AN37" s="1119"/>
      <c r="AO37" s="291" t="s">
        <v>493</v>
      </c>
      <c r="AP37" s="291" t="s">
        <v>493</v>
      </c>
      <c r="AQ37" s="292">
        <v>388</v>
      </c>
      <c r="AR37" s="293" t="s">
        <v>493</v>
      </c>
    </row>
    <row r="38" spans="1:46" ht="27" customHeight="1" x14ac:dyDescent="0.2">
      <c r="A38" s="247"/>
      <c r="AK38" s="1120" t="s">
        <v>512</v>
      </c>
      <c r="AL38" s="1121"/>
      <c r="AM38" s="1121"/>
      <c r="AN38" s="1122"/>
      <c r="AO38" s="294" t="s">
        <v>493</v>
      </c>
      <c r="AP38" s="294" t="s">
        <v>493</v>
      </c>
      <c r="AQ38" s="295">
        <v>2</v>
      </c>
      <c r="AR38" s="283" t="s">
        <v>493</v>
      </c>
      <c r="AS38" s="290"/>
    </row>
    <row r="39" spans="1:46" ht="13.2" x14ac:dyDescent="0.2">
      <c r="A39" s="247"/>
      <c r="AK39" s="1120" t="s">
        <v>513</v>
      </c>
      <c r="AL39" s="1121"/>
      <c r="AM39" s="1121"/>
      <c r="AN39" s="1122"/>
      <c r="AO39" s="291">
        <v>-22991</v>
      </c>
      <c r="AP39" s="291">
        <v>-819</v>
      </c>
      <c r="AQ39" s="292">
        <v>-3420</v>
      </c>
      <c r="AR39" s="293">
        <v>-76.099999999999994</v>
      </c>
      <c r="AS39" s="290"/>
    </row>
    <row r="40" spans="1:46" ht="27" customHeight="1" x14ac:dyDescent="0.2">
      <c r="A40" s="247"/>
      <c r="AK40" s="1117" t="s">
        <v>514</v>
      </c>
      <c r="AL40" s="1118"/>
      <c r="AM40" s="1118"/>
      <c r="AN40" s="1119"/>
      <c r="AO40" s="291">
        <v>-888375</v>
      </c>
      <c r="AP40" s="291">
        <v>-31640</v>
      </c>
      <c r="AQ40" s="292">
        <v>-62953</v>
      </c>
      <c r="AR40" s="293">
        <v>-49.7</v>
      </c>
      <c r="AS40" s="290"/>
    </row>
    <row r="41" spans="1:46" ht="13.2" x14ac:dyDescent="0.2">
      <c r="A41" s="247"/>
      <c r="AK41" s="1123" t="s">
        <v>287</v>
      </c>
      <c r="AL41" s="1124"/>
      <c r="AM41" s="1124"/>
      <c r="AN41" s="1125"/>
      <c r="AO41" s="291">
        <v>278299</v>
      </c>
      <c r="AP41" s="291">
        <v>9912</v>
      </c>
      <c r="AQ41" s="292">
        <v>26447</v>
      </c>
      <c r="AR41" s="293">
        <v>-62.5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2" x14ac:dyDescent="0.2">
      <c r="A50" s="247"/>
      <c r="AK50" s="305"/>
      <c r="AL50" s="306"/>
      <c r="AM50" s="1113"/>
      <c r="AN50" s="307" t="s">
        <v>518</v>
      </c>
      <c r="AO50" s="308" t="s">
        <v>519</v>
      </c>
      <c r="AP50" s="309" t="s">
        <v>520</v>
      </c>
      <c r="AQ50" s="310" t="s">
        <v>521</v>
      </c>
      <c r="AR50" s="311" t="s">
        <v>522</v>
      </c>
    </row>
    <row r="51" spans="1:44" ht="13.2" x14ac:dyDescent="0.2">
      <c r="A51" s="247"/>
      <c r="AK51" s="303" t="s">
        <v>523</v>
      </c>
      <c r="AL51" s="304"/>
      <c r="AM51" s="312">
        <v>4580782</v>
      </c>
      <c r="AN51" s="313">
        <v>154506</v>
      </c>
      <c r="AO51" s="314">
        <v>68</v>
      </c>
      <c r="AP51" s="315">
        <v>128523</v>
      </c>
      <c r="AQ51" s="316">
        <v>-3.4</v>
      </c>
      <c r="AR51" s="317">
        <v>71.400000000000006</v>
      </c>
    </row>
    <row r="52" spans="1:44" ht="13.2" x14ac:dyDescent="0.2">
      <c r="A52" s="247"/>
      <c r="AK52" s="318"/>
      <c r="AL52" s="319" t="s">
        <v>524</v>
      </c>
      <c r="AM52" s="320">
        <v>3507829</v>
      </c>
      <c r="AN52" s="321">
        <v>118316</v>
      </c>
      <c r="AO52" s="322">
        <v>167.7</v>
      </c>
      <c r="AP52" s="323">
        <v>56792</v>
      </c>
      <c r="AQ52" s="324">
        <v>-0.3</v>
      </c>
      <c r="AR52" s="325">
        <v>168</v>
      </c>
    </row>
    <row r="53" spans="1:44" ht="13.2" x14ac:dyDescent="0.2">
      <c r="A53" s="247"/>
      <c r="AK53" s="303" t="s">
        <v>525</v>
      </c>
      <c r="AL53" s="304"/>
      <c r="AM53" s="312">
        <v>3559758</v>
      </c>
      <c r="AN53" s="313">
        <v>121951</v>
      </c>
      <c r="AO53" s="314">
        <v>-21.1</v>
      </c>
      <c r="AP53" s="315">
        <v>92919</v>
      </c>
      <c r="AQ53" s="316">
        <v>-27.7</v>
      </c>
      <c r="AR53" s="317">
        <v>6.6</v>
      </c>
    </row>
    <row r="54" spans="1:44" ht="13.2" x14ac:dyDescent="0.2">
      <c r="A54" s="247"/>
      <c r="AK54" s="318"/>
      <c r="AL54" s="319" t="s">
        <v>524</v>
      </c>
      <c r="AM54" s="320">
        <v>2746118</v>
      </c>
      <c r="AN54" s="321">
        <v>94077</v>
      </c>
      <c r="AO54" s="322">
        <v>-20.5</v>
      </c>
      <c r="AP54" s="323">
        <v>54128</v>
      </c>
      <c r="AQ54" s="324">
        <v>-4.7</v>
      </c>
      <c r="AR54" s="325">
        <v>-15.8</v>
      </c>
    </row>
    <row r="55" spans="1:44" ht="13.2" x14ac:dyDescent="0.2">
      <c r="A55" s="247"/>
      <c r="AK55" s="303" t="s">
        <v>526</v>
      </c>
      <c r="AL55" s="304"/>
      <c r="AM55" s="312">
        <v>2459024</v>
      </c>
      <c r="AN55" s="313">
        <v>85185</v>
      </c>
      <c r="AO55" s="314">
        <v>-30.1</v>
      </c>
      <c r="AP55" s="315">
        <v>103663</v>
      </c>
      <c r="AQ55" s="316">
        <v>11.6</v>
      </c>
      <c r="AR55" s="317">
        <v>-41.7</v>
      </c>
    </row>
    <row r="56" spans="1:44" ht="13.2" x14ac:dyDescent="0.2">
      <c r="A56" s="247"/>
      <c r="AK56" s="318"/>
      <c r="AL56" s="319" t="s">
        <v>524</v>
      </c>
      <c r="AM56" s="320">
        <v>1129368</v>
      </c>
      <c r="AN56" s="321">
        <v>39123</v>
      </c>
      <c r="AO56" s="322">
        <v>-58.4</v>
      </c>
      <c r="AP56" s="323">
        <v>64346</v>
      </c>
      <c r="AQ56" s="324">
        <v>18.899999999999999</v>
      </c>
      <c r="AR56" s="325">
        <v>-77.3</v>
      </c>
    </row>
    <row r="57" spans="1:44" ht="13.2" x14ac:dyDescent="0.2">
      <c r="A57" s="247"/>
      <c r="AK57" s="303" t="s">
        <v>527</v>
      </c>
      <c r="AL57" s="304"/>
      <c r="AM57" s="312">
        <v>2307527</v>
      </c>
      <c r="AN57" s="313">
        <v>80957</v>
      </c>
      <c r="AO57" s="314">
        <v>-5</v>
      </c>
      <c r="AP57" s="315">
        <v>92012</v>
      </c>
      <c r="AQ57" s="316">
        <v>-11.2</v>
      </c>
      <c r="AR57" s="317">
        <v>6.2</v>
      </c>
    </row>
    <row r="58" spans="1:44" ht="13.2" x14ac:dyDescent="0.2">
      <c r="A58" s="247"/>
      <c r="AK58" s="318"/>
      <c r="AL58" s="319" t="s">
        <v>524</v>
      </c>
      <c r="AM58" s="320">
        <v>864446</v>
      </c>
      <c r="AN58" s="321">
        <v>30328</v>
      </c>
      <c r="AO58" s="322">
        <v>-22.5</v>
      </c>
      <c r="AP58" s="323">
        <v>61382</v>
      </c>
      <c r="AQ58" s="324">
        <v>-4.5999999999999996</v>
      </c>
      <c r="AR58" s="325">
        <v>-17.899999999999999</v>
      </c>
    </row>
    <row r="59" spans="1:44" ht="13.2" x14ac:dyDescent="0.2">
      <c r="A59" s="247"/>
      <c r="AK59" s="303" t="s">
        <v>528</v>
      </c>
      <c r="AL59" s="304"/>
      <c r="AM59" s="312">
        <v>2453395</v>
      </c>
      <c r="AN59" s="313">
        <v>87378</v>
      </c>
      <c r="AO59" s="314">
        <v>7.9</v>
      </c>
      <c r="AP59" s="315">
        <v>91317</v>
      </c>
      <c r="AQ59" s="316">
        <v>-0.8</v>
      </c>
      <c r="AR59" s="317">
        <v>8.6999999999999993</v>
      </c>
    </row>
    <row r="60" spans="1:44" ht="13.2" x14ac:dyDescent="0.2">
      <c r="A60" s="247"/>
      <c r="AK60" s="318"/>
      <c r="AL60" s="319" t="s">
        <v>524</v>
      </c>
      <c r="AM60" s="320">
        <v>1168124</v>
      </c>
      <c r="AN60" s="321">
        <v>41603</v>
      </c>
      <c r="AO60" s="322">
        <v>37.200000000000003</v>
      </c>
      <c r="AP60" s="323">
        <v>56480</v>
      </c>
      <c r="AQ60" s="324">
        <v>-8</v>
      </c>
      <c r="AR60" s="325">
        <v>45.2</v>
      </c>
    </row>
    <row r="61" spans="1:44" ht="13.2" x14ac:dyDescent="0.2">
      <c r="A61" s="247"/>
      <c r="AK61" s="303" t="s">
        <v>529</v>
      </c>
      <c r="AL61" s="326"/>
      <c r="AM61" s="312">
        <v>3072097</v>
      </c>
      <c r="AN61" s="313">
        <v>105995</v>
      </c>
      <c r="AO61" s="314">
        <v>3.9</v>
      </c>
      <c r="AP61" s="315">
        <v>101687</v>
      </c>
      <c r="AQ61" s="327">
        <v>-6.3</v>
      </c>
      <c r="AR61" s="317">
        <v>10.199999999999999</v>
      </c>
    </row>
    <row r="62" spans="1:44" ht="13.2" x14ac:dyDescent="0.2">
      <c r="A62" s="247"/>
      <c r="AK62" s="318"/>
      <c r="AL62" s="319" t="s">
        <v>524</v>
      </c>
      <c r="AM62" s="320">
        <v>1883177</v>
      </c>
      <c r="AN62" s="321">
        <v>64689</v>
      </c>
      <c r="AO62" s="322">
        <v>20.7</v>
      </c>
      <c r="AP62" s="323">
        <v>58626</v>
      </c>
      <c r="AQ62" s="324">
        <v>0.3</v>
      </c>
      <c r="AR62" s="325">
        <v>20.399999999999999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GgkZaPIbHnWoVT/JgpwDQDd7Cl6lw2DpWxsT5RHx2kEPkQ5a2VYjhcf855guZDX3/BTXNpK9rZSzUnojKmQnA==" saltValue="OBYTobeDbi6ufx3w+pg5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jG+/RpZa1EaBk64w+jrCAFQfQJxR+D29NJNXUR2FnU194IL2wrqnydDylwPbdv4LNjm+ccbPjE6lNfyCTblLKQ==" saltValue="NlbFUeYuZJbKgecgiQ06m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e/ceL+4fQ2cPdCfEGrXm+Tzp/Imd3RYUjNh6XpBn20Ysg/OYdYrVVgXfxnldIpyYGjZf1AKgLEkeIer7UwZ4Fg==" saltValue="LqS/3CXsH5hr1RUe2rLjX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8.61</v>
      </c>
      <c r="G47" s="12">
        <v>9.7100000000000009</v>
      </c>
      <c r="H47" s="12">
        <v>10.119999999999999</v>
      </c>
      <c r="I47" s="12">
        <v>8.94</v>
      </c>
      <c r="J47" s="13">
        <v>9.93</v>
      </c>
    </row>
    <row r="48" spans="2:10" ht="57.75" customHeight="1" x14ac:dyDescent="0.2">
      <c r="B48" s="14"/>
      <c r="C48" s="1128" t="s">
        <v>4</v>
      </c>
      <c r="D48" s="1128"/>
      <c r="E48" s="1129"/>
      <c r="F48" s="15">
        <v>8.06</v>
      </c>
      <c r="G48" s="16">
        <v>7.71</v>
      </c>
      <c r="H48" s="16">
        <v>8.0399999999999991</v>
      </c>
      <c r="I48" s="16">
        <v>7.19</v>
      </c>
      <c r="J48" s="17">
        <v>7.58</v>
      </c>
    </row>
    <row r="49" spans="2:10" ht="57.75" customHeight="1" thickBot="1" x14ac:dyDescent="0.25">
      <c r="B49" s="18"/>
      <c r="C49" s="1130" t="s">
        <v>5</v>
      </c>
      <c r="D49" s="1130"/>
      <c r="E49" s="1131"/>
      <c r="F49" s="19" t="s">
        <v>536</v>
      </c>
      <c r="G49" s="20">
        <v>1.51</v>
      </c>
      <c r="H49" s="20">
        <v>0.28000000000000003</v>
      </c>
      <c r="I49" s="20" t="s">
        <v>537</v>
      </c>
      <c r="J49" s="21">
        <v>1.65</v>
      </c>
    </row>
    <row r="50" spans="2:10" ht="13.2" x14ac:dyDescent="0.2"/>
  </sheetData>
  <sheetProtection algorithmName="SHA-512" hashValue="I8bsSSVDBEtppgkiqO6PE0vxvrzpXXz6TtK3JEGcA2hbiVSdCpQwcEYroqPDgXZAZgfsoYvLWQlzhH/kKTQhsQ==" saltValue="QBsOfG80g5PZZnPNvzaP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2026-03-17T01:22:47Z</cp:lastPrinted>
  <dcterms:created xsi:type="dcterms:W3CDTF">2026-02-26T10:18:45Z</dcterms:created>
  <dcterms:modified xsi:type="dcterms:W3CDTF">2026-03-17T01:36:13Z</dcterms:modified>
  <cp:category/>
</cp:coreProperties>
</file>