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HICHOSON-ZAI\disk1\03-04 【決　算】財政状況資料集(H24～)\財政状況資料集(R06年度決算分)\03提出（市町村→県）\1回目\10三股町△\10_最終\"/>
    </mc:Choice>
  </mc:AlternateContent>
  <xr:revisionPtr revIDLastSave="0" documentId="13_ncr:1_{ED1EAB89-6EF0-4928-B2AC-6AA933F1186E}" xr6:coauthVersionLast="47" xr6:coauthVersionMax="47" xr10:uidLastSave="{00000000-0000-0000-0000-000000000000}"/>
  <bookViews>
    <workbookView xWindow="-120" yWindow="-120" windowWidth="29040" windowHeight="15720" tabRatio="807" activeTab="1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8" i="12" l="1"/>
  <c r="DQ102" i="12"/>
  <c r="DL102" i="12"/>
  <c r="DG102" i="12"/>
  <c r="DB102" i="12"/>
  <c r="CW102" i="12"/>
  <c r="CR102" i="12"/>
  <c r="AU88" i="12"/>
  <c r="AP88" i="12"/>
  <c r="AU63" i="12"/>
  <c r="AP63" i="12"/>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E38" i="10"/>
  <c r="AM38" i="10"/>
  <c r="U38" i="10"/>
  <c r="C38" i="10"/>
  <c r="CO37" i="10"/>
  <c r="BE37" i="10"/>
  <c r="AM37" i="10"/>
  <c r="C37" i="10"/>
  <c r="CO36" i="10"/>
  <c r="BE36" i="10"/>
  <c r="C36" i="10"/>
  <c r="BE35" i="10"/>
  <c r="C35" i="10"/>
  <c r="BW34" i="10"/>
  <c r="BE34" i="10"/>
  <c r="U34" i="10"/>
  <c r="U35" i="10" s="1"/>
  <c r="U36" i="10" s="1"/>
  <c r="U37" i="10" s="1"/>
  <c r="C34" i="10"/>
  <c r="AM34" i="10" s="1"/>
  <c r="AM35" i="10" s="1"/>
  <c r="AM36" i="10" s="1"/>
  <c r="BW35" i="10" l="1"/>
  <c r="BW36" i="10" s="1"/>
  <c r="BW37" i="10" s="1"/>
  <c r="BW38" i="10" s="1"/>
  <c r="CO34" i="10"/>
  <c r="CO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<sst xmlns="http://schemas.openxmlformats.org/spreadsheetml/2006/main" count="1134" uniqueCount="562">
  <si>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</si>
  <si>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</si>
  <si>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</si>
  <si>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</si>
  <si>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</si>
  <si>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</si>
  <si>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</si>
  <si>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</si>
  <si>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</si>
  <si>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</si>
  <si>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</si>
  <si>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</si>
  <si>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</si>
  <si>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</si>
  <si>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</si>
  <si>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</si>
  <si>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</si>
  <si>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</si>
  <si>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</si>
  <si>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</si>
  <si>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</si>
  <si>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</si>
  <si>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</si>
  <si>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</si>
  <si>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</si>
  <si>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</si>
  <si>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</si>
  <si>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</si>
  <si>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</si>
  <si>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</si>
  <si>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</si>
  <si>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</si>
  <si>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</si>
  <si>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</si>
  <si>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</si>
  <si>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</si>
  <si>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</si>
  <si>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</si>
  <si>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</si>
  <si>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</si>
  <si>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</si>
  <si>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</si>
  <si>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</si>
  <si>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</si>
  <si>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</si>
  <si>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</si>
  <si>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</si>
  <si>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</si>
  <si>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</si>
  <si>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</si>
  <si>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</si>
  <si>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</si>
  <si>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</si>
  <si>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</si>
  <si>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</si>
  <si>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</si>
  <si>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</si>
  <si>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</si>
  <si>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</si>
  <si>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</si>
  <si>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</si>
  <si>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</si>
  <si>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</si>
  <si>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</si>
  <si>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</si>
  <si>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</si>
  <si>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</si>
  <si>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</si>
  <si>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</si>
  <si>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</si>
  <si>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</si>
  <si>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</si>
  <si>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</si>
  <si>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</si>
  <si>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</si>
  <si>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</si>
  <si>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</si>
  <si>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</si>
  <si>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</si>
  <si>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宮崎県</t>
    <phoneticPr fontId="5"/>
  </si>
  <si>
    <t>市町村類型</t>
    <phoneticPr fontId="5"/>
  </si>
  <si>
    <t>Ⅴ－２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</si>
  <si>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</si>
  <si>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</si>
  <si>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</si>
  <si>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</si>
  <si>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</si>
  <si>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</si>
  <si>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</si>
  <si>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</si>
  <si>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</si>
  <si>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</si>
  <si>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</si>
  <si>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</si>
  <si>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三股町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</si>
  <si>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</si>
  <si>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</si>
  <si>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</si>
  <si>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</si>
  <si>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</si>
  <si>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</si>
  <si>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</si>
  <si>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</si>
  <si>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</si>
  <si>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</si>
  <si>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</si>
  <si>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</si>
  <si>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</si>
  <si>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</si>
  <si>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</si>
  <si>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</si>
  <si>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</si>
  <si>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</si>
  <si>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</si>
  <si>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</si>
  <si>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</si>
  <si>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</si>
  <si>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0.7</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</si>
  <si>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</si>
  <si>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</si>
  <si>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</si>
  <si>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</si>
  <si>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</si>
  <si>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</si>
  <si>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</si>
  <si>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</si>
  <si>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</si>
  <si>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</si>
  <si>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</si>
  <si>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</si>
  <si>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</si>
  <si>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</si>
  <si>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</si>
  <si>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</si>
  <si>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</si>
  <si>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</si>
  <si>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</si>
  <si>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</si>
  <si>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</si>
  <si>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</si>
  <si>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</si>
  <si>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</si>
  <si>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25"/>
  </si>
  <si>
    <t>うち日本人(％)</t>
    <phoneticPr fontId="5"/>
  </si>
  <si>
    <t>-0.9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</si>
  <si>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</si>
  <si>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</si>
  <si>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</si>
  <si>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</si>
  <si>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</si>
  <si>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</si>
  <si>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</si>
  <si>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</si>
  <si>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</si>
  <si>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</si>
  <si>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</si>
  <si>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</si>
  <si>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</si>
  <si>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</si>
  <si>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</si>
  <si>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</si>
  <si>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</si>
  <si>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</si>
  <si>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</si>
  <si>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</si>
  <si>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</si>
  <si>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</si>
  <si>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</si>
  <si>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</si>
  <si>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</si>
  <si>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</si>
  <si>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</si>
  <si>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</si>
  <si>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</si>
  <si>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</si>
  <si>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</si>
  <si>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</si>
  <si>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</si>
  <si>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</si>
  <si>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</si>
  <si>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</si>
  <si>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</si>
  <si>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</si>
  <si>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</si>
  <si>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</si>
  <si>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</si>
  <si>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</si>
  <si>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</si>
  <si>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</si>
  <si>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</si>
  <si>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</si>
  <si>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</si>
  <si>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</si>
  <si>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</si>
  <si>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</si>
  <si>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</si>
  <si>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</si>
  <si>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</si>
  <si>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</si>
  <si>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</si>
  <si>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</si>
  <si>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</si>
  <si>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</si>
  <si>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</si>
  <si>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宮崎県三股町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</si>
  <si>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</si>
  <si>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</si>
  <si>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</si>
  <si>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</si>
  <si>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</si>
  <si>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</si>
  <si>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</si>
  <si>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</si>
  <si>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</si>
  <si>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</si>
  <si>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</si>
  <si>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</si>
  <si>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</si>
  <si>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</si>
  <si>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</si>
  <si>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</si>
  <si>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</si>
  <si>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</si>
  <si>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</si>
  <si>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</si>
  <si>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</si>
  <si>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</si>
  <si>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</si>
  <si>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</si>
  <si>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</si>
  <si>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</si>
  <si>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</si>
  <si>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</si>
  <si>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</si>
  <si>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</si>
  <si>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</si>
  <si>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</si>
  <si>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</si>
  <si>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</si>
  <si>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</si>
  <si>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</si>
  <si>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</si>
  <si>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</si>
  <si>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</si>
  <si>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</si>
  <si>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</si>
  <si>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</si>
  <si>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</si>
  <si>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</si>
  <si>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</si>
  <si>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</si>
  <si>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</si>
  <si>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</si>
  <si>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</si>
  <si>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</si>
  <si>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</si>
  <si>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</si>
  <si>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</si>
  <si>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</si>
  <si>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</si>
  <si>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</si>
  <si>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</si>
  <si>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</si>
  <si>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</si>
  <si>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</si>
  <si>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</si>
  <si>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</si>
  <si>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</si>
  <si>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</si>
  <si>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</si>
  <si>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</si>
  <si>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</si>
  <si>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</si>
  <si>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</si>
  <si>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</si>
  <si>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</si>
  <si>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</si>
  <si>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</si>
  <si>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</si>
  <si>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</si>
  <si>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</si>
  <si>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</si>
  <si>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</si>
  <si>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</si>
  <si>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</si>
  <si>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</si>
  <si>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</si>
  <si>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</si>
  <si>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</si>
  <si>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</si>
  <si>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</si>
  <si>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</si>
  <si>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</si>
  <si>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</si>
  <si>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</si>
  <si>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</si>
  <si>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</si>
  <si>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</si>
  <si>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</si>
  <si>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</si>
  <si>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</si>
  <si>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</si>
  <si>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</si>
  <si>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</si>
  <si>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</si>
  <si>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</si>
  <si>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</si>
  <si>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</si>
  <si>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</si>
  <si>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</si>
  <si>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</si>
  <si>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</si>
  <si>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</si>
  <si>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</si>
  <si>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</si>
  <si>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</si>
  <si>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</si>
  <si>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</si>
  <si>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</si>
  <si>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</si>
  <si>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</si>
  <si>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</si>
  <si>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</si>
  <si>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</si>
  <si>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</si>
  <si>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</si>
  <si>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</si>
  <si>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</si>
  <si>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</si>
  <si>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</si>
  <si>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</si>
  <si>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</si>
  <si>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</si>
  <si>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</si>
  <si>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</si>
  <si>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</si>
  <si>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</si>
  <si>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</si>
  <si>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</si>
  <si>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</si>
  <si>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</si>
  <si>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</si>
  <si>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</si>
  <si>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</si>
  <si>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</si>
  <si>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</si>
  <si>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</si>
  <si>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</si>
  <si>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</si>
  <si>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</si>
  <si>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</si>
  <si>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</si>
  <si>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</si>
  <si>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</si>
  <si>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</si>
  <si>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宮崎県三股町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</si>
  <si>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</si>
  <si>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</si>
  <si>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</si>
  <si>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</si>
  <si>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</si>
  <si>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</si>
  <si>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</si>
  <si>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</si>
  <si>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</si>
  <si>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</si>
  <si>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</si>
  <si>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</si>
  <si>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</si>
  <si>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</si>
  <si>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</si>
  <si>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</si>
  <si>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</si>
  <si>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</si>
  <si>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</si>
  <si>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</si>
  <si>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</si>
  <si>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</si>
  <si>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</si>
  <si>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</si>
  <si>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</si>
  <si>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</si>
  <si>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</si>
  <si>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</si>
  <si>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</si>
  <si>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</si>
  <si>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</si>
  <si>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</si>
  <si>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</si>
  <si>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</si>
  <si>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</si>
  <si>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</si>
  <si>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介護サービス事業特別会計</t>
    <phoneticPr fontId="5"/>
  </si>
  <si>
    <t>水道事業会計</t>
    <phoneticPr fontId="5"/>
  </si>
  <si>
    <t>法適用企業</t>
    <phoneticPr fontId="5"/>
  </si>
  <si>
    <t>下水道事業会計（公共下水道事業）</t>
    <phoneticPr fontId="5"/>
  </si>
  <si>
    <t>下水道事業会計（農業集落排水事業）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</si>
  <si>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</si>
  <si>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</si>
  <si>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</si>
  <si>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</si>
  <si>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</si>
  <si>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</si>
  <si>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</si>
  <si>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</si>
  <si>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</si>
  <si>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</si>
  <si>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</si>
  <si>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</si>
  <si>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</si>
  <si>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</si>
  <si>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</si>
  <si>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</si>
  <si>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</si>
  <si>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</si>
  <si>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</si>
  <si>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</si>
  <si>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</si>
  <si>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</si>
  <si>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</si>
  <si>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</si>
  <si>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</si>
  <si>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</si>
  <si>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</si>
  <si>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</si>
  <si>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</si>
  <si>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</si>
  <si>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</si>
  <si>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</si>
  <si>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</si>
  <si>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</si>
  <si>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</si>
  <si>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</si>
  <si>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</si>
  <si>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</si>
  <si>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</si>
  <si>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</si>
  <si>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</si>
  <si>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</si>
  <si>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</si>
  <si>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</si>
  <si>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</si>
  <si>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</si>
  <si>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</si>
  <si>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</si>
  <si>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</si>
  <si>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</si>
  <si>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</si>
  <si>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下水道事業会計（公共下水事業）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</si>
  <si>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</si>
  <si>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</si>
  <si>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</si>
  <si>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</si>
  <si>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</si>
  <si>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</si>
  <si>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</si>
  <si>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</si>
  <si>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</si>
  <si>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</si>
  <si>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</si>
  <si>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</si>
  <si>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</si>
  <si>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</si>
  <si>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</si>
  <si>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</si>
  <si>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</si>
  <si>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</si>
  <si>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</si>
  <si>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</si>
  <si>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</si>
  <si>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</si>
  <si>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</si>
  <si>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</si>
  <si>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</si>
  <si>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</si>
  <si>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</si>
  <si>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</si>
  <si>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</si>
  <si>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</si>
  <si>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</si>
  <si>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</si>
  <si>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</si>
  <si>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</si>
  <si>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</si>
  <si>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</si>
  <si>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</si>
  <si>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</si>
  <si>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</si>
  <si>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</si>
  <si>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</si>
  <si>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</si>
  <si>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</si>
  <si>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</si>
  <si>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</si>
  <si>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</si>
  <si>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</si>
  <si>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</si>
  <si>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</si>
  <si>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</si>
  <si>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</si>
  <si>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</si>
  <si>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</si>
  <si>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</si>
  <si>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</si>
  <si>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</si>
  <si>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</si>
  <si>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</si>
  <si>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</si>
  <si>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</si>
  <si>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</si>
  <si>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</si>
  <si>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</si>
  <si>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</si>
  <si>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</si>
  <si>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</si>
  <si>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</si>
  <si>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</si>
  <si>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</si>
  <si>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</si>
  <si>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</si>
  <si>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</si>
  <si>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</si>
  <si>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</si>
  <si>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</si>
  <si>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</si>
  <si>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</si>
  <si>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</si>
  <si>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</si>
  <si>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</si>
  <si>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</si>
  <si>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</si>
  <si>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</si>
  <si>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</si>
  <si>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一般会計</t>
  </si>
  <si>
    <t>水道事業会計</t>
  </si>
  <si>
    <t>国民健康保険特別会計</t>
  </si>
  <si>
    <t>介護保険特別会計</t>
  </si>
  <si>
    <t>下水道事業会計（公共下水道事業）</t>
  </si>
  <si>
    <t>下水道事業会計（農業集落排水事業）</t>
  </si>
  <si>
    <t>介護サービス事業特別会計</t>
  </si>
  <si>
    <t>後期高齢者医療保険特別会計</t>
  </si>
  <si>
    <t>その他会計（赤字）</t>
  </si>
  <si>
    <t>その他会計（黒字）</t>
  </si>
  <si>
    <t>R02</t>
    <phoneticPr fontId="5"/>
  </si>
  <si>
    <t>R03</t>
    <phoneticPr fontId="5"/>
  </si>
  <si>
    <t>R04</t>
    <phoneticPr fontId="5"/>
  </si>
  <si>
    <t>R05</t>
    <phoneticPr fontId="5"/>
  </si>
  <si>
    <t>R06</t>
    <phoneticPr fontId="5"/>
  </si>
  <si>
    <t>○</t>
  </si>
  <si>
    <t>三股町土地開発公社</t>
    <rPh sb="0" eb="3">
      <t>ミマタチョウ</t>
    </rPh>
    <rPh sb="3" eb="7">
      <t>トチカイハツ</t>
    </rPh>
    <rPh sb="7" eb="9">
      <t>コウシャ</t>
    </rPh>
    <phoneticPr fontId="2"/>
  </si>
  <si>
    <t>まちづくり合同会社みまた</t>
    <rPh sb="5" eb="9">
      <t>ゴウドウカイシャ</t>
    </rPh>
    <phoneticPr fontId="2"/>
  </si>
  <si>
    <t>宮崎県市町村総合事務組合（一般会計）</t>
  </si>
  <si>
    <t>宮崎県市町村総合事務組合（市町村交通災害共済事業特別会計）</t>
  </si>
  <si>
    <t>宮崎県市町村総合事務組合（自治会館管理運営特別会計）</t>
  </si>
  <si>
    <t>宮崎県後期高齢者医療広域連合（一般会計）</t>
  </si>
  <si>
    <t>宮崎県後期高齢者医療広域連合（後期高齢者医療特別会計）</t>
  </si>
  <si>
    <t>-</t>
    <phoneticPr fontId="2"/>
  </si>
  <si>
    <t>公共施設等整備基金</t>
    <rPh sb="0" eb="5">
      <t>コウキョウシセツトウ</t>
    </rPh>
    <rPh sb="5" eb="7">
      <t>セイビ</t>
    </rPh>
    <rPh sb="7" eb="9">
      <t>キキン</t>
    </rPh>
    <phoneticPr fontId="2"/>
  </si>
  <si>
    <t>交流拠点施設整備基金</t>
    <rPh sb="0" eb="4">
      <t>コウリュウキョテン</t>
    </rPh>
    <rPh sb="4" eb="6">
      <t>シセツ</t>
    </rPh>
    <rPh sb="6" eb="8">
      <t>セイビ</t>
    </rPh>
    <rPh sb="8" eb="10">
      <t>キキン</t>
    </rPh>
    <phoneticPr fontId="2"/>
  </si>
  <si>
    <t>衛生センター施設整備基金</t>
    <rPh sb="0" eb="2">
      <t>エイセイ</t>
    </rPh>
    <rPh sb="6" eb="8">
      <t>シセツ</t>
    </rPh>
    <rPh sb="8" eb="12">
      <t>セイビキキン</t>
    </rPh>
    <phoneticPr fontId="2"/>
  </si>
  <si>
    <t>すこやか福祉基金</t>
    <rPh sb="4" eb="6">
      <t>フクシ</t>
    </rPh>
    <rPh sb="6" eb="8">
      <t>キキン</t>
    </rPh>
    <phoneticPr fontId="2"/>
  </si>
  <si>
    <t>ふるさと未来基金</t>
    <rPh sb="4" eb="6">
      <t>ミライ</t>
    </rPh>
    <rPh sb="6" eb="8">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</si>
</sst>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52068</c:v>
                </c:pt>
                <c:pt idx="1">
                  <c:v>47161</c:v>
                </c:pt>
                <c:pt idx="2">
                  <c:v>43423</c:v>
                </c:pt>
                <c:pt idx="3">
                  <c:v>45265</c:v>
                </c:pt>
                <c:pt idx="4">
                  <c:v>54621</c:v>
                </c:pt>
              </c:numCache>
            </c:numRef>
          </c:val>
          <c:smooth val="0"/>
          <c:extLst>
            <c:ext xmlns:c16="http://schemas.microsoft.com/office/drawing/2014/chart" uri="{C3380CC4-5D6E-409C-BE32-E72D297353CC}">
              <c16:uniqueId val="{00000000-4561-4FFD-98C4-5A413247BFF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31278</c:v>
                </c:pt>
                <c:pt idx="1">
                  <c:v>28163</c:v>
                </c:pt>
                <c:pt idx="2">
                  <c:v>22381</c:v>
                </c:pt>
                <c:pt idx="3">
                  <c:v>21365</c:v>
                </c:pt>
                <c:pt idx="4">
                  <c:v>31157</c:v>
                </c:pt>
              </c:numCache>
            </c:numRef>
          </c:val>
          <c:smooth val="0"/>
          <c:extLst>
            <c:ext xmlns:c16="http://schemas.microsoft.com/office/drawing/2014/chart" uri="{C3380CC4-5D6E-409C-BE32-E72D297353CC}">
              <c16:uniqueId val="{00000001-4561-4FFD-98C4-5A413247BFF4}"/>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6.4</c:v>
                </c:pt>
                <c:pt idx="1">
                  <c:v>7.59</c:v>
                </c:pt>
                <c:pt idx="2">
                  <c:v>7.65</c:v>
                </c:pt>
                <c:pt idx="3">
                  <c:v>7.65</c:v>
                </c:pt>
                <c:pt idx="4">
                  <c:v>7.32</c:v>
                </c:pt>
              </c:numCache>
            </c:numRef>
          </c:val>
          <c:extLst>
            <c:ext xmlns:c16="http://schemas.microsoft.com/office/drawing/2014/chart" uri="{C3380CC4-5D6E-409C-BE32-E72D297353CC}">
              <c16:uniqueId val="{00000000-9883-45F1-9C8A-6F6AC90C17A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27.92</c:v>
                </c:pt>
                <c:pt idx="1">
                  <c:v>26.19</c:v>
                </c:pt>
                <c:pt idx="2">
                  <c:v>27.7</c:v>
                </c:pt>
                <c:pt idx="3">
                  <c:v>27.11</c:v>
                </c:pt>
                <c:pt idx="4">
                  <c:v>26.23</c:v>
                </c:pt>
              </c:numCache>
            </c:numRef>
          </c:val>
          <c:extLst>
            <c:ext xmlns:c16="http://schemas.microsoft.com/office/drawing/2014/chart" uri="{C3380CC4-5D6E-409C-BE32-E72D297353CC}">
              <c16:uniqueId val="{00000001-9883-45F1-9C8A-6F6AC90C17A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0.76</c:v>
                </c:pt>
                <c:pt idx="1">
                  <c:v>1.65</c:v>
                </c:pt>
                <c:pt idx="2">
                  <c:v>1.1299999999999999</c:v>
                </c:pt>
                <c:pt idx="3">
                  <c:v>0.15</c:v>
                </c:pt>
                <c:pt idx="4">
                  <c:v>0.03</c:v>
                </c:pt>
              </c:numCache>
            </c:numRef>
          </c:val>
          <c:smooth val="0"/>
          <c:extLst>
            <c:ext xmlns:c16="http://schemas.microsoft.com/office/drawing/2014/chart" uri="{C3380CC4-5D6E-409C-BE32-E72D297353CC}">
              <c16:uniqueId val="{00000002-9883-45F1-9C8A-6F6AC90C17A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0.04</c:v>
                </c:pt>
                <c:pt idx="2">
                  <c:v>#N/A</c:v>
                </c:pt>
                <c:pt idx="3">
                  <c:v>0.1</c:v>
                </c:pt>
                <c:pt idx="4">
                  <c:v>#N/A</c:v>
                </c:pt>
                <c:pt idx="5">
                  <c:v>7.0000000000000007E-2</c:v>
                </c:pt>
                <c:pt idx="6">
                  <c:v>#N/A</c:v>
                </c:pt>
                <c:pt idx="7">
                  <c:v>2.8</c:v>
                </c:pt>
                <c:pt idx="8">
                  <c:v>0</c:v>
                </c:pt>
                <c:pt idx="9">
                  <c:v>0</c:v>
                </c:pt>
              </c:numCache>
            </c:numRef>
          </c:val>
          <c:extLst>
            <c:ext xmlns:c16="http://schemas.microsoft.com/office/drawing/2014/chart" uri="{C3380CC4-5D6E-409C-BE32-E72D297353CC}">
              <c16:uniqueId val="{00000000-61AD-4EB8-80D9-E4E248A39D6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1AD-4EB8-80D9-E4E248A39D62}"/>
            </c:ext>
          </c:extLst>
        </c:ser>
        <c:ser>
          <c:idx val="2"/>
          <c:order val="2"/>
          <c:tx>
            <c:strRef>
              <c:f>データシート!$A$29</c:f>
              <c:strCache>
                <c:ptCount val="1"/>
                <c:pt idx="0">
                  <c:v>後期高齢者医療保険特別会計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0.02</c:v>
                </c:pt>
                <c:pt idx="2">
                  <c:v>#N/A</c:v>
                </c:pt>
                <c:pt idx="3">
                  <c:v>0.01</c:v>
                </c:pt>
                <c:pt idx="4">
                  <c:v>#N/A</c:v>
                </c:pt>
                <c:pt idx="5">
                  <c:v>0.02</c:v>
                </c:pt>
                <c:pt idx="6">
                  <c:v>#N/A</c:v>
                </c:pt>
                <c:pt idx="7">
                  <c:v>0.01</c:v>
                </c:pt>
                <c:pt idx="8">
                  <c:v>#N/A</c:v>
                </c:pt>
                <c:pt idx="9">
                  <c:v>0.01</c:v>
                </c:pt>
              </c:numCache>
            </c:numRef>
          </c:val>
          <c:extLst>
            <c:ext xmlns:c16="http://schemas.microsoft.com/office/drawing/2014/chart" uri="{C3380CC4-5D6E-409C-BE32-E72D297353CC}">
              <c16:uniqueId val="{00000002-61AD-4EB8-80D9-E4E248A39D62}"/>
            </c:ext>
          </c:extLst>
        </c:ser>
        <c:ser>
          <c:idx val="3"/>
          <c:order val="3"/>
          <c:tx>
            <c:strRef>
              <c:f>データシート!$A$30</c:f>
              <c:strCache>
                <c:ptCount val="1"/>
                <c:pt idx="0">
                  <c:v>介護サービス事業特別会計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0.04</c:v>
                </c:pt>
                <c:pt idx="2">
                  <c:v>#N/A</c:v>
                </c:pt>
                <c:pt idx="3">
                  <c:v>0.01</c:v>
                </c:pt>
                <c:pt idx="4">
                  <c:v>#N/A</c:v>
                </c:pt>
                <c:pt idx="5">
                  <c:v>0.01</c:v>
                </c:pt>
                <c:pt idx="6">
                  <c:v>#N/A</c:v>
                </c:pt>
                <c:pt idx="7">
                  <c:v>0.02</c:v>
                </c:pt>
                <c:pt idx="8">
                  <c:v>#N/A</c:v>
                </c:pt>
                <c:pt idx="9">
                  <c:v>0.01</c:v>
                </c:pt>
              </c:numCache>
            </c:numRef>
          </c:val>
          <c:extLst>
            <c:ext xmlns:c16="http://schemas.microsoft.com/office/drawing/2014/chart" uri="{C3380CC4-5D6E-409C-BE32-E72D297353CC}">
              <c16:uniqueId val="{00000003-61AD-4EB8-80D9-E4E248A39D62}"/>
            </c:ext>
          </c:extLst>
        </c:ser>
        <c:ser>
          <c:idx val="4"/>
          <c:order val="4"/>
          <c:tx>
            <c:strRef>
              <c:f>データシート!$A$31</c:f>
              <c:strCache>
                <c:ptCount val="1"/>
                <c:pt idx="0">
                  <c:v>下水道事業会計（農業集落排水事業）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7.0000000000000007E-2</c:v>
                </c:pt>
              </c:numCache>
            </c:numRef>
          </c:val>
          <c:extLst>
            <c:ext xmlns:c16="http://schemas.microsoft.com/office/drawing/2014/chart" uri="{C3380CC4-5D6E-409C-BE32-E72D297353CC}">
              <c16:uniqueId val="{00000004-61AD-4EB8-80D9-E4E248A39D62}"/>
            </c:ext>
          </c:extLst>
        </c:ser>
        <c:ser>
          <c:idx val="5"/>
          <c:order val="5"/>
          <c:tx>
            <c:strRef>
              <c:f>データシート!$A$32</c:f>
              <c:strCache>
                <c:ptCount val="1"/>
                <c:pt idx="0">
                  <c:v>下水道事業会計（公共下水道事業）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0.82</c:v>
                </c:pt>
              </c:numCache>
            </c:numRef>
          </c:val>
          <c:extLst>
            <c:ext xmlns:c16="http://schemas.microsoft.com/office/drawing/2014/chart" uri="{C3380CC4-5D6E-409C-BE32-E72D297353CC}">
              <c16:uniqueId val="{00000005-61AD-4EB8-80D9-E4E248A39D62}"/>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2.62</c:v>
                </c:pt>
                <c:pt idx="2">
                  <c:v>#N/A</c:v>
                </c:pt>
                <c:pt idx="3">
                  <c:v>1.81</c:v>
                </c:pt>
                <c:pt idx="4">
                  <c:v>#N/A</c:v>
                </c:pt>
                <c:pt idx="5">
                  <c:v>2.27</c:v>
                </c:pt>
                <c:pt idx="6">
                  <c:v>#N/A</c:v>
                </c:pt>
                <c:pt idx="7">
                  <c:v>1.03</c:v>
                </c:pt>
                <c:pt idx="8">
                  <c:v>#N/A</c:v>
                </c:pt>
                <c:pt idx="9">
                  <c:v>1.31</c:v>
                </c:pt>
              </c:numCache>
            </c:numRef>
          </c:val>
          <c:extLst>
            <c:ext xmlns:c16="http://schemas.microsoft.com/office/drawing/2014/chart" uri="{C3380CC4-5D6E-409C-BE32-E72D297353CC}">
              <c16:uniqueId val="{00000006-61AD-4EB8-80D9-E4E248A39D62}"/>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3.26</c:v>
                </c:pt>
                <c:pt idx="2">
                  <c:v>#N/A</c:v>
                </c:pt>
                <c:pt idx="3">
                  <c:v>3.39</c:v>
                </c:pt>
                <c:pt idx="4">
                  <c:v>#N/A</c:v>
                </c:pt>
                <c:pt idx="5">
                  <c:v>3.11</c:v>
                </c:pt>
                <c:pt idx="6">
                  <c:v>#N/A</c:v>
                </c:pt>
                <c:pt idx="7">
                  <c:v>2.82</c:v>
                </c:pt>
                <c:pt idx="8">
                  <c:v>#N/A</c:v>
                </c:pt>
                <c:pt idx="9">
                  <c:v>2.31</c:v>
                </c:pt>
              </c:numCache>
            </c:numRef>
          </c:val>
          <c:extLst>
            <c:ext xmlns:c16="http://schemas.microsoft.com/office/drawing/2014/chart" uri="{C3380CC4-5D6E-409C-BE32-E72D297353CC}">
              <c16:uniqueId val="{00000007-61AD-4EB8-80D9-E4E248A39D62}"/>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6.31</c:v>
                </c:pt>
                <c:pt idx="2">
                  <c:v>#N/A</c:v>
                </c:pt>
                <c:pt idx="3">
                  <c:v>6.07</c:v>
                </c:pt>
                <c:pt idx="4">
                  <c:v>#N/A</c:v>
                </c:pt>
                <c:pt idx="5">
                  <c:v>5.96</c:v>
                </c:pt>
                <c:pt idx="6">
                  <c:v>#N/A</c:v>
                </c:pt>
                <c:pt idx="7">
                  <c:v>5.91</c:v>
                </c:pt>
                <c:pt idx="8">
                  <c:v>#N/A</c:v>
                </c:pt>
                <c:pt idx="9">
                  <c:v>5.73</c:v>
                </c:pt>
              </c:numCache>
            </c:numRef>
          </c:val>
          <c:extLst>
            <c:ext xmlns:c16="http://schemas.microsoft.com/office/drawing/2014/chart" uri="{C3380CC4-5D6E-409C-BE32-E72D297353CC}">
              <c16:uniqueId val="{00000008-61AD-4EB8-80D9-E4E248A39D6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6.39</c:v>
                </c:pt>
                <c:pt idx="2">
                  <c:v>#N/A</c:v>
                </c:pt>
                <c:pt idx="3">
                  <c:v>7.59</c:v>
                </c:pt>
                <c:pt idx="4">
                  <c:v>#N/A</c:v>
                </c:pt>
                <c:pt idx="5">
                  <c:v>7.64</c:v>
                </c:pt>
                <c:pt idx="6">
                  <c:v>#N/A</c:v>
                </c:pt>
                <c:pt idx="7">
                  <c:v>7.64</c:v>
                </c:pt>
                <c:pt idx="8">
                  <c:v>#N/A</c:v>
                </c:pt>
                <c:pt idx="9">
                  <c:v>7.31</c:v>
                </c:pt>
              </c:numCache>
            </c:numRef>
          </c:val>
          <c:extLst>
            <c:ext xmlns:c16="http://schemas.microsoft.com/office/drawing/2014/chart" uri="{C3380CC4-5D6E-409C-BE32-E72D297353CC}">
              <c16:uniqueId val="{00000009-61AD-4EB8-80D9-E4E248A39D6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574</c:v>
                </c:pt>
                <c:pt idx="5">
                  <c:v>576</c:v>
                </c:pt>
                <c:pt idx="8">
                  <c:v>572</c:v>
                </c:pt>
                <c:pt idx="11">
                  <c:v>555</c:v>
                </c:pt>
                <c:pt idx="14">
                  <c:v>557</c:v>
                </c:pt>
              </c:numCache>
            </c:numRef>
          </c:val>
          <c:extLst>
            <c:ext xmlns:c16="http://schemas.microsoft.com/office/drawing/2014/chart" uri="{C3380CC4-5D6E-409C-BE32-E72D297353CC}">
              <c16:uniqueId val="{00000000-77A6-48CD-B5EF-0E67DFFF791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7A6-48CD-B5EF-0E67DFFF791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77A6-48CD-B5EF-0E67DFFF791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7A6-48CD-B5EF-0E67DFFF791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152</c:v>
                </c:pt>
                <c:pt idx="3">
                  <c:v>143</c:v>
                </c:pt>
                <c:pt idx="6">
                  <c:v>174</c:v>
                </c:pt>
                <c:pt idx="9">
                  <c:v>159</c:v>
                </c:pt>
                <c:pt idx="12">
                  <c:v>122</c:v>
                </c:pt>
              </c:numCache>
            </c:numRef>
          </c:val>
          <c:extLst>
            <c:ext xmlns:c16="http://schemas.microsoft.com/office/drawing/2014/chart" uri="{C3380CC4-5D6E-409C-BE32-E72D297353CC}">
              <c16:uniqueId val="{00000004-77A6-48CD-B5EF-0E67DFFF791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7A6-48CD-B5EF-0E67DFFF791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7A6-48CD-B5EF-0E67DFFF791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728</c:v>
                </c:pt>
                <c:pt idx="3">
                  <c:v>766</c:v>
                </c:pt>
                <c:pt idx="6">
                  <c:v>792</c:v>
                </c:pt>
                <c:pt idx="9">
                  <c:v>791</c:v>
                </c:pt>
                <c:pt idx="12">
                  <c:v>773</c:v>
                </c:pt>
              </c:numCache>
            </c:numRef>
          </c:val>
          <c:extLst>
            <c:ext xmlns:c16="http://schemas.microsoft.com/office/drawing/2014/chart" uri="{C3380CC4-5D6E-409C-BE32-E72D297353CC}">
              <c16:uniqueId val="{00000007-77A6-48CD-B5EF-0E67DFFF7910}"/>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306</c:v>
                </c:pt>
                <c:pt idx="2">
                  <c:v>#N/A</c:v>
                </c:pt>
                <c:pt idx="3">
                  <c:v>#N/A</c:v>
                </c:pt>
                <c:pt idx="4">
                  <c:v>333</c:v>
                </c:pt>
                <c:pt idx="5">
                  <c:v>#N/A</c:v>
                </c:pt>
                <c:pt idx="6">
                  <c:v>#N/A</c:v>
                </c:pt>
                <c:pt idx="7">
                  <c:v>394</c:v>
                </c:pt>
                <c:pt idx="8">
                  <c:v>#N/A</c:v>
                </c:pt>
                <c:pt idx="9">
                  <c:v>#N/A</c:v>
                </c:pt>
                <c:pt idx="10">
                  <c:v>395</c:v>
                </c:pt>
                <c:pt idx="11">
                  <c:v>#N/A</c:v>
                </c:pt>
                <c:pt idx="12">
                  <c:v>#N/A</c:v>
                </c:pt>
                <c:pt idx="13">
                  <c:v>338</c:v>
                </c:pt>
                <c:pt idx="14">
                  <c:v>#N/A</c:v>
                </c:pt>
              </c:numCache>
            </c:numRef>
          </c:val>
          <c:smooth val="0"/>
          <c:extLst>
            <c:ext xmlns:c16="http://schemas.microsoft.com/office/drawing/2014/chart" uri="{C3380CC4-5D6E-409C-BE32-E72D297353CC}">
              <c16:uniqueId val="{00000008-77A6-48CD-B5EF-0E67DFFF7910}"/>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6271</c:v>
                </c:pt>
                <c:pt idx="5">
                  <c:v>6195</c:v>
                </c:pt>
                <c:pt idx="8">
                  <c:v>5995</c:v>
                </c:pt>
                <c:pt idx="11">
                  <c:v>5860</c:v>
                </c:pt>
                <c:pt idx="14">
                  <c:v>5760</c:v>
                </c:pt>
              </c:numCache>
            </c:numRef>
          </c:val>
          <c:extLst>
            <c:ext xmlns:c16="http://schemas.microsoft.com/office/drawing/2014/chart" uri="{C3380CC4-5D6E-409C-BE32-E72D297353CC}">
              <c16:uniqueId val="{00000000-7E94-4AF3-B5DE-24900DEF9E6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675</c:v>
                </c:pt>
                <c:pt idx="5">
                  <c:v>696</c:v>
                </c:pt>
                <c:pt idx="8">
                  <c:v>587</c:v>
                </c:pt>
                <c:pt idx="11">
                  <c:v>483</c:v>
                </c:pt>
                <c:pt idx="14">
                  <c:v>409</c:v>
                </c:pt>
              </c:numCache>
            </c:numRef>
          </c:val>
          <c:extLst>
            <c:ext xmlns:c16="http://schemas.microsoft.com/office/drawing/2014/chart" uri="{C3380CC4-5D6E-409C-BE32-E72D297353CC}">
              <c16:uniqueId val="{00000001-7E94-4AF3-B5DE-24900DEF9E6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4514</c:v>
                </c:pt>
                <c:pt idx="5">
                  <c:v>5451</c:v>
                </c:pt>
                <c:pt idx="8">
                  <c:v>5491</c:v>
                </c:pt>
                <c:pt idx="11">
                  <c:v>5576</c:v>
                </c:pt>
                <c:pt idx="14">
                  <c:v>5520</c:v>
                </c:pt>
              </c:numCache>
            </c:numRef>
          </c:val>
          <c:extLst>
            <c:ext xmlns:c16="http://schemas.microsoft.com/office/drawing/2014/chart" uri="{C3380CC4-5D6E-409C-BE32-E72D297353CC}">
              <c16:uniqueId val="{00000002-7E94-4AF3-B5DE-24900DEF9E6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E94-4AF3-B5DE-24900DEF9E6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E94-4AF3-B5DE-24900DEF9E6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E94-4AF3-B5DE-24900DEF9E6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1061</c:v>
                </c:pt>
                <c:pt idx="3">
                  <c:v>1216</c:v>
                </c:pt>
                <c:pt idx="6">
                  <c:v>1163</c:v>
                </c:pt>
                <c:pt idx="9">
                  <c:v>1100</c:v>
                </c:pt>
                <c:pt idx="12">
                  <c:v>1053</c:v>
                </c:pt>
              </c:numCache>
            </c:numRef>
          </c:val>
          <c:extLst>
            <c:ext xmlns:c16="http://schemas.microsoft.com/office/drawing/2014/chart" uri="{C3380CC4-5D6E-409C-BE32-E72D297353CC}">
              <c16:uniqueId val="{00000006-7E94-4AF3-B5DE-24900DEF9E6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7E94-4AF3-B5DE-24900DEF9E6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1760</c:v>
                </c:pt>
                <c:pt idx="3">
                  <c:v>1814</c:v>
                </c:pt>
                <c:pt idx="6">
                  <c:v>1828</c:v>
                </c:pt>
                <c:pt idx="9">
                  <c:v>2035</c:v>
                </c:pt>
                <c:pt idx="12">
                  <c:v>2102</c:v>
                </c:pt>
              </c:numCache>
            </c:numRef>
          </c:val>
          <c:extLst>
            <c:ext xmlns:c16="http://schemas.microsoft.com/office/drawing/2014/chart" uri="{C3380CC4-5D6E-409C-BE32-E72D297353CC}">
              <c16:uniqueId val="{00000008-7E94-4AF3-B5DE-24900DEF9E6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44</c:v>
                </c:pt>
                <c:pt idx="3">
                  <c:v>0</c:v>
                </c:pt>
                <c:pt idx="6">
                  <c:v>20</c:v>
                </c:pt>
                <c:pt idx="9">
                  <c:v>27</c:v>
                </c:pt>
                <c:pt idx="12">
                  <c:v>27</c:v>
                </c:pt>
              </c:numCache>
            </c:numRef>
          </c:val>
          <c:extLst>
            <c:ext xmlns:c16="http://schemas.microsoft.com/office/drawing/2014/chart" uri="{C3380CC4-5D6E-409C-BE32-E72D297353CC}">
              <c16:uniqueId val="{00000009-7E94-4AF3-B5DE-24900DEF9E6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7557</c:v>
                </c:pt>
                <c:pt idx="3">
                  <c:v>7403</c:v>
                </c:pt>
                <c:pt idx="6">
                  <c:v>6931</c:v>
                </c:pt>
                <c:pt idx="9">
                  <c:v>6408</c:v>
                </c:pt>
                <c:pt idx="12">
                  <c:v>6014</c:v>
                </c:pt>
              </c:numCache>
            </c:numRef>
          </c:val>
          <c:extLst>
            <c:ext xmlns:c16="http://schemas.microsoft.com/office/drawing/2014/chart" uri="{C3380CC4-5D6E-409C-BE32-E72D297353CC}">
              <c16:uniqueId val="{0000000A-7E94-4AF3-B5DE-24900DEF9E62}"/>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E94-4AF3-B5DE-24900DEF9E62}"/>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1756</c:v>
                </c:pt>
                <c:pt idx="1">
                  <c:v>1755</c:v>
                </c:pt>
                <c:pt idx="2">
                  <c:v>1761</c:v>
                </c:pt>
              </c:numCache>
            </c:numRef>
          </c:val>
          <c:extLst>
            <c:ext xmlns:c16="http://schemas.microsoft.com/office/drawing/2014/chart" uri="{C3380CC4-5D6E-409C-BE32-E72D297353CC}">
              <c16:uniqueId val="{00000000-6E2B-4919-854B-90D64706FF80}"/>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214</c:v>
                </c:pt>
                <c:pt idx="1">
                  <c:v>235</c:v>
                </c:pt>
                <c:pt idx="2">
                  <c:v>279</c:v>
                </c:pt>
              </c:numCache>
            </c:numRef>
          </c:val>
          <c:extLst>
            <c:ext xmlns:c16="http://schemas.microsoft.com/office/drawing/2014/chart" uri="{C3380CC4-5D6E-409C-BE32-E72D297353CC}">
              <c16:uniqueId val="{00000001-6E2B-4919-854B-90D64706FF80}"/>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2917</c:v>
                </c:pt>
                <c:pt idx="1">
                  <c:v>2916</c:v>
                </c:pt>
                <c:pt idx="2">
                  <c:v>2763</c:v>
                </c:pt>
              </c:numCache>
            </c:numRef>
          </c:val>
          <c:extLst>
            <c:ext xmlns:c16="http://schemas.microsoft.com/office/drawing/2014/chart" uri="{C3380CC4-5D6E-409C-BE32-E72D297353CC}">
              <c16:uniqueId val="{00000002-6E2B-4919-854B-90D64706FF80}"/>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宮崎県三股町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元利償還金については、</a:t>
          </a:r>
          <a:r>
            <a:rPr kumimoji="1" lang="ja-JP" altLang="en-US" sz="1200">
              <a:solidFill>
                <a:schemeClr val="dk1"/>
              </a:solidFill>
              <a:effectLst/>
              <a:latin typeface="+mn-lt"/>
              <a:ea typeface="+mn-ea"/>
              <a:cs typeface="+mn-cs"/>
            </a:rPr>
            <a:t>令和</a:t>
          </a:r>
          <a:r>
            <a:rPr kumimoji="1" lang="en-US" altLang="ja-JP" sz="1200">
              <a:solidFill>
                <a:schemeClr val="dk1"/>
              </a:solidFill>
              <a:effectLst/>
              <a:latin typeface="+mn-lt"/>
              <a:ea typeface="+mn-ea"/>
              <a:cs typeface="+mn-cs"/>
            </a:rPr>
            <a:t>2</a:t>
          </a:r>
          <a:r>
            <a:rPr kumimoji="1" lang="ja-JP" altLang="en-US" sz="1200">
              <a:solidFill>
                <a:schemeClr val="dk1"/>
              </a:solidFill>
              <a:effectLst/>
              <a:latin typeface="+mn-lt"/>
              <a:ea typeface="+mn-ea"/>
              <a:cs typeface="+mn-cs"/>
            </a:rPr>
            <a:t>年度に借り入れた臨時財政対策債、令和</a:t>
          </a:r>
          <a:r>
            <a:rPr kumimoji="1" lang="en-US" altLang="ja-JP" sz="1200">
              <a:solidFill>
                <a:schemeClr val="dk1"/>
              </a:solidFill>
              <a:effectLst/>
              <a:latin typeface="+mn-lt"/>
              <a:ea typeface="+mn-ea"/>
              <a:cs typeface="+mn-cs"/>
            </a:rPr>
            <a:t>5</a:t>
          </a:r>
          <a:r>
            <a:rPr kumimoji="1" lang="ja-JP" altLang="en-US" sz="1200">
              <a:solidFill>
                <a:schemeClr val="dk1"/>
              </a:solidFill>
              <a:effectLst/>
              <a:latin typeface="+mn-lt"/>
              <a:ea typeface="+mn-ea"/>
              <a:cs typeface="+mn-cs"/>
            </a:rPr>
            <a:t>年度に借り入れた三股小学校外壁改修事業や宮村小校舎外壁改修事業などの元金償還が増となったものの、平成</a:t>
          </a:r>
          <a:r>
            <a:rPr kumimoji="1" lang="en-US" altLang="ja-JP" sz="1200">
              <a:solidFill>
                <a:schemeClr val="dk1"/>
              </a:solidFill>
              <a:effectLst/>
              <a:latin typeface="+mn-lt"/>
              <a:ea typeface="+mn-ea"/>
              <a:cs typeface="+mn-cs"/>
            </a:rPr>
            <a:t>15</a:t>
          </a:r>
          <a:r>
            <a:rPr kumimoji="1" lang="ja-JP" altLang="en-US" sz="1200">
              <a:solidFill>
                <a:schemeClr val="dk1"/>
              </a:solidFill>
              <a:effectLst/>
              <a:latin typeface="+mn-lt"/>
              <a:ea typeface="+mn-ea"/>
              <a:cs typeface="+mn-cs"/>
            </a:rPr>
            <a:t>年度に借り入れた臨時財政対策債、平成</a:t>
          </a:r>
          <a:r>
            <a:rPr kumimoji="1" lang="en-US" altLang="ja-JP" sz="1200">
              <a:solidFill>
                <a:schemeClr val="dk1"/>
              </a:solidFill>
              <a:effectLst/>
              <a:latin typeface="+mn-lt"/>
              <a:ea typeface="+mn-ea"/>
              <a:cs typeface="+mn-cs"/>
            </a:rPr>
            <a:t>23</a:t>
          </a:r>
          <a:r>
            <a:rPr kumimoji="1" lang="ja-JP" altLang="en-US" sz="1200">
              <a:solidFill>
                <a:schemeClr val="dk1"/>
              </a:solidFill>
              <a:effectLst/>
              <a:latin typeface="+mn-lt"/>
              <a:ea typeface="+mn-ea"/>
              <a:cs typeface="+mn-cs"/>
            </a:rPr>
            <a:t>年度に借り入れた弓道場整備事業、平成</a:t>
          </a:r>
          <a:r>
            <a:rPr kumimoji="1" lang="en-US" altLang="ja-JP" sz="1200">
              <a:solidFill>
                <a:schemeClr val="dk1"/>
              </a:solidFill>
              <a:effectLst/>
              <a:latin typeface="+mn-lt"/>
              <a:ea typeface="+mn-ea"/>
              <a:cs typeface="+mn-cs"/>
            </a:rPr>
            <a:t>24</a:t>
          </a:r>
          <a:r>
            <a:rPr kumimoji="1" lang="ja-JP" altLang="en-US" sz="1200">
              <a:solidFill>
                <a:schemeClr val="dk1"/>
              </a:solidFill>
              <a:effectLst/>
              <a:latin typeface="+mn-lt"/>
              <a:ea typeface="+mn-ea"/>
              <a:cs typeface="+mn-cs"/>
            </a:rPr>
            <a:t>年度に借り入れた櫟田・山田・田上線整備事業などの償還が完了したため、全体としては減となった。</a:t>
          </a:r>
          <a:r>
            <a:rPr kumimoji="1" lang="ja-JP" altLang="ja-JP" sz="1200" b="0">
              <a:solidFill>
                <a:schemeClr val="dk1"/>
              </a:solidFill>
              <a:effectLst/>
              <a:latin typeface="+mn-lt"/>
              <a:ea typeface="+mn-ea"/>
              <a:cs typeface="+mn-cs"/>
            </a:rPr>
            <a:t>今後</a:t>
          </a:r>
          <a:r>
            <a:rPr kumimoji="1" lang="ja-JP" altLang="ja-JP" sz="1200">
              <a:solidFill>
                <a:schemeClr val="dk1"/>
              </a:solidFill>
              <a:effectLst/>
              <a:latin typeface="+mn-lt"/>
              <a:ea typeface="+mn-ea"/>
              <a:cs typeface="+mn-cs"/>
            </a:rPr>
            <a:t>は、臨時財政対策債の償還額が減少するものの、投資的事業の借入が増えるため、横ばいで推移するものと見込んでいる。</a:t>
          </a:r>
          <a:endParaRPr lang="ja-JP" altLang="ja-JP" sz="12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a:solidFill>
                <a:schemeClr val="dk1"/>
              </a:solidFill>
              <a:effectLst/>
              <a:latin typeface="+mn-lt"/>
              <a:ea typeface="+mn-ea"/>
              <a:cs typeface="+mn-cs"/>
            </a:rPr>
            <a:t>満期一括償還については実施していない。</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宮崎県三股町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一般会計等に係る地方債</a:t>
          </a:r>
          <a:r>
            <a:rPr kumimoji="1" lang="ja-JP" altLang="ja-JP" sz="1100">
              <a:solidFill>
                <a:sysClr val="windowText" lastClr="000000"/>
              </a:solidFill>
              <a:effectLst/>
              <a:latin typeface="+mn-lt"/>
              <a:ea typeface="+mn-ea"/>
              <a:cs typeface="+mn-cs"/>
            </a:rPr>
            <a:t>の現在高は、昨年度比で</a:t>
          </a:r>
          <a:r>
            <a:rPr kumimoji="1" lang="en-US" altLang="ja-JP" sz="1100">
              <a:solidFill>
                <a:sysClr val="windowText" lastClr="000000"/>
              </a:solidFill>
              <a:effectLst/>
              <a:latin typeface="+mn-lt"/>
              <a:ea typeface="+mn-ea"/>
              <a:cs typeface="+mn-cs"/>
            </a:rPr>
            <a:t>394</a:t>
          </a:r>
          <a:r>
            <a:rPr kumimoji="1" lang="ja-JP" altLang="ja-JP" sz="1100">
              <a:solidFill>
                <a:sysClr val="windowText" lastClr="000000"/>
              </a:solidFill>
              <a:effectLst/>
              <a:latin typeface="+mn-lt"/>
              <a:ea typeface="+mn-ea"/>
              <a:cs typeface="+mn-cs"/>
            </a:rPr>
            <a:t>百万円の減</a:t>
          </a:r>
          <a:r>
            <a:rPr kumimoji="1" lang="en-US" altLang="ja-JP" sz="1100">
              <a:solidFill>
                <a:sysClr val="windowText" lastClr="000000"/>
              </a:solidFill>
              <a:effectLst/>
              <a:latin typeface="+mn-lt"/>
              <a:ea typeface="+mn-ea"/>
              <a:cs typeface="+mn-cs"/>
            </a:rPr>
            <a:t>(6.1</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となった。</a:t>
          </a:r>
          <a:r>
            <a:rPr kumimoji="1" lang="ja-JP" altLang="en-US" sz="1100">
              <a:solidFill>
                <a:sysClr val="windowText" lastClr="000000"/>
              </a:solidFill>
              <a:effectLst/>
              <a:latin typeface="+mn-lt"/>
              <a:ea typeface="+mn-ea"/>
              <a:cs typeface="+mn-cs"/>
            </a:rPr>
            <a:t>令和６年度の地方債発行額は増となったものの、平成</a:t>
          </a:r>
          <a:r>
            <a:rPr kumimoji="1" lang="en-US" altLang="ja-JP" sz="1100">
              <a:solidFill>
                <a:sysClr val="windowText" lastClr="000000"/>
              </a:solidFill>
              <a:effectLst/>
              <a:latin typeface="+mn-lt"/>
              <a:ea typeface="+mn-ea"/>
              <a:cs typeface="+mn-cs"/>
            </a:rPr>
            <a:t>16</a:t>
          </a:r>
          <a:r>
            <a:rPr kumimoji="1" lang="ja-JP" altLang="en-US" sz="1100">
              <a:solidFill>
                <a:sysClr val="windowText" lastClr="000000"/>
              </a:solidFill>
              <a:effectLst/>
              <a:latin typeface="+mn-lt"/>
              <a:ea typeface="+mn-ea"/>
              <a:cs typeface="+mn-cs"/>
            </a:rPr>
            <a:t>年借入の臨時財政対策債が完了したことなどに</a:t>
          </a:r>
          <a:r>
            <a:rPr kumimoji="1" lang="ja-JP" altLang="ja-JP" sz="1100">
              <a:solidFill>
                <a:sysClr val="windowText" lastClr="000000"/>
              </a:solidFill>
              <a:effectLst/>
              <a:latin typeface="+mn-lt"/>
              <a:ea typeface="+mn-ea"/>
              <a:cs typeface="+mn-cs"/>
            </a:rPr>
            <a:t>よるもの。</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　退職手当負担見込額は、本年度退職者の人数及び勤続年数の差異により昨年度から</a:t>
          </a:r>
          <a:r>
            <a:rPr kumimoji="1" lang="en-US" altLang="ja-JP" sz="1100">
              <a:solidFill>
                <a:schemeClr val="dk1"/>
              </a:solidFill>
              <a:effectLst/>
              <a:latin typeface="+mn-lt"/>
              <a:ea typeface="+mn-ea"/>
              <a:cs typeface="+mn-cs"/>
            </a:rPr>
            <a:t>47</a:t>
          </a:r>
          <a:r>
            <a:rPr kumimoji="1" lang="ja-JP" altLang="ja-JP" sz="1100">
              <a:solidFill>
                <a:schemeClr val="dk1"/>
              </a:solidFill>
              <a:effectLst/>
              <a:latin typeface="+mn-lt"/>
              <a:ea typeface="+mn-ea"/>
              <a:cs typeface="+mn-cs"/>
            </a:rPr>
            <a:t>百万円減（</a:t>
          </a:r>
          <a:r>
            <a:rPr kumimoji="1" lang="en-US" altLang="ja-JP" sz="1100">
              <a:solidFill>
                <a:schemeClr val="dk1"/>
              </a:solidFill>
              <a:effectLst/>
              <a:latin typeface="+mn-lt"/>
              <a:ea typeface="+mn-ea"/>
              <a:cs typeface="+mn-cs"/>
            </a:rPr>
            <a:t>4.3</a:t>
          </a:r>
          <a:r>
            <a:rPr kumimoji="1" lang="ja-JP" altLang="ja-JP" sz="1100">
              <a:solidFill>
                <a:schemeClr val="dk1"/>
              </a:solidFill>
              <a:effectLst/>
              <a:latin typeface="+mn-lt"/>
              <a:ea typeface="+mn-ea"/>
              <a:cs typeface="+mn-cs"/>
            </a:rPr>
            <a:t>％減）となった。</a:t>
          </a:r>
          <a:endParaRPr lang="ja-JP" altLang="ja-JP" sz="1400">
            <a:effectLst/>
          </a:endParaRPr>
        </a:p>
        <a:p>
          <a:r>
            <a:rPr kumimoji="1" lang="ja-JP" altLang="ja-JP" sz="1100">
              <a:solidFill>
                <a:schemeClr val="dk1"/>
              </a:solidFill>
              <a:effectLst/>
              <a:latin typeface="+mn-lt"/>
              <a:ea typeface="+mn-ea"/>
              <a:cs typeface="+mn-cs"/>
            </a:rPr>
            <a:t>　充当可能基金については、前年度と比較して</a:t>
          </a:r>
          <a:r>
            <a:rPr kumimoji="1" lang="en-US" altLang="ja-JP" sz="1100">
              <a:solidFill>
                <a:schemeClr val="dk1"/>
              </a:solidFill>
              <a:effectLst/>
              <a:latin typeface="+mn-lt"/>
              <a:ea typeface="+mn-ea"/>
              <a:cs typeface="+mn-cs"/>
            </a:rPr>
            <a:t>56</a:t>
          </a:r>
          <a:r>
            <a:rPr kumimoji="1" lang="ja-JP" altLang="ja-JP" sz="1100">
              <a:solidFill>
                <a:schemeClr val="dk1"/>
              </a:solidFill>
              <a:effectLst/>
              <a:latin typeface="+mn-lt"/>
              <a:ea typeface="+mn-ea"/>
              <a:cs typeface="+mn-cs"/>
            </a:rPr>
            <a:t>百万円</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％増）となった。</a:t>
          </a:r>
          <a:endParaRPr lang="ja-JP" altLang="ja-JP" sz="1400">
            <a:effectLst/>
          </a:endParaRPr>
        </a:p>
        <a:p>
          <a:r>
            <a:rPr kumimoji="1" lang="ja-JP" altLang="ja-JP" sz="1100">
              <a:solidFill>
                <a:schemeClr val="dk1"/>
              </a:solidFill>
              <a:effectLst/>
              <a:latin typeface="+mn-lt"/>
              <a:ea typeface="+mn-ea"/>
              <a:cs typeface="+mn-cs"/>
            </a:rPr>
            <a:t>　今後とも長期的な視点から将来の財政負担の適正化を図り、引き続き健全な財政運営を行っていく。</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宮崎県三股町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（増減理由）</a:t>
          </a:r>
          <a:endParaRPr lang="ja-JP" altLang="ja-JP" sz="1400">
            <a:effectLst/>
          </a:endParaRPr>
        </a:p>
        <a:p>
          <a:r>
            <a:rPr kumimoji="1" lang="ja-JP" altLang="ja-JP" sz="1400">
              <a:solidFill>
                <a:schemeClr val="dk1"/>
              </a:solidFill>
              <a:effectLst/>
              <a:latin typeface="+mn-lt"/>
              <a:ea typeface="+mn-ea"/>
              <a:cs typeface="+mn-cs"/>
            </a:rPr>
            <a:t>　基金全体では昨年度に比べ</a:t>
          </a:r>
          <a:r>
            <a:rPr kumimoji="1" lang="en-US" altLang="ja-JP" sz="1400">
              <a:solidFill>
                <a:schemeClr val="dk1"/>
              </a:solidFill>
              <a:effectLst/>
              <a:latin typeface="+mn-lt"/>
              <a:ea typeface="+mn-ea"/>
              <a:cs typeface="+mn-cs"/>
            </a:rPr>
            <a:t>103</a:t>
          </a:r>
          <a:r>
            <a:rPr kumimoji="1" lang="ja-JP" altLang="en-US" sz="1400">
              <a:solidFill>
                <a:schemeClr val="dk1"/>
              </a:solidFill>
              <a:effectLst/>
              <a:latin typeface="+mn-lt"/>
              <a:ea typeface="+mn-ea"/>
              <a:cs typeface="+mn-cs"/>
            </a:rPr>
            <a:t>百万円の減</a:t>
          </a:r>
          <a:r>
            <a:rPr kumimoji="1" lang="ja-JP" altLang="ja-JP" sz="1400">
              <a:solidFill>
                <a:schemeClr val="dk1"/>
              </a:solidFill>
              <a:effectLst/>
              <a:latin typeface="+mn-lt"/>
              <a:ea typeface="+mn-ea"/>
              <a:cs typeface="+mn-cs"/>
            </a:rPr>
            <a:t>となった。</a:t>
          </a:r>
          <a:endParaRPr lang="ja-JP" altLang="ja-JP" sz="1400">
            <a:effectLst/>
          </a:endParaRPr>
        </a:p>
        <a:p>
          <a:r>
            <a:rPr kumimoji="1" lang="ja-JP" altLang="ja-JP" sz="14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普通交付税の再算定により</a:t>
          </a:r>
          <a:r>
            <a:rPr kumimoji="1" lang="ja-JP" altLang="ja-JP" sz="1400">
              <a:solidFill>
                <a:schemeClr val="dk1"/>
              </a:solidFill>
              <a:effectLst/>
              <a:latin typeface="+mn-lt"/>
              <a:ea typeface="+mn-ea"/>
              <a:cs typeface="+mn-cs"/>
            </a:rPr>
            <a:t>減債基金を</a:t>
          </a:r>
          <a:r>
            <a:rPr kumimoji="1" lang="en-US" altLang="ja-JP" sz="1400">
              <a:solidFill>
                <a:schemeClr val="dk1"/>
              </a:solidFill>
              <a:effectLst/>
              <a:latin typeface="+mn-lt"/>
              <a:ea typeface="+mn-ea"/>
              <a:cs typeface="+mn-cs"/>
            </a:rPr>
            <a:t>44</a:t>
          </a:r>
          <a:r>
            <a:rPr kumimoji="1" lang="ja-JP" altLang="ja-JP" sz="1400">
              <a:solidFill>
                <a:schemeClr val="dk1"/>
              </a:solidFill>
              <a:effectLst/>
              <a:latin typeface="+mn-lt"/>
              <a:ea typeface="+mn-ea"/>
              <a:cs typeface="+mn-cs"/>
            </a:rPr>
            <a:t>百万円積み増した</a:t>
          </a:r>
          <a:r>
            <a:rPr kumimoji="1" lang="ja-JP" altLang="en-US" sz="1400">
              <a:solidFill>
                <a:schemeClr val="dk1"/>
              </a:solidFill>
              <a:effectLst/>
              <a:latin typeface="+mn-lt"/>
              <a:ea typeface="+mn-ea"/>
              <a:cs typeface="+mn-cs"/>
            </a:rPr>
            <a:t>ものの、公共施設等整備基金</a:t>
          </a:r>
          <a:r>
            <a:rPr kumimoji="1" lang="ja-JP" altLang="ja-JP" sz="1400">
              <a:solidFill>
                <a:schemeClr val="dk1"/>
              </a:solidFill>
              <a:effectLst/>
              <a:latin typeface="+mn-lt"/>
              <a:ea typeface="+mn-ea"/>
              <a:cs typeface="+mn-cs"/>
            </a:rPr>
            <a:t>を</a:t>
          </a:r>
          <a:r>
            <a:rPr kumimoji="1" lang="en-US" altLang="ja-JP" sz="1400">
              <a:solidFill>
                <a:schemeClr val="dk1"/>
              </a:solidFill>
              <a:effectLst/>
              <a:latin typeface="+mn-lt"/>
              <a:ea typeface="+mn-ea"/>
              <a:cs typeface="+mn-cs"/>
            </a:rPr>
            <a:t>118</a:t>
          </a:r>
          <a:r>
            <a:rPr kumimoji="1" lang="ja-JP" altLang="ja-JP" sz="1400">
              <a:solidFill>
                <a:schemeClr val="dk1"/>
              </a:solidFill>
              <a:effectLst/>
              <a:latin typeface="+mn-lt"/>
              <a:ea typeface="+mn-ea"/>
              <a:cs typeface="+mn-cs"/>
            </a:rPr>
            <a:t>百万円、衛生センター施設整備基金を</a:t>
          </a:r>
          <a:r>
            <a:rPr kumimoji="1" lang="en-US" altLang="ja-JP" sz="1400">
              <a:solidFill>
                <a:schemeClr val="dk1"/>
              </a:solidFill>
              <a:effectLst/>
              <a:latin typeface="+mn-lt"/>
              <a:ea typeface="+mn-ea"/>
              <a:cs typeface="+mn-cs"/>
            </a:rPr>
            <a:t>43</a:t>
          </a:r>
          <a:r>
            <a:rPr kumimoji="1" lang="ja-JP" altLang="ja-JP" sz="1400">
              <a:solidFill>
                <a:schemeClr val="dk1"/>
              </a:solidFill>
              <a:effectLst/>
              <a:latin typeface="+mn-lt"/>
              <a:ea typeface="+mn-ea"/>
              <a:cs typeface="+mn-cs"/>
            </a:rPr>
            <a:t>百万円取崩したことなどにより全体としては</a:t>
          </a:r>
          <a:r>
            <a:rPr kumimoji="1" lang="en-US" altLang="ja-JP" sz="1400">
              <a:solidFill>
                <a:schemeClr val="dk1"/>
              </a:solidFill>
              <a:effectLst/>
              <a:latin typeface="+mn-lt"/>
              <a:ea typeface="+mn-ea"/>
              <a:cs typeface="+mn-cs"/>
            </a:rPr>
            <a:t>103</a:t>
          </a:r>
          <a:r>
            <a:rPr kumimoji="1" lang="ja-JP" altLang="ja-JP" sz="1400">
              <a:solidFill>
                <a:schemeClr val="dk1"/>
              </a:solidFill>
              <a:effectLst/>
              <a:latin typeface="+mn-lt"/>
              <a:ea typeface="+mn-ea"/>
              <a:cs typeface="+mn-cs"/>
            </a:rPr>
            <a:t>百万円の</a:t>
          </a:r>
          <a:r>
            <a:rPr kumimoji="1" lang="ja-JP" altLang="en-US" sz="1400">
              <a:solidFill>
                <a:schemeClr val="dk1"/>
              </a:solidFill>
              <a:effectLst/>
              <a:latin typeface="+mn-lt"/>
              <a:ea typeface="+mn-ea"/>
              <a:cs typeface="+mn-cs"/>
            </a:rPr>
            <a:t>減と</a:t>
          </a:r>
          <a:r>
            <a:rPr kumimoji="1" lang="ja-JP" altLang="ja-JP" sz="1400">
              <a:solidFill>
                <a:schemeClr val="dk1"/>
              </a:solidFill>
              <a:effectLst/>
              <a:latin typeface="+mn-lt"/>
              <a:ea typeface="+mn-ea"/>
              <a:cs typeface="+mn-cs"/>
            </a:rPr>
            <a:t>なった。</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（今後の方針）</a:t>
          </a:r>
          <a:endParaRPr lang="ja-JP" altLang="ja-JP" sz="1400">
            <a:effectLst/>
          </a:endParaRPr>
        </a:p>
        <a:p>
          <a:r>
            <a:rPr kumimoji="1" lang="ja-JP" altLang="ja-JP" sz="1400">
              <a:solidFill>
                <a:schemeClr val="dk1"/>
              </a:solidFill>
              <a:effectLst/>
              <a:latin typeface="+mn-lt"/>
              <a:ea typeface="+mn-ea"/>
              <a:cs typeface="+mn-cs"/>
            </a:rPr>
            <a:t>　毎年度の各種事業への取崩しにより、中期的には各基金ともに残高の減少を見込んでいる。現在の社会保障関連経費及び公共施設の老朽化への対応を考慮すると、財政調整基金、公共施設等整備基金の残高が底をつく恐れもあり、今後、本町独自施策についても、長期的視点に立った事業効果の適宜評価を行うとともに、各種公共施設等について、公共施設等総合管理計画に基づく計画的な改修による将来コスト削減に向けた取組を行い、基金の有効活用と適正管理に努めていく。</a:t>
          </a:r>
          <a:endParaRPr lang="ja-JP" altLang="ja-JP" sz="1400">
            <a:effectLst/>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（基金の使途）</a:t>
          </a:r>
          <a:endParaRPr lang="ja-JP" altLang="ja-JP" sz="1300">
            <a:effectLst/>
          </a:endParaRPr>
        </a:p>
        <a:p>
          <a:r>
            <a:rPr kumimoji="1" lang="ja-JP" altLang="ja-JP" sz="1300">
              <a:solidFill>
                <a:schemeClr val="dk1"/>
              </a:solidFill>
              <a:effectLst/>
              <a:latin typeface="+mn-lt"/>
              <a:ea typeface="+mn-ea"/>
              <a:cs typeface="+mn-cs"/>
            </a:rPr>
            <a:t>　公共施設等整備基金・・・公用または公共の用に資する施設の整備及び充実を図る。</a:t>
          </a:r>
          <a:endParaRPr lang="ja-JP" altLang="ja-JP" sz="1300">
            <a:effectLst/>
          </a:endParaRPr>
        </a:p>
        <a:p>
          <a:r>
            <a:rPr kumimoji="1" lang="ja-JP" altLang="ja-JP" sz="1300">
              <a:solidFill>
                <a:schemeClr val="dk1"/>
              </a:solidFill>
              <a:effectLst/>
              <a:latin typeface="+mn-lt"/>
              <a:ea typeface="+mn-ea"/>
              <a:cs typeface="+mn-cs"/>
            </a:rPr>
            <a:t>　交流拠点施設整備基金・・・五本松団地跡地に交流拠点施設を建設する経費に充てる。</a:t>
          </a:r>
          <a:endParaRPr lang="ja-JP" altLang="ja-JP" sz="1300">
            <a:effectLst/>
          </a:endParaRPr>
        </a:p>
        <a:p>
          <a:r>
            <a:rPr kumimoji="1" lang="ja-JP" altLang="ja-JP" sz="1300">
              <a:solidFill>
                <a:schemeClr val="dk1"/>
              </a:solidFill>
              <a:effectLst/>
              <a:latin typeface="+mn-lt"/>
              <a:ea typeface="+mn-ea"/>
              <a:cs typeface="+mn-cs"/>
            </a:rPr>
            <a:t>　衛生センター施設整備基金・・・老朽化した衛生センター施設の整備を図る。</a:t>
          </a:r>
          <a:endParaRPr lang="ja-JP" altLang="ja-JP" sz="1300">
            <a:effectLst/>
          </a:endParaRPr>
        </a:p>
        <a:p>
          <a:r>
            <a:rPr kumimoji="1" lang="ja-JP" altLang="ja-JP" sz="1300">
              <a:solidFill>
                <a:schemeClr val="dk1"/>
              </a:solidFill>
              <a:effectLst/>
              <a:latin typeface="+mn-lt"/>
              <a:ea typeface="+mn-ea"/>
              <a:cs typeface="+mn-cs"/>
            </a:rPr>
            <a:t>　すこやか福祉基金・・・社会福祉法人、個人等の民間事業者が実施する高齢者保健福祉事業を支援する経費に充てる。</a:t>
          </a:r>
          <a:endParaRPr lang="ja-JP" altLang="ja-JP" sz="1300">
            <a:effectLst/>
          </a:endParaRPr>
        </a:p>
        <a:p>
          <a:r>
            <a:rPr kumimoji="1" lang="ja-JP" altLang="ja-JP" sz="1300">
              <a:solidFill>
                <a:schemeClr val="dk1"/>
              </a:solidFill>
              <a:effectLst/>
              <a:latin typeface="+mn-lt"/>
              <a:ea typeface="+mn-ea"/>
              <a:cs typeface="+mn-cs"/>
            </a:rPr>
            <a:t>　ふるさと未来基金・・・ふるさと納税の寄付目的に沿った事業に充てる。</a:t>
          </a:r>
          <a:endParaRPr lang="ja-JP" altLang="ja-JP" sz="1300">
            <a:effectLst/>
          </a:endParaRPr>
        </a:p>
        <a:p>
          <a:r>
            <a:rPr kumimoji="1" lang="ja-JP" altLang="ja-JP" sz="1300">
              <a:solidFill>
                <a:schemeClr val="dk1"/>
              </a:solidFill>
              <a:effectLst/>
              <a:latin typeface="+mn-lt"/>
              <a:ea typeface="+mn-ea"/>
              <a:cs typeface="+mn-cs"/>
            </a:rPr>
            <a:t>（増減理由）</a:t>
          </a:r>
          <a:endParaRPr lang="ja-JP" altLang="ja-JP" sz="1300">
            <a:effectLst/>
          </a:endParaRPr>
        </a:p>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公共施設等整備基金</a:t>
          </a:r>
          <a:r>
            <a:rPr kumimoji="1" lang="ja-JP" altLang="ja-JP" sz="1300">
              <a:solidFill>
                <a:schemeClr val="dk1"/>
              </a:solidFill>
              <a:effectLst/>
              <a:latin typeface="+mn-lt"/>
              <a:ea typeface="+mn-ea"/>
              <a:cs typeface="+mn-cs"/>
            </a:rPr>
            <a:t>は、</a:t>
          </a:r>
          <a:r>
            <a:rPr kumimoji="1" lang="ja-JP" altLang="en-US" sz="1300">
              <a:solidFill>
                <a:schemeClr val="dk1"/>
              </a:solidFill>
              <a:effectLst/>
              <a:latin typeface="+mn-lt"/>
              <a:ea typeface="+mn-ea"/>
              <a:cs typeface="+mn-cs"/>
            </a:rPr>
            <a:t>普通建設事業への充当が増加したことなどにより</a:t>
          </a:r>
          <a:r>
            <a:rPr kumimoji="1" lang="en-US" altLang="ja-JP" sz="1300">
              <a:solidFill>
                <a:schemeClr val="dk1"/>
              </a:solidFill>
              <a:effectLst/>
              <a:latin typeface="+mn-lt"/>
              <a:ea typeface="+mn-ea"/>
              <a:cs typeface="+mn-cs"/>
            </a:rPr>
            <a:t>118</a:t>
          </a:r>
          <a:r>
            <a:rPr kumimoji="1" lang="ja-JP" altLang="ja-JP" sz="1300">
              <a:solidFill>
                <a:schemeClr val="dk1"/>
              </a:solidFill>
              <a:effectLst/>
              <a:latin typeface="+mn-lt"/>
              <a:ea typeface="+mn-ea"/>
              <a:cs typeface="+mn-cs"/>
            </a:rPr>
            <a:t>百万円</a:t>
          </a:r>
          <a:r>
            <a:rPr kumimoji="1" lang="ja-JP" altLang="en-US" sz="1300">
              <a:solidFill>
                <a:schemeClr val="dk1"/>
              </a:solidFill>
              <a:effectLst/>
              <a:latin typeface="+mn-lt"/>
              <a:ea typeface="+mn-ea"/>
              <a:cs typeface="+mn-cs"/>
            </a:rPr>
            <a:t>の減と</a:t>
          </a:r>
          <a:r>
            <a:rPr kumimoji="1" lang="ja-JP" altLang="ja-JP" sz="1300">
              <a:solidFill>
                <a:schemeClr val="dk1"/>
              </a:solidFill>
              <a:effectLst/>
              <a:latin typeface="+mn-lt"/>
              <a:ea typeface="+mn-ea"/>
              <a:cs typeface="+mn-cs"/>
            </a:rPr>
            <a:t>なった。</a:t>
          </a:r>
          <a:endParaRPr lang="ja-JP" altLang="ja-JP" sz="1300">
            <a:effectLst/>
          </a:endParaRPr>
        </a:p>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森林環境譲与税基金</a:t>
          </a:r>
          <a:r>
            <a:rPr kumimoji="1" lang="ja-JP" altLang="ja-JP" sz="1300">
              <a:solidFill>
                <a:schemeClr val="dk1"/>
              </a:solidFill>
              <a:effectLst/>
              <a:latin typeface="+mn-lt"/>
              <a:ea typeface="+mn-ea"/>
              <a:cs typeface="+mn-cs"/>
            </a:rPr>
            <a:t>は、</a:t>
          </a:r>
          <a:r>
            <a:rPr kumimoji="1" lang="ja-JP" altLang="en-US" sz="1300">
              <a:solidFill>
                <a:schemeClr val="dk1"/>
              </a:solidFill>
              <a:effectLst/>
              <a:latin typeface="+mn-lt"/>
              <a:ea typeface="+mn-ea"/>
              <a:cs typeface="+mn-cs"/>
            </a:rPr>
            <a:t>充当事業よりも譲与税収入が上回ったことにより</a:t>
          </a:r>
          <a:r>
            <a:rPr kumimoji="1" lang="en-US" altLang="ja-JP" sz="1300">
              <a:solidFill>
                <a:schemeClr val="dk1"/>
              </a:solidFill>
              <a:effectLst/>
              <a:latin typeface="+mn-lt"/>
              <a:ea typeface="+mn-ea"/>
              <a:cs typeface="+mn-cs"/>
            </a:rPr>
            <a:t>16</a:t>
          </a:r>
          <a:r>
            <a:rPr kumimoji="1" lang="ja-JP" altLang="ja-JP" sz="1300">
              <a:solidFill>
                <a:schemeClr val="dk1"/>
              </a:solidFill>
              <a:effectLst/>
              <a:latin typeface="+mn-lt"/>
              <a:ea typeface="+mn-ea"/>
              <a:cs typeface="+mn-cs"/>
            </a:rPr>
            <a:t>百万円の</a:t>
          </a:r>
          <a:r>
            <a:rPr kumimoji="1" lang="ja-JP" altLang="en-US" sz="1300">
              <a:solidFill>
                <a:schemeClr val="dk1"/>
              </a:solidFill>
              <a:effectLst/>
              <a:latin typeface="+mn-lt"/>
              <a:ea typeface="+mn-ea"/>
              <a:cs typeface="+mn-cs"/>
            </a:rPr>
            <a:t>増</a:t>
          </a:r>
          <a:r>
            <a:rPr kumimoji="1" lang="ja-JP" altLang="ja-JP" sz="1300">
              <a:solidFill>
                <a:schemeClr val="dk1"/>
              </a:solidFill>
              <a:effectLst/>
              <a:latin typeface="+mn-lt"/>
              <a:ea typeface="+mn-ea"/>
              <a:cs typeface="+mn-cs"/>
            </a:rPr>
            <a:t>となっ</a:t>
          </a:r>
          <a:r>
            <a:rPr kumimoji="1" lang="ja-JP" altLang="en-US" sz="1300">
              <a:solidFill>
                <a:schemeClr val="dk1"/>
              </a:solidFill>
              <a:effectLst/>
              <a:latin typeface="+mn-lt"/>
              <a:ea typeface="+mn-ea"/>
              <a:cs typeface="+mn-cs"/>
            </a:rPr>
            <a:t>た</a:t>
          </a:r>
          <a:r>
            <a:rPr kumimoji="1" lang="ja-JP" altLang="ja-JP" sz="1300">
              <a:solidFill>
                <a:schemeClr val="dk1"/>
              </a:solidFill>
              <a:effectLst/>
              <a:latin typeface="+mn-lt"/>
              <a:ea typeface="+mn-ea"/>
              <a:cs typeface="+mn-cs"/>
            </a:rPr>
            <a:t>。</a:t>
          </a:r>
          <a:endParaRPr lang="ja-JP" altLang="ja-JP" sz="1300">
            <a:effectLst/>
          </a:endParaRPr>
        </a:p>
        <a:p>
          <a:r>
            <a:rPr kumimoji="1" lang="ja-JP" altLang="ja-JP" sz="1300">
              <a:solidFill>
                <a:schemeClr val="dk1"/>
              </a:solidFill>
              <a:effectLst/>
              <a:latin typeface="+mn-lt"/>
              <a:ea typeface="+mn-ea"/>
              <a:cs typeface="+mn-cs"/>
            </a:rPr>
            <a:t>（今後の方針）</a:t>
          </a:r>
          <a:endParaRPr lang="ja-JP" altLang="ja-JP" sz="1300">
            <a:effectLst/>
          </a:endParaRPr>
        </a:p>
        <a:p>
          <a:r>
            <a:rPr kumimoji="1" lang="ja-JP" altLang="ja-JP" sz="1300">
              <a:solidFill>
                <a:schemeClr val="dk1"/>
              </a:solidFill>
              <a:effectLst/>
              <a:latin typeface="+mn-lt"/>
              <a:ea typeface="+mn-ea"/>
              <a:cs typeface="+mn-cs"/>
            </a:rPr>
            <a:t>　公共施設等整備基金については、平成</a:t>
          </a:r>
          <a:r>
            <a:rPr kumimoji="1" lang="en-US" altLang="ja-JP" sz="1300">
              <a:solidFill>
                <a:schemeClr val="dk1"/>
              </a:solidFill>
              <a:effectLst/>
              <a:latin typeface="+mn-lt"/>
              <a:ea typeface="+mn-ea"/>
              <a:cs typeface="+mn-cs"/>
            </a:rPr>
            <a:t>28</a:t>
          </a:r>
          <a:r>
            <a:rPr kumimoji="1" lang="ja-JP" altLang="ja-JP" sz="1300">
              <a:solidFill>
                <a:schemeClr val="dk1"/>
              </a:solidFill>
              <a:effectLst/>
              <a:latin typeface="+mn-lt"/>
              <a:ea typeface="+mn-ea"/>
              <a:cs typeface="+mn-cs"/>
            </a:rPr>
            <a:t>年度に整備した公共施設等総合管理計画に基づき、長期的視点から施設の集約化や長寿命化を図り、予算の平準化を予測しながら基金の活用を行っていく。交流拠点施設整備基金については、令和</a:t>
          </a:r>
          <a:r>
            <a:rPr kumimoji="1" lang="en-US" altLang="ja-JP" sz="1300">
              <a:solidFill>
                <a:schemeClr val="dk1"/>
              </a:solidFill>
              <a:effectLst/>
              <a:latin typeface="+mn-lt"/>
              <a:ea typeface="+mn-ea"/>
              <a:cs typeface="+mn-cs"/>
            </a:rPr>
            <a:t>10</a:t>
          </a:r>
          <a:r>
            <a:rPr kumimoji="1" lang="ja-JP" altLang="ja-JP" sz="1300">
              <a:solidFill>
                <a:schemeClr val="dk1"/>
              </a:solidFill>
              <a:effectLst/>
              <a:latin typeface="+mn-lt"/>
              <a:ea typeface="+mn-ea"/>
              <a:cs typeface="+mn-cs"/>
            </a:rPr>
            <a:t>年度以降に事業予定であるため、現在積立てている基金を充当し、事業完了後は廃止する予定である。すこやか福祉基金については、高齢者保健福祉事業への充当を今後も行っていくが、現状の充当事業を鑑みると基金の積増しは当分の間行わない予定である。ふるさと振興基金は、都城市との連携事業の財源に充てることとなっているため、</a:t>
          </a:r>
          <a:r>
            <a:rPr kumimoji="1" lang="ja-JP" altLang="en-US" sz="1300">
              <a:solidFill>
                <a:schemeClr val="dk1"/>
              </a:solidFill>
              <a:effectLst/>
              <a:latin typeface="+mn-lt"/>
              <a:ea typeface="+mn-ea"/>
              <a:cs typeface="+mn-cs"/>
            </a:rPr>
            <a:t>今後の事業を見越して残高を維持していく必要がある。</a:t>
          </a:r>
          <a:endParaRPr lang="ja-JP" altLang="ja-JP" sz="1300">
            <a:effectLst/>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chemeClr val="dk1"/>
              </a:solidFill>
              <a:effectLst/>
              <a:latin typeface="+mn-lt"/>
              <a:ea typeface="+mn-ea"/>
              <a:cs typeface="+mn-cs"/>
            </a:rPr>
            <a:t>（増減理由）</a:t>
          </a:r>
          <a:endParaRPr lang="ja-JP" altLang="ja-JP" sz="1600">
            <a:effectLst/>
          </a:endParaRPr>
        </a:p>
        <a:p>
          <a:r>
            <a:rPr kumimoji="1" lang="ja-JP" altLang="ja-JP" sz="1600">
              <a:solidFill>
                <a:schemeClr val="dk1"/>
              </a:solidFill>
              <a:effectLst/>
              <a:latin typeface="+mn-lt"/>
              <a:ea typeface="+mn-ea"/>
              <a:cs typeface="+mn-cs"/>
            </a:rPr>
            <a:t>　昨年と概ね同額となった。</a:t>
          </a:r>
          <a:endParaRPr lang="ja-JP" altLang="ja-JP" sz="1600">
            <a:effectLst/>
          </a:endParaRPr>
        </a:p>
        <a:p>
          <a:endParaRPr kumimoji="1" lang="en-US" altLang="ja-JP" sz="1600">
            <a:solidFill>
              <a:schemeClr val="dk1"/>
            </a:solidFill>
            <a:effectLst/>
            <a:latin typeface="+mn-lt"/>
            <a:ea typeface="+mn-ea"/>
            <a:cs typeface="+mn-cs"/>
          </a:endParaRPr>
        </a:p>
        <a:p>
          <a:r>
            <a:rPr kumimoji="1" lang="ja-JP" altLang="ja-JP" sz="1600">
              <a:solidFill>
                <a:schemeClr val="dk1"/>
              </a:solidFill>
              <a:effectLst/>
              <a:latin typeface="+mn-lt"/>
              <a:ea typeface="+mn-ea"/>
              <a:cs typeface="+mn-cs"/>
            </a:rPr>
            <a:t>（今後の方針）</a:t>
          </a:r>
          <a:endParaRPr lang="ja-JP" altLang="ja-JP" sz="1600">
            <a:effectLst/>
          </a:endParaRPr>
        </a:p>
        <a:p>
          <a:r>
            <a:rPr kumimoji="1" lang="ja-JP" altLang="ja-JP" sz="1600">
              <a:solidFill>
                <a:schemeClr val="dk1"/>
              </a:solidFill>
              <a:effectLst/>
              <a:latin typeface="+mn-lt"/>
              <a:ea typeface="+mn-ea"/>
              <a:cs typeface="+mn-cs"/>
            </a:rPr>
            <a:t>　決算状況を踏まえ、中長期的視点から適正な管理運用を行っていく。</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chemeClr val="dk1"/>
              </a:solidFill>
              <a:effectLst/>
              <a:latin typeface="+mn-lt"/>
              <a:ea typeface="+mn-ea"/>
              <a:cs typeface="+mn-cs"/>
            </a:rPr>
            <a:t>（増減理由）</a:t>
          </a:r>
          <a:endParaRPr lang="ja-JP" altLang="ja-JP" sz="1600">
            <a:effectLst/>
          </a:endParaRPr>
        </a:p>
        <a:p>
          <a:r>
            <a:rPr kumimoji="1" lang="ja-JP" altLang="ja-JP" sz="1600">
              <a:solidFill>
                <a:schemeClr val="dk1"/>
              </a:solidFill>
              <a:effectLst/>
              <a:latin typeface="+mn-lt"/>
              <a:ea typeface="+mn-ea"/>
              <a:cs typeface="+mn-cs"/>
            </a:rPr>
            <a:t> 普通交付税の再算定により臨時財政対策債の償還分</a:t>
          </a:r>
          <a:r>
            <a:rPr kumimoji="1" lang="ja-JP" altLang="en-US" sz="1600">
              <a:solidFill>
                <a:schemeClr val="dk1"/>
              </a:solidFill>
              <a:effectLst/>
              <a:latin typeface="+mn-lt"/>
              <a:ea typeface="+mn-ea"/>
              <a:cs typeface="+mn-cs"/>
            </a:rPr>
            <a:t>を積み立てたことなど</a:t>
          </a:r>
          <a:r>
            <a:rPr kumimoji="1" lang="ja-JP" altLang="ja-JP" sz="1600">
              <a:solidFill>
                <a:schemeClr val="dk1"/>
              </a:solidFill>
              <a:effectLst/>
              <a:latin typeface="+mn-lt"/>
              <a:ea typeface="+mn-ea"/>
              <a:cs typeface="+mn-cs"/>
            </a:rPr>
            <a:t>により</a:t>
          </a:r>
          <a:r>
            <a:rPr kumimoji="1" lang="en-US" altLang="ja-JP" sz="1600">
              <a:solidFill>
                <a:schemeClr val="dk1"/>
              </a:solidFill>
              <a:effectLst/>
              <a:latin typeface="+mn-lt"/>
              <a:ea typeface="+mn-ea"/>
              <a:cs typeface="+mn-cs"/>
            </a:rPr>
            <a:t>44</a:t>
          </a:r>
          <a:r>
            <a:rPr kumimoji="1" lang="ja-JP" altLang="ja-JP" sz="1600">
              <a:solidFill>
                <a:schemeClr val="dk1"/>
              </a:solidFill>
              <a:effectLst/>
              <a:latin typeface="+mn-lt"/>
              <a:ea typeface="+mn-ea"/>
              <a:cs typeface="+mn-cs"/>
            </a:rPr>
            <a:t>百万円の増となった。</a:t>
          </a:r>
          <a:endParaRPr lang="ja-JP" altLang="ja-JP" sz="1600">
            <a:effectLst/>
          </a:endParaRPr>
        </a:p>
        <a:p>
          <a:endParaRPr kumimoji="1" lang="en-US" altLang="ja-JP" sz="1600">
            <a:solidFill>
              <a:schemeClr val="dk1"/>
            </a:solidFill>
            <a:effectLst/>
            <a:latin typeface="+mn-lt"/>
            <a:ea typeface="+mn-ea"/>
            <a:cs typeface="+mn-cs"/>
          </a:endParaRPr>
        </a:p>
        <a:p>
          <a:r>
            <a:rPr kumimoji="1" lang="ja-JP" altLang="ja-JP" sz="1600">
              <a:solidFill>
                <a:schemeClr val="dk1"/>
              </a:solidFill>
              <a:effectLst/>
              <a:latin typeface="+mn-lt"/>
              <a:ea typeface="+mn-ea"/>
              <a:cs typeface="+mn-cs"/>
            </a:rPr>
            <a:t>（今後の方針）</a:t>
          </a:r>
          <a:endParaRPr lang="ja-JP" altLang="ja-JP" sz="1600">
            <a:effectLst/>
          </a:endParaRPr>
        </a:p>
        <a:p>
          <a:r>
            <a:rPr kumimoji="1" lang="ja-JP" altLang="ja-JP" sz="1600">
              <a:solidFill>
                <a:schemeClr val="dk1"/>
              </a:solidFill>
              <a:effectLst/>
              <a:latin typeface="+mn-lt"/>
              <a:ea typeface="+mn-ea"/>
              <a:cs typeface="+mn-cs"/>
            </a:rPr>
            <a:t>　今後も国の補正予算等に関連して行われた大規模建設事業の償還が見込まれるほか、交流拠点施設や衛生センターの整備事業や脱炭素化推進事業等が控えるなど、地方債発行が見込まれるため、基金積立を計画的に行い、将来負担の抑制に努める。</a:t>
          </a:r>
          <a:endParaRPr lang="ja-JP" altLang="ja-JP" sz="1600">
            <a:effectLst/>
          </a:endParaRP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宮崎県三股町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25,684
25,464
110.02
13,791,873
13,116,384
491,244
6,712,230
6,014,199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年度は県の平均を</a:t>
          </a:r>
          <a:r>
            <a:rPr kumimoji="1" lang="en-US" altLang="ja-JP" sz="1100">
              <a:solidFill>
                <a:schemeClr val="dk1"/>
              </a:solidFill>
              <a:effectLst/>
              <a:latin typeface="+mn-lt"/>
              <a:ea typeface="+mn-ea"/>
              <a:cs typeface="+mn-cs"/>
            </a:rPr>
            <a:t>0.07</a:t>
          </a:r>
          <a:r>
            <a:rPr kumimoji="1" lang="ja-JP" altLang="ja-JP" sz="1100">
              <a:solidFill>
                <a:schemeClr val="dk1"/>
              </a:solidFill>
              <a:effectLst/>
              <a:latin typeface="+mn-lt"/>
              <a:ea typeface="+mn-ea"/>
              <a:cs typeface="+mn-cs"/>
            </a:rPr>
            <a:t>上回ることとなったが、町内には大型事業所が少なく、依然として財政基盤が弱い背景もあり、類似団体平均と比較すると</a:t>
          </a:r>
          <a:r>
            <a:rPr kumimoji="1" lang="en-US" altLang="ja-JP" sz="1100">
              <a:solidFill>
                <a:schemeClr val="dk1"/>
              </a:solidFill>
              <a:effectLst/>
              <a:latin typeface="+mn-lt"/>
              <a:ea typeface="+mn-ea"/>
              <a:cs typeface="+mn-cs"/>
            </a:rPr>
            <a:t>0.18</a:t>
          </a:r>
          <a:r>
            <a:rPr kumimoji="1" lang="ja-JP" altLang="ja-JP" sz="1100">
              <a:solidFill>
                <a:schemeClr val="dk1"/>
              </a:solidFill>
              <a:effectLst/>
              <a:latin typeface="+mn-lt"/>
              <a:ea typeface="+mn-ea"/>
              <a:cs typeface="+mn-cs"/>
            </a:rPr>
            <a:t>下回っている。</a:t>
          </a:r>
          <a:endParaRPr lang="ja-JP" altLang="ja-JP" sz="1400">
            <a:effectLst/>
          </a:endParaRPr>
        </a:p>
        <a:p>
          <a:r>
            <a:rPr kumimoji="1" lang="ja-JP" altLang="ja-JP" sz="1100">
              <a:solidFill>
                <a:schemeClr val="dk1"/>
              </a:solidFill>
              <a:effectLst/>
              <a:latin typeface="+mn-lt"/>
              <a:ea typeface="+mn-ea"/>
              <a:cs typeface="+mn-cs"/>
            </a:rPr>
            <a:t>社会保障関連の経費増を含め財政需要額は今後も増加傾向が見込まれていることから、税収の徴収率向上対策を中心として歳入確保に努め、自主財源の十分な確保を図り財政基盤の強化に努める。</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24695</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68345"/>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111072</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24695</xdr:rowOff>
    </xdr:from>
    <xdr:to>
      <xdr:col>24</xdr:col>
      <xdr:colOff>12700</xdr:colOff>
      <xdr:row>37</xdr:row>
      <xdr:rowOff>24695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44450</xdr:rowOff>
    </xdr:from>
    <xdr:to>
      <xdr:col>23</xdr:col>
      <xdr:colOff>133350</xdr:colOff>
      <xdr:row>44</xdr:row>
      <xdr:rowOff>57855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588250"/>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111777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44450</xdr:rowOff>
    </xdr:from>
    <xdr:to>
      <xdr:col>19</xdr:col>
      <xdr:colOff>133350</xdr:colOff>
      <xdr:row>44</xdr:row>
      <xdr:rowOff>57855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58825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81845</xdr:rowOff>
    </xdr:from>
    <xdr:to>
      <xdr:col>19</xdr:col>
      <xdr:colOff>184150</xdr:colOff>
      <xdr:row>43</xdr:row>
      <xdr:rowOff>11995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8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22172</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051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44450</xdr:rowOff>
    </xdr:from>
    <xdr:to>
      <xdr:col>15</xdr:col>
      <xdr:colOff>82550</xdr:colOff>
      <xdr:row>44</xdr:row>
      <xdr:rowOff>44450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166810</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31045</xdr:rowOff>
    </xdr:from>
    <xdr:to>
      <xdr:col>11</xdr:col>
      <xdr:colOff>31750</xdr:colOff>
      <xdr:row>44</xdr:row>
      <xdr:rowOff>44450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5748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14817</xdr:rowOff>
    </xdr:from>
    <xdr:to>
      <xdr:col>7</xdr:col>
      <xdr:colOff>31750</xdr:colOff>
      <xdr:row>42</xdr:row>
      <xdr:rowOff>116417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126594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165100</xdr:rowOff>
    </xdr:from>
    <xdr:to>
      <xdr:col>23</xdr:col>
      <xdr:colOff>184150</xdr:colOff>
      <xdr:row>44</xdr:row>
      <xdr:rowOff>95250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137177</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7055</xdr:rowOff>
    </xdr:from>
    <xdr:to>
      <xdr:col>19</xdr:col>
      <xdr:colOff>184150</xdr:colOff>
      <xdr:row>44</xdr:row>
      <xdr:rowOff>108655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93432</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637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165100</xdr:rowOff>
    </xdr:from>
    <xdr:to>
      <xdr:col>15</xdr:col>
      <xdr:colOff>133350</xdr:colOff>
      <xdr:row>44</xdr:row>
      <xdr:rowOff>95250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80027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165100</xdr:rowOff>
    </xdr:from>
    <xdr:to>
      <xdr:col>11</xdr:col>
      <xdr:colOff>82550</xdr:colOff>
      <xdr:row>44</xdr:row>
      <xdr:rowOff>95250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80027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151695</xdr:rowOff>
    </xdr:from>
    <xdr:to>
      <xdr:col>7</xdr:col>
      <xdr:colOff>31750</xdr:colOff>
      <xdr:row>44</xdr:row>
      <xdr:rowOff>81845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66622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effectLst/>
              <a:latin typeface="+mn-lt"/>
              <a:ea typeface="+mn-ea"/>
              <a:cs typeface="+mn-cs"/>
            </a:rPr>
            <a:t>経常収支比率は、昨年度と比較すると</a:t>
          </a:r>
          <a:r>
            <a:rPr kumimoji="1" lang="en-US" altLang="ja-JP" sz="1000">
              <a:solidFill>
                <a:schemeClr val="dk1"/>
              </a:solidFill>
              <a:effectLst/>
              <a:latin typeface="+mn-lt"/>
              <a:ea typeface="+mn-ea"/>
              <a:cs typeface="+mn-cs"/>
            </a:rPr>
            <a:t>0.9</a:t>
          </a:r>
          <a:r>
            <a:rPr kumimoji="1" lang="ja-JP" altLang="en-US" sz="1000">
              <a:solidFill>
                <a:schemeClr val="dk1"/>
              </a:solidFill>
              <a:effectLst/>
              <a:latin typeface="+mn-lt"/>
              <a:ea typeface="+mn-ea"/>
              <a:cs typeface="+mn-cs"/>
            </a:rPr>
            <a:t>ポイント減</a:t>
          </a:r>
          <a:r>
            <a:rPr kumimoji="1" lang="ja-JP" altLang="ja-JP" sz="1000">
              <a:solidFill>
                <a:schemeClr val="dk1"/>
              </a:solidFill>
              <a:effectLst/>
              <a:latin typeface="+mn-lt"/>
              <a:ea typeface="+mn-ea"/>
              <a:cs typeface="+mn-cs"/>
            </a:rPr>
            <a:t>となり弾力性が</a:t>
          </a:r>
          <a:r>
            <a:rPr kumimoji="1" lang="ja-JP" altLang="en-US" sz="1000">
              <a:solidFill>
                <a:schemeClr val="dk1"/>
              </a:solidFill>
              <a:effectLst/>
              <a:latin typeface="+mn-lt"/>
              <a:ea typeface="+mn-ea"/>
              <a:cs typeface="+mn-cs"/>
            </a:rPr>
            <a:t>向上した</a:t>
          </a:r>
          <a:r>
            <a:rPr kumimoji="1" lang="ja-JP" altLang="ja-JP" sz="1000">
              <a:solidFill>
                <a:schemeClr val="dk1"/>
              </a:solidFill>
              <a:effectLst/>
              <a:latin typeface="+mn-lt"/>
              <a:ea typeface="+mn-ea"/>
              <a:cs typeface="+mn-cs"/>
            </a:rPr>
            <a:t>結果</a:t>
          </a:r>
          <a:r>
            <a:rPr kumimoji="1" lang="ja-JP" altLang="en-US" sz="1000">
              <a:solidFill>
                <a:schemeClr val="dk1"/>
              </a:solidFill>
              <a:effectLst/>
              <a:latin typeface="+mn-lt"/>
              <a:ea typeface="+mn-ea"/>
              <a:cs typeface="+mn-cs"/>
            </a:rPr>
            <a:t>と</a:t>
          </a:r>
          <a:r>
            <a:rPr kumimoji="1" lang="ja-JP" altLang="ja-JP" sz="1000">
              <a:solidFill>
                <a:schemeClr val="dk1"/>
              </a:solidFill>
              <a:effectLst/>
              <a:latin typeface="+mn-lt"/>
              <a:ea typeface="+mn-ea"/>
              <a:cs typeface="+mn-cs"/>
            </a:rPr>
            <a:t>なった。</a:t>
          </a:r>
          <a:endParaRPr lang="ja-JP" altLang="ja-JP" sz="1000">
            <a:effectLst/>
          </a:endParaRPr>
        </a:p>
        <a:p>
          <a:r>
            <a:rPr kumimoji="1" lang="ja-JP" altLang="ja-JP" sz="1000">
              <a:solidFill>
                <a:schemeClr val="dk1"/>
              </a:solidFill>
              <a:effectLst/>
              <a:latin typeface="+mn-lt"/>
              <a:ea typeface="+mn-ea"/>
              <a:cs typeface="+mn-cs"/>
            </a:rPr>
            <a:t>昨年度と比較すると、分母の経常一般財源においては、</a:t>
          </a:r>
          <a:r>
            <a:rPr kumimoji="1" lang="ja-JP" altLang="en-US" sz="1000">
              <a:solidFill>
                <a:schemeClr val="dk1"/>
              </a:solidFill>
              <a:effectLst/>
              <a:latin typeface="+mn-lt"/>
              <a:ea typeface="+mn-ea"/>
              <a:cs typeface="+mn-cs"/>
            </a:rPr>
            <a:t>地方税や</a:t>
          </a:r>
          <a:r>
            <a:rPr kumimoji="1" lang="ja-JP" altLang="ja-JP" sz="1000">
              <a:solidFill>
                <a:schemeClr val="dk1"/>
              </a:solidFill>
              <a:effectLst/>
              <a:latin typeface="+mn-lt"/>
              <a:ea typeface="+mn-ea"/>
              <a:cs typeface="+mn-cs"/>
            </a:rPr>
            <a:t>臨時財政対策債が減額となった</a:t>
          </a:r>
          <a:r>
            <a:rPr kumimoji="1" lang="ja-JP" altLang="en-US" sz="1000">
              <a:solidFill>
                <a:schemeClr val="dk1"/>
              </a:solidFill>
              <a:effectLst/>
              <a:latin typeface="+mn-lt"/>
              <a:ea typeface="+mn-ea"/>
              <a:cs typeface="+mn-cs"/>
            </a:rPr>
            <a:t>ものの</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地方消費税、地方特例交付金及び地方交付税</a:t>
          </a:r>
          <a:r>
            <a:rPr kumimoji="1" lang="ja-JP" altLang="ja-JP" sz="1000">
              <a:solidFill>
                <a:schemeClr val="dk1"/>
              </a:solidFill>
              <a:effectLst/>
              <a:latin typeface="+mn-lt"/>
              <a:ea typeface="+mn-ea"/>
              <a:cs typeface="+mn-cs"/>
            </a:rPr>
            <a:t>が</a:t>
          </a:r>
          <a:r>
            <a:rPr kumimoji="1" lang="ja-JP" altLang="en-US" sz="1000">
              <a:solidFill>
                <a:schemeClr val="dk1"/>
              </a:solidFill>
              <a:effectLst/>
              <a:latin typeface="+mn-lt"/>
              <a:ea typeface="+mn-ea"/>
              <a:cs typeface="+mn-cs"/>
            </a:rPr>
            <a:t>増額となった</a:t>
          </a:r>
          <a:r>
            <a:rPr kumimoji="1" lang="ja-JP" altLang="ja-JP" sz="1000">
              <a:solidFill>
                <a:schemeClr val="dk1"/>
              </a:solidFill>
              <a:effectLst/>
              <a:latin typeface="+mn-lt"/>
              <a:ea typeface="+mn-ea"/>
              <a:cs typeface="+mn-cs"/>
            </a:rPr>
            <a:t>ことにより分母全体では</a:t>
          </a:r>
          <a:r>
            <a:rPr kumimoji="1" lang="en-US" altLang="ja-JP" sz="1000">
              <a:solidFill>
                <a:schemeClr val="dk1"/>
              </a:solidFill>
              <a:effectLst/>
              <a:latin typeface="+mn-lt"/>
              <a:ea typeface="+mn-ea"/>
              <a:cs typeface="+mn-cs"/>
            </a:rPr>
            <a:t>288,875</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(4.4</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の増となった。</a:t>
          </a:r>
          <a:r>
            <a:rPr kumimoji="1" lang="ja-JP" altLang="en-US" sz="1000">
              <a:solidFill>
                <a:schemeClr val="dk1"/>
              </a:solidFill>
              <a:effectLst/>
              <a:latin typeface="+mn-lt"/>
              <a:ea typeface="+mn-ea"/>
              <a:cs typeface="+mn-cs"/>
            </a:rPr>
            <a:t>また</a:t>
          </a:r>
          <a:r>
            <a:rPr kumimoji="1" lang="ja-JP" altLang="ja-JP" sz="1000">
              <a:solidFill>
                <a:schemeClr val="dk1"/>
              </a:solidFill>
              <a:effectLst/>
              <a:latin typeface="+mn-lt"/>
              <a:ea typeface="+mn-ea"/>
              <a:cs typeface="+mn-cs"/>
            </a:rPr>
            <a:t>、分子の経常経費充当一般財源で</a:t>
          </a:r>
          <a:r>
            <a:rPr kumimoji="1" lang="ja-JP" altLang="en-US" sz="1000">
              <a:solidFill>
                <a:schemeClr val="dk1"/>
              </a:solidFill>
              <a:effectLst/>
              <a:latin typeface="+mn-lt"/>
              <a:ea typeface="+mn-ea"/>
              <a:cs typeface="+mn-cs"/>
            </a:rPr>
            <a:t>は</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扶助費や公債費が</a:t>
          </a:r>
          <a:r>
            <a:rPr kumimoji="1" lang="ja-JP" altLang="ja-JP" sz="1000">
              <a:solidFill>
                <a:schemeClr val="dk1"/>
              </a:solidFill>
              <a:effectLst/>
              <a:latin typeface="+mn-lt"/>
              <a:ea typeface="+mn-ea"/>
              <a:cs typeface="+mn-cs"/>
            </a:rPr>
            <a:t>減額となった</a:t>
          </a:r>
          <a:r>
            <a:rPr kumimoji="1" lang="ja-JP" altLang="en-US" sz="1000">
              <a:solidFill>
                <a:schemeClr val="dk1"/>
              </a:solidFill>
              <a:effectLst/>
              <a:latin typeface="+mn-lt"/>
              <a:ea typeface="+mn-ea"/>
              <a:cs typeface="+mn-cs"/>
            </a:rPr>
            <a:t>ものの</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人件費、</a:t>
          </a:r>
          <a:r>
            <a:rPr kumimoji="1" lang="ja-JP" altLang="ja-JP" sz="1000">
              <a:solidFill>
                <a:schemeClr val="dk1"/>
              </a:solidFill>
              <a:effectLst/>
              <a:latin typeface="+mn-lt"/>
              <a:ea typeface="+mn-ea"/>
              <a:cs typeface="+mn-cs"/>
            </a:rPr>
            <a:t>物件費</a:t>
          </a:r>
          <a:r>
            <a:rPr kumimoji="1" lang="ja-JP" altLang="en-US" sz="1000">
              <a:solidFill>
                <a:schemeClr val="dk1"/>
              </a:solidFill>
              <a:effectLst/>
              <a:latin typeface="+mn-lt"/>
              <a:ea typeface="+mn-ea"/>
              <a:cs typeface="+mn-cs"/>
            </a:rPr>
            <a:t>及び補助費等の増額</a:t>
          </a:r>
          <a:r>
            <a:rPr kumimoji="1" lang="ja-JP" altLang="ja-JP" sz="1000">
              <a:solidFill>
                <a:schemeClr val="dk1"/>
              </a:solidFill>
              <a:effectLst/>
              <a:latin typeface="+mn-lt"/>
              <a:ea typeface="+mn-ea"/>
              <a:cs typeface="+mn-cs"/>
            </a:rPr>
            <a:t>が上回ったことから、分子全体では</a:t>
          </a:r>
          <a:r>
            <a:rPr kumimoji="1" lang="en-US" altLang="ja-JP" sz="1000">
              <a:solidFill>
                <a:schemeClr val="dk1"/>
              </a:solidFill>
              <a:effectLst/>
              <a:latin typeface="+mn-lt"/>
              <a:ea typeface="+mn-ea"/>
              <a:cs typeface="+mn-cs"/>
            </a:rPr>
            <a:t>205,309</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(3.4</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の増となった。分母分子ともに</a:t>
          </a:r>
          <a:r>
            <a:rPr kumimoji="1" lang="ja-JP" altLang="en-US" sz="1000">
              <a:solidFill>
                <a:schemeClr val="dk1"/>
              </a:solidFill>
              <a:effectLst/>
              <a:latin typeface="+mn-lt"/>
              <a:ea typeface="+mn-ea"/>
              <a:cs typeface="+mn-cs"/>
            </a:rPr>
            <a:t>増額</a:t>
          </a:r>
          <a:r>
            <a:rPr kumimoji="1" lang="ja-JP" altLang="ja-JP" sz="1000">
              <a:solidFill>
                <a:schemeClr val="dk1"/>
              </a:solidFill>
              <a:effectLst/>
              <a:latin typeface="+mn-lt"/>
              <a:ea typeface="+mn-ea"/>
              <a:cs typeface="+mn-cs"/>
            </a:rPr>
            <a:t>となったが、</a:t>
          </a:r>
          <a:r>
            <a:rPr kumimoji="1" lang="ja-JP" altLang="en-US" sz="1000">
              <a:solidFill>
                <a:schemeClr val="dk1"/>
              </a:solidFill>
              <a:effectLst/>
              <a:latin typeface="+mn-lt"/>
              <a:ea typeface="+mn-ea"/>
              <a:cs typeface="+mn-cs"/>
            </a:rPr>
            <a:t>分母</a:t>
          </a:r>
          <a:r>
            <a:rPr kumimoji="1" lang="ja-JP" altLang="ja-JP" sz="1000">
              <a:solidFill>
                <a:schemeClr val="dk1"/>
              </a:solidFill>
              <a:effectLst/>
              <a:latin typeface="+mn-lt"/>
              <a:ea typeface="+mn-ea"/>
              <a:cs typeface="+mn-cs"/>
            </a:rPr>
            <a:t>が</a:t>
          </a:r>
          <a:r>
            <a:rPr kumimoji="1" lang="ja-JP" altLang="en-US" sz="1000">
              <a:solidFill>
                <a:schemeClr val="dk1"/>
              </a:solidFill>
              <a:effectLst/>
              <a:latin typeface="+mn-lt"/>
              <a:ea typeface="+mn-ea"/>
              <a:cs typeface="+mn-cs"/>
            </a:rPr>
            <a:t>分子</a:t>
          </a:r>
          <a:r>
            <a:rPr kumimoji="1" lang="ja-JP" altLang="ja-JP" sz="1000">
              <a:solidFill>
                <a:schemeClr val="dk1"/>
              </a:solidFill>
              <a:effectLst/>
              <a:latin typeface="+mn-lt"/>
              <a:ea typeface="+mn-ea"/>
              <a:cs typeface="+mn-cs"/>
            </a:rPr>
            <a:t>の増を上回ったことにより、経常収支比率が</a:t>
          </a:r>
          <a:r>
            <a:rPr kumimoji="1" lang="ja-JP" altLang="en-US" sz="1000">
              <a:solidFill>
                <a:schemeClr val="dk1"/>
              </a:solidFill>
              <a:effectLst/>
              <a:latin typeface="+mn-lt"/>
              <a:ea typeface="+mn-ea"/>
              <a:cs typeface="+mn-cs"/>
            </a:rPr>
            <a:t>減少した。</a:t>
          </a:r>
          <a:endParaRPr lang="ja-JP" altLang="ja-JP" sz="1000">
            <a:effectLst/>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21907</xdr:rowOff>
    </xdr:from>
    <xdr:to>
      <xdr:col>23</xdr:col>
      <xdr:colOff>133350</xdr:colOff>
      <xdr:row>66</xdr:row>
      <xdr:rowOff>142875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137457"/>
          <a:ext cx="0" cy="13211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114952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3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142875</xdr:rowOff>
    </xdr:from>
    <xdr:to>
      <xdr:col>24</xdr:col>
      <xdr:colOff>12700</xdr:colOff>
      <xdr:row>66</xdr:row>
      <xdr:rowOff>142875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45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108284</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88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21907</xdr:rowOff>
    </xdr:from>
    <xdr:to>
      <xdr:col>24</xdr:col>
      <xdr:colOff>12700</xdr:colOff>
      <xdr:row>59</xdr:row>
      <xdr:rowOff>21907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137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72072</xdr:rowOff>
    </xdr:from>
    <xdr:to>
      <xdr:col>23</xdr:col>
      <xdr:colOff>133350</xdr:colOff>
      <xdr:row>63</xdr:row>
      <xdr:rowOff>126365</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114800" y="10873422"/>
          <a:ext cx="8382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37799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667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21272</xdr:rowOff>
    </xdr:from>
    <xdr:to>
      <xdr:col>23</xdr:col>
      <xdr:colOff>184150</xdr:colOff>
      <xdr:row>63</xdr:row>
      <xdr:rowOff>122872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8255</xdr:rowOff>
    </xdr:from>
    <xdr:to>
      <xdr:col>19</xdr:col>
      <xdr:colOff>133350</xdr:colOff>
      <xdr:row>63</xdr:row>
      <xdr:rowOff>126365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638155"/>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9207</xdr:rowOff>
    </xdr:from>
    <xdr:to>
      <xdr:col>19</xdr:col>
      <xdr:colOff>184150</xdr:colOff>
      <xdr:row>63</xdr:row>
      <xdr:rowOff>110807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120984</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57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95250</xdr:rowOff>
    </xdr:from>
    <xdr:to>
      <xdr:col>15</xdr:col>
      <xdr:colOff>82550</xdr:colOff>
      <xdr:row>62</xdr:row>
      <xdr:rowOff>8255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553700"/>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72072</xdr:rowOff>
    </xdr:from>
    <xdr:to>
      <xdr:col>15</xdr:col>
      <xdr:colOff>133350</xdr:colOff>
      <xdr:row>63</xdr:row>
      <xdr:rowOff>2222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70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158449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78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95250</xdr:rowOff>
    </xdr:from>
    <xdr:to>
      <xdr:col>11</xdr:col>
      <xdr:colOff>31750</xdr:colOff>
      <xdr:row>63</xdr:row>
      <xdr:rowOff>84138</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553700"/>
          <a:ext cx="889000" cy="331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2222</xdr:rowOff>
    </xdr:from>
    <xdr:to>
      <xdr:col>11</xdr:col>
      <xdr:colOff>82550</xdr:colOff>
      <xdr:row>61</xdr:row>
      <xdr:rowOff>103822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113999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150495</xdr:rowOff>
    </xdr:from>
    <xdr:to>
      <xdr:col>7</xdr:col>
      <xdr:colOff>31750</xdr:colOff>
      <xdr:row>63</xdr:row>
      <xdr:rowOff>80645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90822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21272</xdr:rowOff>
    </xdr:from>
    <xdr:to>
      <xdr:col>23</xdr:col>
      <xdr:colOff>184150</xdr:colOff>
      <xdr:row>63</xdr:row>
      <xdr:rowOff>122872</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082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164799</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079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75565</xdr:rowOff>
    </xdr:from>
    <xdr:to>
      <xdr:col>19</xdr:col>
      <xdr:colOff>184150</xdr:colOff>
      <xdr:row>64</xdr:row>
      <xdr:rowOff>5715</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087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161942</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0963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128905</xdr:rowOff>
    </xdr:from>
    <xdr:to>
      <xdr:col>15</xdr:col>
      <xdr:colOff>133350</xdr:colOff>
      <xdr:row>62</xdr:row>
      <xdr:rowOff>59055</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58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69232</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44450</xdr:rowOff>
    </xdr:from>
    <xdr:to>
      <xdr:col>11</xdr:col>
      <xdr:colOff>82550</xdr:colOff>
      <xdr:row>61</xdr:row>
      <xdr:rowOff>146050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130827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33338</xdr:rowOff>
    </xdr:from>
    <xdr:to>
      <xdr:col>7</xdr:col>
      <xdr:colOff>31750</xdr:colOff>
      <xdr:row>63</xdr:row>
      <xdr:rowOff>134938</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83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119715</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092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[147,749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193,328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今年度は</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類似団体の平均額</a:t>
          </a:r>
          <a:r>
            <a:rPr kumimoji="1" lang="ja-JP" altLang="en-US" sz="1050">
              <a:solidFill>
                <a:schemeClr val="dk1"/>
              </a:solidFill>
              <a:effectLst/>
              <a:latin typeface="+mn-lt"/>
              <a:ea typeface="+mn-ea"/>
              <a:cs typeface="+mn-cs"/>
            </a:rPr>
            <a:t>と概ね同額となった。</a:t>
          </a:r>
          <a:r>
            <a:rPr kumimoji="1" lang="ja-JP" altLang="ja-JP" sz="1050">
              <a:solidFill>
                <a:schemeClr val="dk1"/>
              </a:solidFill>
              <a:effectLst/>
              <a:latin typeface="+mn-lt"/>
              <a:ea typeface="+mn-ea"/>
              <a:cs typeface="+mn-cs"/>
            </a:rPr>
            <a:t>人件費については、会計年度任用職員の</a:t>
          </a:r>
          <a:r>
            <a:rPr kumimoji="1" lang="ja-JP" altLang="en-US" sz="1050">
              <a:solidFill>
                <a:schemeClr val="dk1"/>
              </a:solidFill>
              <a:effectLst/>
              <a:latin typeface="+mn-lt"/>
              <a:ea typeface="+mn-ea"/>
              <a:cs typeface="+mn-cs"/>
            </a:rPr>
            <a:t>勤勉手当支給開始に伴う</a:t>
          </a:r>
          <a:r>
            <a:rPr kumimoji="1" lang="ja-JP" altLang="ja-JP" sz="1050">
              <a:solidFill>
                <a:schemeClr val="dk1"/>
              </a:solidFill>
              <a:effectLst/>
              <a:latin typeface="+mn-lt"/>
              <a:ea typeface="+mn-ea"/>
              <a:cs typeface="+mn-cs"/>
            </a:rPr>
            <a:t>増に加え、人事院勧告に</a:t>
          </a:r>
          <a:r>
            <a:rPr kumimoji="1" lang="ja-JP" altLang="en-US" sz="1050">
              <a:solidFill>
                <a:schemeClr val="dk1"/>
              </a:solidFill>
              <a:effectLst/>
              <a:latin typeface="+mn-lt"/>
              <a:ea typeface="+mn-ea"/>
              <a:cs typeface="+mn-cs"/>
            </a:rPr>
            <a:t>より</a:t>
          </a:r>
          <a:r>
            <a:rPr kumimoji="1" lang="ja-JP" altLang="ja-JP" sz="1050">
              <a:solidFill>
                <a:schemeClr val="dk1"/>
              </a:solidFill>
              <a:effectLst/>
              <a:latin typeface="+mn-lt"/>
              <a:ea typeface="+mn-ea"/>
              <a:cs typeface="+mn-cs"/>
            </a:rPr>
            <a:t>増となったことなどから、前年比</a:t>
          </a:r>
          <a:r>
            <a:rPr kumimoji="1" lang="en-US" altLang="ja-JP" sz="1050">
              <a:solidFill>
                <a:schemeClr val="dk1"/>
              </a:solidFill>
              <a:effectLst/>
              <a:latin typeface="+mn-lt"/>
              <a:ea typeface="+mn-ea"/>
              <a:cs typeface="+mn-cs"/>
            </a:rPr>
            <a:t>10.3</a:t>
          </a:r>
          <a:r>
            <a:rPr kumimoji="1" lang="ja-JP" altLang="ja-JP" sz="1050">
              <a:solidFill>
                <a:schemeClr val="dk1"/>
              </a:solidFill>
              <a:effectLst/>
              <a:latin typeface="+mn-lt"/>
              <a:ea typeface="+mn-ea"/>
              <a:cs typeface="+mn-cs"/>
            </a:rPr>
            <a:t>％の増となった</a:t>
          </a:r>
          <a:r>
            <a:rPr kumimoji="1" lang="ja-JP" altLang="en-US" sz="1050">
              <a:solidFill>
                <a:schemeClr val="dk1"/>
              </a:solidFill>
              <a:effectLst/>
              <a:latin typeface="+mn-lt"/>
              <a:ea typeface="+mn-ea"/>
              <a:cs typeface="+mn-cs"/>
            </a:rPr>
            <a:t>。一方</a:t>
          </a:r>
          <a:r>
            <a:rPr kumimoji="1" lang="ja-JP" altLang="ja-JP" sz="1050">
              <a:solidFill>
                <a:schemeClr val="dk1"/>
              </a:solidFill>
              <a:effectLst/>
              <a:latin typeface="+mn-lt"/>
              <a:ea typeface="+mn-ea"/>
              <a:cs typeface="+mn-cs"/>
            </a:rPr>
            <a:t>、物件費については、</a:t>
          </a:r>
          <a:r>
            <a:rPr kumimoji="1" lang="ja-JP" altLang="en-US" sz="1050">
              <a:solidFill>
                <a:schemeClr val="dk1"/>
              </a:solidFill>
              <a:effectLst/>
              <a:latin typeface="+mn-lt"/>
              <a:ea typeface="+mn-ea"/>
              <a:cs typeface="+mn-cs"/>
            </a:rPr>
            <a:t>昨年度</a:t>
          </a:r>
          <a:r>
            <a:rPr kumimoji="1" lang="ja-JP" altLang="ja-JP" sz="1050">
              <a:solidFill>
                <a:schemeClr val="dk1"/>
              </a:solidFill>
              <a:effectLst/>
              <a:latin typeface="+mn-lt"/>
              <a:ea typeface="+mn-ea"/>
              <a:cs typeface="+mn-cs"/>
            </a:rPr>
            <a:t>実施したプレミアム付き商品券業務委託料</a:t>
          </a:r>
          <a:r>
            <a:rPr kumimoji="1" lang="ja-JP" altLang="en-US" sz="1050">
              <a:solidFill>
                <a:schemeClr val="dk1"/>
              </a:solidFill>
              <a:effectLst/>
              <a:latin typeface="+mn-lt"/>
              <a:ea typeface="+mn-ea"/>
              <a:cs typeface="+mn-cs"/>
            </a:rPr>
            <a:t>の減など</a:t>
          </a:r>
          <a:r>
            <a:rPr kumimoji="1" lang="ja-JP" altLang="ja-JP" sz="1050">
              <a:solidFill>
                <a:schemeClr val="dk1"/>
              </a:solidFill>
              <a:effectLst/>
              <a:latin typeface="+mn-lt"/>
              <a:ea typeface="+mn-ea"/>
              <a:cs typeface="+mn-cs"/>
            </a:rPr>
            <a:t>により</a:t>
          </a:r>
          <a:r>
            <a:rPr kumimoji="1" lang="ja-JP" altLang="en-US" sz="1050">
              <a:solidFill>
                <a:schemeClr val="dk1"/>
              </a:solidFill>
              <a:effectLst/>
              <a:latin typeface="+mn-lt"/>
              <a:ea typeface="+mn-ea"/>
              <a:cs typeface="+mn-cs"/>
            </a:rPr>
            <a:t>、物</a:t>
          </a:r>
          <a:r>
            <a:rPr kumimoji="1" lang="ja-JP" altLang="ja-JP" sz="1050">
              <a:solidFill>
                <a:schemeClr val="dk1"/>
              </a:solidFill>
              <a:effectLst/>
              <a:latin typeface="+mn-lt"/>
              <a:ea typeface="+mn-ea"/>
              <a:cs typeface="+mn-cs"/>
            </a:rPr>
            <a:t>件費全体では前年度比で</a:t>
          </a:r>
          <a:r>
            <a:rPr kumimoji="1" lang="en-US" altLang="ja-JP" sz="1050">
              <a:solidFill>
                <a:schemeClr val="dk1"/>
              </a:solidFill>
              <a:effectLst/>
              <a:latin typeface="+mn-lt"/>
              <a:ea typeface="+mn-ea"/>
              <a:cs typeface="+mn-cs"/>
            </a:rPr>
            <a:t>10.6</a:t>
          </a:r>
          <a:r>
            <a:rPr kumimoji="1" lang="ja-JP" altLang="ja-JP" sz="1050">
              <a:solidFill>
                <a:schemeClr val="dk1"/>
              </a:solidFill>
              <a:effectLst/>
              <a:latin typeface="+mn-lt"/>
              <a:ea typeface="+mn-ea"/>
              <a:cs typeface="+mn-cs"/>
            </a:rPr>
            <a:t>％の</a:t>
          </a:r>
          <a:r>
            <a:rPr kumimoji="1" lang="ja-JP" altLang="en-US" sz="1050">
              <a:solidFill>
                <a:schemeClr val="dk1"/>
              </a:solidFill>
              <a:effectLst/>
              <a:latin typeface="+mn-lt"/>
              <a:ea typeface="+mn-ea"/>
              <a:cs typeface="+mn-cs"/>
            </a:rPr>
            <a:t>減</a:t>
          </a:r>
          <a:r>
            <a:rPr kumimoji="1" lang="ja-JP" altLang="ja-JP" sz="1050">
              <a:solidFill>
                <a:schemeClr val="dk1"/>
              </a:solidFill>
              <a:effectLst/>
              <a:latin typeface="+mn-lt"/>
              <a:ea typeface="+mn-ea"/>
              <a:cs typeface="+mn-cs"/>
            </a:rPr>
            <a:t>となった。</a:t>
          </a:r>
          <a:endParaRPr lang="ja-JP" altLang="ja-JP" sz="1200">
            <a:effectLst/>
          </a:endParaRPr>
        </a:p>
        <a:p>
          <a:r>
            <a:rPr kumimoji="1" lang="en-US" altLang="ja-JP"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昨今の多様な行政需要に応えることに加え、物価高騰などの影響により、</a:t>
          </a:r>
          <a:r>
            <a:rPr kumimoji="1" lang="ja-JP" altLang="en-US" sz="1050">
              <a:solidFill>
                <a:schemeClr val="dk1"/>
              </a:solidFill>
              <a:effectLst/>
              <a:latin typeface="+mn-lt"/>
              <a:ea typeface="+mn-ea"/>
              <a:cs typeface="+mn-cs"/>
            </a:rPr>
            <a:t>職員の人件費や</a:t>
          </a:r>
          <a:r>
            <a:rPr kumimoji="1" lang="ja-JP" altLang="ja-JP" sz="1050">
              <a:solidFill>
                <a:schemeClr val="dk1"/>
              </a:solidFill>
              <a:effectLst/>
              <a:latin typeface="+mn-lt"/>
              <a:ea typeface="+mn-ea"/>
              <a:cs typeface="+mn-cs"/>
            </a:rPr>
            <a:t>委託業務などの物件費の増加が見込まれることから、業務の効率化を図り、サービスの質の低下を招かないような工夫が必要になる。</a:t>
          </a:r>
          <a:endParaRPr lang="ja-JP" altLang="ja-JP" sz="1200">
            <a:effectLst/>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1" name="人件費・物件費等の状況グラフ枠">
          <a:extLst>
            <a:ext uri="{FF2B5EF4-FFF2-40B4-BE49-F238E27FC236}">
              <a16:creationId xmlns:a16="http://schemas.microsoft.com/office/drawing/2014/main" id="{00000000-0008-0000-0300-0000B5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146935</xdr:rowOff>
    </xdr:from>
    <xdr:to>
      <xdr:col>23</xdr:col>
      <xdr:colOff>133350</xdr:colOff>
      <xdr:row>88</xdr:row>
      <xdr:rowOff>169224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4953000" y="14034385"/>
          <a:ext cx="0" cy="1222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141301</xdr:rowOff>
    </xdr:from>
    <xdr:ext cx="762000" cy="259045"/>
    <xdr:sp macro="" textlink="">
      <xdr:nvSpPr>
        <xdr:cNvPr id="183" name="人件費・物件費等の状況最小値テキスト">
          <a:extLst>
            <a:ext uri="{FF2B5EF4-FFF2-40B4-BE49-F238E27FC236}">
              <a16:creationId xmlns:a16="http://schemas.microsoft.com/office/drawing/2014/main" id="{00000000-0008-0000-0300-0000B7000000}"/>
            </a:ext>
          </a:extLst>
        </xdr:cNvPr>
        <xdr:cNvSpPr txBox="1"/>
      </xdr:nvSpPr>
      <xdr:spPr>
        <a:xfrm>
          <a:off x="5041900" y="152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169224</xdr:rowOff>
    </xdr:from>
    <xdr:to>
      <xdr:col>24</xdr:col>
      <xdr:colOff>12700</xdr:colOff>
      <xdr:row>88</xdr:row>
      <xdr:rowOff>169224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525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61862</xdr:rowOff>
    </xdr:from>
    <xdr:ext cx="762000" cy="259045"/>
    <xdr:sp macro="" textlink="">
      <xdr:nvSpPr>
        <xdr:cNvPr id="185" name="人件費・物件費等の状況最大値テキスト">
          <a:extLst>
            <a:ext uri="{FF2B5EF4-FFF2-40B4-BE49-F238E27FC236}">
              <a16:creationId xmlns:a16="http://schemas.microsoft.com/office/drawing/2014/main" id="{00000000-0008-0000-0300-0000B9000000}"/>
            </a:ext>
          </a:extLst>
        </xdr:cNvPr>
        <xdr:cNvSpPr txBox="1"/>
      </xdr:nvSpPr>
      <xdr:spPr>
        <a:xfrm>
          <a:off x="5041900" y="1377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146935</xdr:rowOff>
    </xdr:from>
    <xdr:to>
      <xdr:col>24</xdr:col>
      <xdr:colOff>12700</xdr:colOff>
      <xdr:row>81</xdr:row>
      <xdr:rowOff>146935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4034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59446</xdr:rowOff>
    </xdr:from>
    <xdr:to>
      <xdr:col>23</xdr:col>
      <xdr:colOff>133350</xdr:colOff>
      <xdr:row>83</xdr:row>
      <xdr:rowOff>70093</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114800" y="14289796"/>
          <a:ext cx="838200" cy="10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22319</xdr:rowOff>
    </xdr:from>
    <xdr:ext cx="762000" cy="259045"/>
    <xdr:sp macro="" textlink="">
      <xdr:nvSpPr>
        <xdr:cNvPr id="188" name="人件費・物件費等の状況平均値テキスト">
          <a:extLst>
            <a:ext uri="{FF2B5EF4-FFF2-40B4-BE49-F238E27FC236}">
              <a16:creationId xmlns:a16="http://schemas.microsoft.com/office/drawing/2014/main" id="{00000000-0008-0000-0300-0000BC000000}"/>
            </a:ext>
          </a:extLst>
        </xdr:cNvPr>
        <xdr:cNvSpPr txBox="1"/>
      </xdr:nvSpPr>
      <xdr:spPr>
        <a:xfrm>
          <a:off x="5041900" y="140812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5792</xdr:rowOff>
    </xdr:from>
    <xdr:to>
      <xdr:col>23</xdr:col>
      <xdr:colOff>184150</xdr:colOff>
      <xdr:row>83</xdr:row>
      <xdr:rowOff>107392</xdr:rowOff>
    </xdr:to>
    <xdr:sp macro="" textlink="">
      <xdr:nvSpPr>
        <xdr:cNvPr id="189" name="フローチャート: 判断 188">
          <a:extLst>
            <a:ext uri="{FF2B5EF4-FFF2-40B4-BE49-F238E27FC236}">
              <a16:creationId xmlns:a16="http://schemas.microsoft.com/office/drawing/2014/main" id="{00000000-0008-0000-0300-0000BD000000}"/>
            </a:ext>
          </a:extLst>
        </xdr:cNvPr>
        <xdr:cNvSpPr/>
      </xdr:nvSpPr>
      <xdr:spPr>
        <a:xfrm>
          <a:off x="4902200" y="1423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10920</xdr:rowOff>
    </xdr:from>
    <xdr:to>
      <xdr:col>19</xdr:col>
      <xdr:colOff>133350</xdr:colOff>
      <xdr:row>83</xdr:row>
      <xdr:rowOff>70093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3225800" y="14241270"/>
          <a:ext cx="889000" cy="59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135075</xdr:rowOff>
    </xdr:from>
    <xdr:to>
      <xdr:col>19</xdr:col>
      <xdr:colOff>184150</xdr:colOff>
      <xdr:row>83</xdr:row>
      <xdr:rowOff>65225</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064000" y="1419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75402</xdr:rowOff>
    </xdr:from>
    <xdr:ext cx="7366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3733800" y="13962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168315</xdr:rowOff>
    </xdr:from>
    <xdr:to>
      <xdr:col>15</xdr:col>
      <xdr:colOff>82550</xdr:colOff>
      <xdr:row>83</xdr:row>
      <xdr:rowOff>10920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2336800" y="14227215"/>
          <a:ext cx="889000" cy="14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136348</xdr:rowOff>
    </xdr:from>
    <xdr:to>
      <xdr:col>15</xdr:col>
      <xdr:colOff>133350</xdr:colOff>
      <xdr:row>83</xdr:row>
      <xdr:rowOff>66498</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3175000" y="1419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51275</xdr:rowOff>
    </xdr:from>
    <xdr:ext cx="762000" cy="259045"/>
    <xdr:sp macro=""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2844800" y="1428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149155</xdr:rowOff>
    </xdr:from>
    <xdr:to>
      <xdr:col>11</xdr:col>
      <xdr:colOff>31750</xdr:colOff>
      <xdr:row>82</xdr:row>
      <xdr:rowOff>168315</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1447800" y="14208055"/>
          <a:ext cx="889000" cy="19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103290</xdr:rowOff>
    </xdr:from>
    <xdr:to>
      <xdr:col>11</xdr:col>
      <xdr:colOff>82550</xdr:colOff>
      <xdr:row>83</xdr:row>
      <xdr:rowOff>33440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2286000" y="1416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43617</xdr:rowOff>
    </xdr:from>
    <xdr:ext cx="7620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955800" y="1393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60393</xdr:rowOff>
    </xdr:from>
    <xdr:to>
      <xdr:col>7</xdr:col>
      <xdr:colOff>31750</xdr:colOff>
      <xdr:row>82</xdr:row>
      <xdr:rowOff>161993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1397000" y="14119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720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066800" y="13888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8646</xdr:rowOff>
    </xdr:from>
    <xdr:to>
      <xdr:col>23</xdr:col>
      <xdr:colOff>184150</xdr:colOff>
      <xdr:row>83</xdr:row>
      <xdr:rowOff>110246</xdr:rowOff>
    </xdr:to>
    <xdr:sp macro="" textlink="">
      <xdr:nvSpPr>
        <xdr:cNvPr id="206" name="楕円 205">
          <a:extLst>
            <a:ext uri="{FF2B5EF4-FFF2-40B4-BE49-F238E27FC236}">
              <a16:creationId xmlns:a16="http://schemas.microsoft.com/office/drawing/2014/main" id="{00000000-0008-0000-0300-0000CE000000}"/>
            </a:ext>
          </a:extLst>
        </xdr:cNvPr>
        <xdr:cNvSpPr/>
      </xdr:nvSpPr>
      <xdr:spPr>
        <a:xfrm>
          <a:off x="4902200" y="14238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152173</xdr:rowOff>
    </xdr:from>
    <xdr:ext cx="762000" cy="259045"/>
    <xdr:sp macro="" textlink="">
      <xdr:nvSpPr>
        <xdr:cNvPr id="207" name="人件費・物件費等の状況該当値テキスト">
          <a:extLst>
            <a:ext uri="{FF2B5EF4-FFF2-40B4-BE49-F238E27FC236}">
              <a16:creationId xmlns:a16="http://schemas.microsoft.com/office/drawing/2014/main" id="{00000000-0008-0000-0300-0000CF000000}"/>
            </a:ext>
          </a:extLst>
        </xdr:cNvPr>
        <xdr:cNvSpPr txBox="1"/>
      </xdr:nvSpPr>
      <xdr:spPr>
        <a:xfrm>
          <a:off x="5041900" y="14211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19293</xdr:rowOff>
    </xdr:from>
    <xdr:to>
      <xdr:col>19</xdr:col>
      <xdr:colOff>184150</xdr:colOff>
      <xdr:row>83</xdr:row>
      <xdr:rowOff>120893</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064000" y="1424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105670</xdr:rowOff>
    </xdr:from>
    <xdr:ext cx="7366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733800" y="14336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131570</xdr:rowOff>
    </xdr:from>
    <xdr:to>
      <xdr:col>15</xdr:col>
      <xdr:colOff>133350</xdr:colOff>
      <xdr:row>83</xdr:row>
      <xdr:rowOff>61720</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3175000" y="1419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71897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844800" y="13959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117515</xdr:rowOff>
    </xdr:from>
    <xdr:to>
      <xdr:col>11</xdr:col>
      <xdr:colOff>82550</xdr:colOff>
      <xdr:row>83</xdr:row>
      <xdr:rowOff>47665</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2286000" y="14176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32442</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955800" y="14262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98355</xdr:rowOff>
    </xdr:from>
    <xdr:to>
      <xdr:col>7</xdr:col>
      <xdr:colOff>31750</xdr:colOff>
      <xdr:row>83</xdr:row>
      <xdr:rowOff>28505</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1397000" y="14157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13282</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066800" y="14243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6" name="正方形/長方形 215">
          <a:extLst>
            <a:ext uri="{FF2B5EF4-FFF2-40B4-BE49-F238E27FC236}">
              <a16:creationId xmlns:a16="http://schemas.microsoft.com/office/drawing/2014/main" id="{00000000-0008-0000-0300-0000D8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適正な給与水準の維持に努めており、昨年度とほぼ同水準で、類似団体平均と比べて</a:t>
          </a:r>
          <a:r>
            <a:rPr kumimoji="1" lang="en-US" altLang="ja-JP" sz="1100" b="0" i="0" baseline="0">
              <a:solidFill>
                <a:schemeClr val="dk1"/>
              </a:solidFill>
              <a:effectLst/>
              <a:latin typeface="+mn-lt"/>
              <a:ea typeface="+mn-ea"/>
              <a:cs typeface="+mn-cs"/>
            </a:rPr>
            <a:t>1.6</a:t>
          </a:r>
          <a:r>
            <a:rPr kumimoji="1" lang="ja-JP" altLang="ja-JP" sz="1100" b="0" i="0" baseline="0">
              <a:solidFill>
                <a:schemeClr val="dk1"/>
              </a:solidFill>
              <a:effectLst/>
              <a:latin typeface="+mn-lt"/>
              <a:ea typeface="+mn-ea"/>
              <a:cs typeface="+mn-cs"/>
            </a:rPr>
            <a:t>ポイント低い数値となった。引き続き適正な給与制度の運用を継続する。</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5" name="給与水準   （国との比較）グラフ枠">
          <a:extLst>
            <a:ext uri="{FF2B5EF4-FFF2-40B4-BE49-F238E27FC236}">
              <a16:creationId xmlns:a16="http://schemas.microsoft.com/office/drawing/2014/main" id="{00000000-0008-0000-0300-0000F5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45357</xdr:rowOff>
    </xdr:from>
    <xdr:to>
      <xdr:col>81</xdr:col>
      <xdr:colOff>44450</xdr:colOff>
      <xdr:row>89</xdr:row>
      <xdr:rowOff>138793</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17018000" y="13932807"/>
          <a:ext cx="0" cy="14650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47" name="給与水準   （国との比較）最小値テキスト">
          <a:extLst>
            <a:ext uri="{FF2B5EF4-FFF2-40B4-BE49-F238E27FC236}">
              <a16:creationId xmlns:a16="http://schemas.microsoft.com/office/drawing/2014/main" id="{00000000-0008-0000-0300-0000F7000000}"/>
            </a:ext>
          </a:extLst>
        </xdr:cNvPr>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131734</xdr:rowOff>
    </xdr:from>
    <xdr:ext cx="762000" cy="259045"/>
    <xdr:sp macro="" textlink="">
      <xdr:nvSpPr>
        <xdr:cNvPr id="249" name="給与水準   （国との比較）最大値テキスト">
          <a:extLst>
            <a:ext uri="{FF2B5EF4-FFF2-40B4-BE49-F238E27FC236}">
              <a16:creationId xmlns:a16="http://schemas.microsoft.com/office/drawing/2014/main" id="{00000000-0008-0000-0300-0000F9000000}"/>
            </a:ext>
          </a:extLst>
        </xdr:cNvPr>
        <xdr:cNvSpPr txBox="1"/>
      </xdr:nvSpPr>
      <xdr:spPr>
        <a:xfrm>
          <a:off x="17106900" y="136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45357</xdr:rowOff>
    </xdr:from>
    <xdr:to>
      <xdr:col>81</xdr:col>
      <xdr:colOff>133350</xdr:colOff>
      <xdr:row>81</xdr:row>
      <xdr:rowOff>45357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393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98879</xdr:rowOff>
    </xdr:from>
    <xdr:to>
      <xdr:col>81</xdr:col>
      <xdr:colOff>44450</xdr:colOff>
      <xdr:row>83</xdr:row>
      <xdr:rowOff>116114</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6179800" y="14329229"/>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124477</xdr:rowOff>
    </xdr:from>
    <xdr:ext cx="762000" cy="259045"/>
    <xdr:sp macro="" textlink="">
      <xdr:nvSpPr>
        <xdr:cNvPr id="252" name="給与水準   （国との比較）平均値テキスト">
          <a:extLst>
            <a:ext uri="{FF2B5EF4-FFF2-40B4-BE49-F238E27FC236}">
              <a16:creationId xmlns:a16="http://schemas.microsoft.com/office/drawing/2014/main" id="{00000000-0008-0000-0300-0000FC000000}"/>
            </a:ext>
          </a:extLst>
        </xdr:cNvPr>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116114</xdr:rowOff>
    </xdr:from>
    <xdr:to>
      <xdr:col>77</xdr:col>
      <xdr:colOff>44450</xdr:colOff>
      <xdr:row>84</xdr:row>
      <xdr:rowOff>13607</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5290800" y="14346464"/>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135164</xdr:rowOff>
    </xdr:from>
    <xdr:to>
      <xdr:col>77</xdr:col>
      <xdr:colOff>95250</xdr:colOff>
      <xdr:row>85</xdr:row>
      <xdr:rowOff>65314</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129000" y="14536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50091</xdr:rowOff>
    </xdr:from>
    <xdr:ext cx="7366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5798800" y="14623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167821</xdr:rowOff>
    </xdr:from>
    <xdr:to>
      <xdr:col>72</xdr:col>
      <xdr:colOff>203200</xdr:colOff>
      <xdr:row>84</xdr:row>
      <xdr:rowOff>13607</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4401800" y="1439817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152400</xdr:rowOff>
    </xdr:from>
    <xdr:to>
      <xdr:col>73</xdr:col>
      <xdr:colOff>44450</xdr:colOff>
      <xdr:row>85</xdr:row>
      <xdr:rowOff>82550</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5240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67327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4909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116114</xdr:rowOff>
    </xdr:from>
    <xdr:to>
      <xdr:col>68</xdr:col>
      <xdr:colOff>152400</xdr:colOff>
      <xdr:row>83</xdr:row>
      <xdr:rowOff>167821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3512800" y="14346464"/>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169636</xdr:rowOff>
    </xdr:from>
    <xdr:to>
      <xdr:col>68</xdr:col>
      <xdr:colOff>203200</xdr:colOff>
      <xdr:row>85</xdr:row>
      <xdr:rowOff>99786</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3510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84563</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020800" y="1465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3462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136270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48079</xdr:rowOff>
    </xdr:from>
    <xdr:to>
      <xdr:col>81</xdr:col>
      <xdr:colOff>95250</xdr:colOff>
      <xdr:row>83</xdr:row>
      <xdr:rowOff>149679</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967200" y="1427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64606</xdr:rowOff>
    </xdr:from>
    <xdr:ext cx="762000" cy="259045"/>
    <xdr:sp macro="" textlink="">
      <xdr:nvSpPr>
        <xdr:cNvPr id="271" name="給与水準   （国との比較）該当値テキスト">
          <a:extLst>
            <a:ext uri="{FF2B5EF4-FFF2-40B4-BE49-F238E27FC236}">
              <a16:creationId xmlns:a16="http://schemas.microsoft.com/office/drawing/2014/main" id="{00000000-0008-0000-0300-00000F010000}"/>
            </a:ext>
          </a:extLst>
        </xdr:cNvPr>
        <xdr:cNvSpPr txBox="1"/>
      </xdr:nvSpPr>
      <xdr:spPr>
        <a:xfrm>
          <a:off x="17106900" y="1412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65314</xdr:rowOff>
    </xdr:from>
    <xdr:to>
      <xdr:col>77</xdr:col>
      <xdr:colOff>95250</xdr:colOff>
      <xdr:row>83</xdr:row>
      <xdr:rowOff>166914</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129000" y="1429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5641</xdr:rowOff>
    </xdr:from>
    <xdr:ext cx="7366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798800" y="14064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134257</xdr:rowOff>
    </xdr:from>
    <xdr:to>
      <xdr:col>73</xdr:col>
      <xdr:colOff>44450</xdr:colOff>
      <xdr:row>84</xdr:row>
      <xdr:rowOff>64407</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5240000" y="1436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74584</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909800" y="1413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117021</xdr:rowOff>
    </xdr:from>
    <xdr:to>
      <xdr:col>68</xdr:col>
      <xdr:colOff>203200</xdr:colOff>
      <xdr:row>84</xdr:row>
      <xdr:rowOff>47171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4351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57348</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020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65314</xdr:rowOff>
    </xdr:from>
    <xdr:to>
      <xdr:col>64</xdr:col>
      <xdr:colOff>152400</xdr:colOff>
      <xdr:row>83</xdr:row>
      <xdr:rowOff>166914</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3462000" y="1429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5641</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131800" y="14064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[6.11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定員適正化計画に基づき新規採用職員については、平成</a:t>
          </a:r>
          <a:r>
            <a:rPr kumimoji="1" lang="en-US" altLang="ja-JP" sz="1100" b="0" i="0" baseline="0">
              <a:solidFill>
                <a:schemeClr val="dk1"/>
              </a:solidFill>
              <a:effectLst/>
              <a:latin typeface="+mn-lt"/>
              <a:ea typeface="+mn-ea"/>
              <a:cs typeface="+mn-cs"/>
            </a:rPr>
            <a:t>25</a:t>
          </a:r>
          <a:r>
            <a:rPr kumimoji="1" lang="ja-JP" altLang="ja-JP" sz="1100" b="0" i="0" baseline="0">
              <a:solidFill>
                <a:schemeClr val="dk1"/>
              </a:solidFill>
              <a:effectLst/>
              <a:latin typeface="+mn-lt"/>
              <a:ea typeface="+mn-ea"/>
              <a:cs typeface="+mn-cs"/>
            </a:rPr>
            <a:t>年度まで退職者一部不補充等を実施していたことから、常に低い数値となっている。本年度は人口</a:t>
          </a:r>
          <a:r>
            <a:rPr kumimoji="1" lang="en-US" altLang="ja-JP" sz="1100" b="0" i="0" baseline="0">
              <a:solidFill>
                <a:schemeClr val="dk1"/>
              </a:solidFill>
              <a:effectLst/>
              <a:latin typeface="+mn-lt"/>
              <a:ea typeface="+mn-ea"/>
              <a:cs typeface="+mn-cs"/>
            </a:rPr>
            <a:t>1,000</a:t>
          </a:r>
          <a:r>
            <a:rPr kumimoji="1" lang="ja-JP" altLang="ja-JP" sz="1100" b="0" i="0" baseline="0">
              <a:solidFill>
                <a:schemeClr val="dk1"/>
              </a:solidFill>
              <a:effectLst/>
              <a:latin typeface="+mn-lt"/>
              <a:ea typeface="+mn-ea"/>
              <a:cs typeface="+mn-cs"/>
            </a:rPr>
            <a:t>人あたり</a:t>
          </a:r>
          <a:r>
            <a:rPr kumimoji="1" lang="en-US" altLang="ja-JP" sz="1100" b="0" i="0" baseline="0">
              <a:solidFill>
                <a:schemeClr val="dk1"/>
              </a:solidFill>
              <a:effectLst/>
              <a:latin typeface="+mn-lt"/>
              <a:ea typeface="+mn-ea"/>
              <a:cs typeface="+mn-cs"/>
            </a:rPr>
            <a:t>6.11</a:t>
          </a:r>
          <a:r>
            <a:rPr kumimoji="1" lang="ja-JP" altLang="ja-JP" sz="1100" b="0" i="0" baseline="0">
              <a:solidFill>
                <a:schemeClr val="dk1"/>
              </a:solidFill>
              <a:effectLst/>
              <a:latin typeface="+mn-lt"/>
              <a:ea typeface="+mn-ea"/>
              <a:cs typeface="+mn-cs"/>
            </a:rPr>
            <a:t>人となり、類似団体平均と比べて</a:t>
          </a:r>
          <a:r>
            <a:rPr kumimoji="1" lang="en-US" altLang="ja-JP" sz="1100" b="0" i="0" baseline="0">
              <a:solidFill>
                <a:schemeClr val="dk1"/>
              </a:solidFill>
              <a:effectLst/>
              <a:latin typeface="+mn-lt"/>
              <a:ea typeface="+mn-ea"/>
              <a:cs typeface="+mn-cs"/>
            </a:rPr>
            <a:t>0.63</a:t>
          </a:r>
          <a:r>
            <a:rPr kumimoji="1" lang="ja-JP" altLang="ja-JP" sz="1100" b="0" i="0" baseline="0">
              <a:solidFill>
                <a:schemeClr val="dk1"/>
              </a:solidFill>
              <a:effectLst/>
              <a:latin typeface="+mn-lt"/>
              <a:ea typeface="+mn-ea"/>
              <a:cs typeface="+mn-cs"/>
            </a:rPr>
            <a:t>人少なく、宮崎県市町村平均と比較しても</a:t>
          </a:r>
          <a:r>
            <a:rPr kumimoji="1" lang="en-US" altLang="ja-JP" sz="1100" b="0" i="0" baseline="0">
              <a:solidFill>
                <a:schemeClr val="dk1"/>
              </a:solidFill>
              <a:effectLst/>
              <a:latin typeface="+mn-lt"/>
              <a:ea typeface="+mn-ea"/>
              <a:cs typeface="+mn-cs"/>
            </a:rPr>
            <a:t>2.09</a:t>
          </a:r>
          <a:r>
            <a:rPr kumimoji="1" lang="ja-JP" altLang="ja-JP" sz="1100" b="0" i="0" baseline="0">
              <a:solidFill>
                <a:schemeClr val="dk1"/>
              </a:solidFill>
              <a:effectLst/>
              <a:latin typeface="+mn-lt"/>
              <a:ea typeface="+mn-ea"/>
              <a:cs typeface="+mn-cs"/>
            </a:rPr>
            <a:t>人少ない結果となった。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本町の人口は、</a:t>
          </a:r>
          <a:r>
            <a:rPr kumimoji="1" lang="ja-JP" altLang="en-US" sz="1100" b="0" i="0" baseline="0">
              <a:solidFill>
                <a:schemeClr val="dk1"/>
              </a:solidFill>
              <a:effectLst/>
              <a:latin typeface="+mn-lt"/>
              <a:ea typeface="+mn-ea"/>
              <a:cs typeface="+mn-cs"/>
            </a:rPr>
            <a:t>近年</a:t>
          </a:r>
          <a:r>
            <a:rPr kumimoji="1" lang="ja-JP" altLang="ja-JP" sz="1100" b="0" i="0" baseline="0">
              <a:solidFill>
                <a:schemeClr val="dk1"/>
              </a:solidFill>
              <a:effectLst/>
              <a:latin typeface="+mn-lt"/>
              <a:ea typeface="+mn-ea"/>
              <a:cs typeface="+mn-cs"/>
            </a:rPr>
            <a:t>減少</a:t>
          </a:r>
          <a:r>
            <a:rPr kumimoji="1" lang="ja-JP" altLang="en-US" sz="1100" b="0" i="0" baseline="0">
              <a:solidFill>
                <a:schemeClr val="dk1"/>
              </a:solidFill>
              <a:effectLst/>
              <a:latin typeface="+mn-lt"/>
              <a:ea typeface="+mn-ea"/>
              <a:cs typeface="+mn-cs"/>
            </a:rPr>
            <a:t>している</a:t>
          </a:r>
          <a:r>
            <a:rPr kumimoji="1" lang="ja-JP" altLang="ja-JP" sz="1100" b="0" i="0" baseline="0">
              <a:solidFill>
                <a:schemeClr val="dk1"/>
              </a:solidFill>
              <a:effectLst/>
              <a:latin typeface="+mn-lt"/>
              <a:ea typeface="+mn-ea"/>
              <a:cs typeface="+mn-cs"/>
            </a:rPr>
            <a:t>ものの、住民へのサービスの低下を招かないよう今後も適正な人員管理に努める必要がある。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8" name="定員管理の状況グラフ枠">
          <a:extLst>
            <a:ext uri="{FF2B5EF4-FFF2-40B4-BE49-F238E27FC236}">
              <a16:creationId xmlns:a16="http://schemas.microsoft.com/office/drawing/2014/main" id="{00000000-0008-0000-0300-000034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2258</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7018000" y="10143490"/>
          <a:ext cx="0" cy="13459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145785</xdr:rowOff>
    </xdr:from>
    <xdr:ext cx="762000" cy="259045"/>
    <xdr:sp macro="" textlink="">
      <xdr:nvSpPr>
        <xdr:cNvPr id="310" name="定員管理の状況最小値テキスト">
          <a:extLst>
            <a:ext uri="{FF2B5EF4-FFF2-40B4-BE49-F238E27FC236}">
              <a16:creationId xmlns:a16="http://schemas.microsoft.com/office/drawing/2014/main" id="{00000000-0008-0000-0300-000036010000}"/>
            </a:ext>
          </a:extLst>
        </xdr:cNvPr>
        <xdr:cNvSpPr txBox="1"/>
      </xdr:nvSpPr>
      <xdr:spPr>
        <a:xfrm>
          <a:off x="17106900" y="1146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2258</xdr:rowOff>
    </xdr:from>
    <xdr:to>
      <xdr:col>81</xdr:col>
      <xdr:colOff>133350</xdr:colOff>
      <xdr:row>67</xdr:row>
      <xdr:rowOff>2258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6929100" y="11489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12" name="定員管理の状況最大値テキスト">
          <a:extLst>
            <a:ext uri="{FF2B5EF4-FFF2-40B4-BE49-F238E27FC236}">
              <a16:creationId xmlns:a16="http://schemas.microsoft.com/office/drawing/2014/main" id="{00000000-0008-0000-0300-000038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120579</xdr:rowOff>
    </xdr:from>
    <xdr:to>
      <xdr:col>81</xdr:col>
      <xdr:colOff>44450</xdr:colOff>
      <xdr:row>60</xdr:row>
      <xdr:rowOff>120579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179800" y="1040757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126312</xdr:rowOff>
    </xdr:from>
    <xdr:ext cx="762000" cy="259045"/>
    <xdr:sp macro="" textlink="">
      <xdr:nvSpPr>
        <xdr:cNvPr id="315" name="定員管理の状況平均値テキスト">
          <a:extLst>
            <a:ext uri="{FF2B5EF4-FFF2-40B4-BE49-F238E27FC236}">
              <a16:creationId xmlns:a16="http://schemas.microsoft.com/office/drawing/2014/main" id="{00000000-0008-0000-0300-00003B010000}"/>
            </a:ext>
          </a:extLst>
        </xdr:cNvPr>
        <xdr:cNvSpPr txBox="1"/>
      </xdr:nvSpPr>
      <xdr:spPr>
        <a:xfrm>
          <a:off x="17106900" y="10413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154235</xdr:rowOff>
    </xdr:from>
    <xdr:to>
      <xdr:col>81</xdr:col>
      <xdr:colOff>95250</xdr:colOff>
      <xdr:row>61</xdr:row>
      <xdr:rowOff>84385</xdr:rowOff>
    </xdr:to>
    <xdr:sp macro="" textlink="">
      <xdr:nvSpPr>
        <xdr:cNvPr id="316" name="フローチャート: 判断 315">
          <a:extLst>
            <a:ext uri="{FF2B5EF4-FFF2-40B4-BE49-F238E27FC236}">
              <a16:creationId xmlns:a16="http://schemas.microsoft.com/office/drawing/2014/main" id="{00000000-0008-0000-0300-00003C010000}"/>
            </a:ext>
          </a:extLst>
        </xdr:cNvPr>
        <xdr:cNvSpPr/>
      </xdr:nvSpPr>
      <xdr:spPr>
        <a:xfrm>
          <a:off x="16967200" y="1044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80363</xdr:rowOff>
    </xdr:from>
    <xdr:to>
      <xdr:col>77</xdr:col>
      <xdr:colOff>44450</xdr:colOff>
      <xdr:row>60</xdr:row>
      <xdr:rowOff>120579</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5290800" y="10367363"/>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152894</xdr:rowOff>
    </xdr:from>
    <xdr:to>
      <xdr:col>77</xdr:col>
      <xdr:colOff>95250</xdr:colOff>
      <xdr:row>61</xdr:row>
      <xdr:rowOff>83044</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129000" y="1043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67821</xdr:rowOff>
    </xdr:from>
    <xdr:ext cx="7366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5798800" y="10526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66957</xdr:rowOff>
    </xdr:from>
    <xdr:to>
      <xdr:col>72</xdr:col>
      <xdr:colOff>203200</xdr:colOff>
      <xdr:row>60</xdr:row>
      <xdr:rowOff>80363</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4401800" y="10353957"/>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142170</xdr:rowOff>
    </xdr:from>
    <xdr:to>
      <xdr:col>73</xdr:col>
      <xdr:colOff>44450</xdr:colOff>
      <xdr:row>61</xdr:row>
      <xdr:rowOff>72320</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5240000" y="104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57097</xdr:rowOff>
    </xdr:from>
    <xdr:ext cx="7620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4909800" y="105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66957</xdr:rowOff>
    </xdr:from>
    <xdr:to>
      <xdr:col>68</xdr:col>
      <xdr:colOff>152400</xdr:colOff>
      <xdr:row>60</xdr:row>
      <xdr:rowOff>69638</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3512800" y="10353957"/>
          <a:ext cx="889000" cy="2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130104</xdr:rowOff>
    </xdr:from>
    <xdr:to>
      <xdr:col>68</xdr:col>
      <xdr:colOff>203200</xdr:colOff>
      <xdr:row>61</xdr:row>
      <xdr:rowOff>60254</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4351000" y="1041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45031</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020800" y="1050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120721</xdr:rowOff>
    </xdr:from>
    <xdr:to>
      <xdr:col>64</xdr:col>
      <xdr:colOff>152400</xdr:colOff>
      <xdr:row>61</xdr:row>
      <xdr:rowOff>50871</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3462000" y="10407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35648</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3131800" y="10494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69779</xdr:rowOff>
    </xdr:from>
    <xdr:to>
      <xdr:col>81</xdr:col>
      <xdr:colOff>95250</xdr:colOff>
      <xdr:row>60</xdr:row>
      <xdr:rowOff>171379</xdr:rowOff>
    </xdr:to>
    <xdr:sp macro="" textlink="">
      <xdr:nvSpPr>
        <xdr:cNvPr id="333" name="楕円 332">
          <a:extLst>
            <a:ext uri="{FF2B5EF4-FFF2-40B4-BE49-F238E27FC236}">
              <a16:creationId xmlns:a16="http://schemas.microsoft.com/office/drawing/2014/main" id="{00000000-0008-0000-0300-00004D010000}"/>
            </a:ext>
          </a:extLst>
        </xdr:cNvPr>
        <xdr:cNvSpPr/>
      </xdr:nvSpPr>
      <xdr:spPr>
        <a:xfrm>
          <a:off x="16967200" y="1035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86306</xdr:rowOff>
    </xdr:from>
    <xdr:ext cx="762000" cy="259045"/>
    <xdr:sp macro="" textlink="">
      <xdr:nvSpPr>
        <xdr:cNvPr id="334" name="定員管理の状況該当値テキスト">
          <a:extLst>
            <a:ext uri="{FF2B5EF4-FFF2-40B4-BE49-F238E27FC236}">
              <a16:creationId xmlns:a16="http://schemas.microsoft.com/office/drawing/2014/main" id="{00000000-0008-0000-0300-00004E010000}"/>
            </a:ext>
          </a:extLst>
        </xdr:cNvPr>
        <xdr:cNvSpPr txBox="1"/>
      </xdr:nvSpPr>
      <xdr:spPr>
        <a:xfrm>
          <a:off x="17106900" y="10201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69779</xdr:rowOff>
    </xdr:from>
    <xdr:to>
      <xdr:col>77</xdr:col>
      <xdr:colOff>95250</xdr:colOff>
      <xdr:row>60</xdr:row>
      <xdr:rowOff>171379</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129000" y="1035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10106</xdr:rowOff>
    </xdr:from>
    <xdr:ext cx="7366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798800" y="10125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29563</xdr:rowOff>
    </xdr:from>
    <xdr:to>
      <xdr:col>73</xdr:col>
      <xdr:colOff>44450</xdr:colOff>
      <xdr:row>60</xdr:row>
      <xdr:rowOff>131163</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5240000" y="10316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141340</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909800" y="10085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16157</xdr:rowOff>
    </xdr:from>
    <xdr:to>
      <xdr:col>68</xdr:col>
      <xdr:colOff>203200</xdr:colOff>
      <xdr:row>60</xdr:row>
      <xdr:rowOff>117757</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4351000" y="1030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127934</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020800" y="1007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18838</xdr:rowOff>
    </xdr:from>
    <xdr:to>
      <xdr:col>64</xdr:col>
      <xdr:colOff>152400</xdr:colOff>
      <xdr:row>60</xdr:row>
      <xdr:rowOff>120438</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3462000" y="10305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130615</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131800" y="10074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i="0" baseline="0">
              <a:solidFill>
                <a:schemeClr val="dk1"/>
              </a:solidFill>
              <a:effectLst/>
              <a:latin typeface="+mn-lt"/>
              <a:ea typeface="+mn-ea"/>
              <a:cs typeface="+mn-cs"/>
            </a:rPr>
            <a:t>実質公債費比率は、昨年度から</a:t>
          </a:r>
          <a:r>
            <a:rPr kumimoji="1" lang="en-US" altLang="ja-JP" sz="1100" b="0" i="0" baseline="0">
              <a:solidFill>
                <a:schemeClr val="dk1"/>
              </a:solidFill>
              <a:effectLst/>
              <a:latin typeface="+mn-lt"/>
              <a:ea typeface="+mn-ea"/>
              <a:cs typeface="+mn-cs"/>
            </a:rPr>
            <a:t>0.1</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減</a:t>
          </a:r>
          <a:r>
            <a:rPr kumimoji="1" lang="ja-JP" altLang="ja-JP" sz="1100" b="0" i="0" baseline="0">
              <a:solidFill>
                <a:schemeClr val="dk1"/>
              </a:solidFill>
              <a:effectLst/>
              <a:latin typeface="+mn-lt"/>
              <a:ea typeface="+mn-ea"/>
              <a:cs typeface="+mn-cs"/>
            </a:rPr>
            <a:t>となったが、類似団体平均</a:t>
          </a:r>
          <a:r>
            <a:rPr kumimoji="1" lang="ja-JP" altLang="en-US" sz="1100" b="0" i="0" baseline="0">
              <a:solidFill>
                <a:schemeClr val="dk1"/>
              </a:solidFill>
              <a:effectLst/>
              <a:latin typeface="+mn-lt"/>
              <a:ea typeface="+mn-ea"/>
              <a:cs typeface="+mn-cs"/>
            </a:rPr>
            <a:t>に比べて</a:t>
          </a:r>
          <a:r>
            <a:rPr kumimoji="1" lang="en-US" altLang="ja-JP" sz="1100" b="0" i="0" baseline="0">
              <a:solidFill>
                <a:schemeClr val="dk1"/>
              </a:solidFill>
              <a:effectLst/>
              <a:latin typeface="+mn-lt"/>
              <a:ea typeface="+mn-ea"/>
              <a:cs typeface="+mn-cs"/>
            </a:rPr>
            <a:t>0.8</a:t>
          </a:r>
          <a:r>
            <a:rPr kumimoji="1" lang="ja-JP" altLang="ja-JP" sz="1100" b="0" i="0" baseline="0">
              <a:solidFill>
                <a:schemeClr val="dk1"/>
              </a:solidFill>
              <a:effectLst/>
              <a:latin typeface="+mn-lt"/>
              <a:ea typeface="+mn-ea"/>
              <a:cs typeface="+mn-cs"/>
            </a:rPr>
            <a:t>ポイント下回る結果となった。本年度の単年度比率は</a:t>
          </a:r>
          <a:r>
            <a:rPr kumimoji="1" lang="en-US" altLang="ja-JP" sz="1100" b="0" i="0" baseline="0">
              <a:solidFill>
                <a:schemeClr val="dk1"/>
              </a:solidFill>
              <a:effectLst/>
              <a:latin typeface="+mn-lt"/>
              <a:ea typeface="+mn-ea"/>
              <a:cs typeface="+mn-cs"/>
            </a:rPr>
            <a:t>5.4</a:t>
          </a:r>
          <a:r>
            <a:rPr kumimoji="1" lang="ja-JP" altLang="ja-JP" sz="1100" b="0" i="0" baseline="0">
              <a:solidFill>
                <a:schemeClr val="dk1"/>
              </a:solidFill>
              <a:effectLst/>
              <a:latin typeface="+mn-lt"/>
              <a:ea typeface="+mn-ea"/>
              <a:cs typeface="+mn-cs"/>
            </a:rPr>
            <a:t>％である。</a:t>
          </a:r>
          <a:endParaRPr lang="ja-JP" altLang="ja-JP" sz="1400">
            <a:effectLst/>
          </a:endParaRPr>
        </a:p>
        <a:p>
          <a:r>
            <a:rPr kumimoji="1" lang="ja-JP" altLang="ja-JP" sz="1100" b="0" i="0" baseline="0">
              <a:solidFill>
                <a:schemeClr val="dk1"/>
              </a:solidFill>
              <a:effectLst/>
              <a:latin typeface="+mn-lt"/>
              <a:ea typeface="+mn-ea"/>
              <a:cs typeface="+mn-cs"/>
            </a:rPr>
            <a:t>元利償還金については、今後実施が予定されている大型施設建設や施設の老朽化に伴う大規模改修が見込まれることから、普通建設事業費の借入が増える見込みであるが、臨時財政対策</a:t>
          </a:r>
          <a:r>
            <a:rPr kumimoji="1" lang="ja-JP" altLang="en-US" sz="1100" b="0" i="0" baseline="0">
              <a:solidFill>
                <a:schemeClr val="dk1"/>
              </a:solidFill>
              <a:effectLst/>
              <a:latin typeface="+mn-lt"/>
              <a:ea typeface="+mn-ea"/>
              <a:cs typeface="+mn-cs"/>
            </a:rPr>
            <a:t>債の現在高の</a:t>
          </a:r>
          <a:r>
            <a:rPr kumimoji="1" lang="ja-JP" altLang="ja-JP" sz="1100" b="0" i="0" baseline="0">
              <a:solidFill>
                <a:schemeClr val="dk1"/>
              </a:solidFill>
              <a:effectLst/>
              <a:latin typeface="+mn-lt"/>
              <a:ea typeface="+mn-ea"/>
              <a:cs typeface="+mn-cs"/>
            </a:rPr>
            <a:t>減少</a:t>
          </a:r>
          <a:r>
            <a:rPr kumimoji="1" lang="ja-JP" altLang="en-US" sz="1100" b="0" i="0" baseline="0">
              <a:solidFill>
                <a:schemeClr val="dk1"/>
              </a:solidFill>
              <a:effectLst/>
              <a:latin typeface="+mn-lt"/>
              <a:ea typeface="+mn-ea"/>
              <a:cs typeface="+mn-cs"/>
            </a:rPr>
            <a:t>に伴って</a:t>
          </a:r>
          <a:r>
            <a:rPr kumimoji="1" lang="ja-JP" altLang="ja-JP" sz="1100" b="0" i="0" baseline="0">
              <a:solidFill>
                <a:schemeClr val="dk1"/>
              </a:solidFill>
              <a:effectLst/>
              <a:latin typeface="+mn-lt"/>
              <a:ea typeface="+mn-ea"/>
              <a:cs typeface="+mn-cs"/>
            </a:rPr>
            <a:t>償還額も減少している</a:t>
          </a:r>
          <a:r>
            <a:rPr kumimoji="1" lang="ja-JP" altLang="en-US" sz="1100" b="0" i="0" baseline="0">
              <a:solidFill>
                <a:schemeClr val="dk1"/>
              </a:solidFill>
              <a:effectLst/>
              <a:latin typeface="+mn-lt"/>
              <a:ea typeface="+mn-ea"/>
              <a:cs typeface="+mn-cs"/>
            </a:rPr>
            <a:t>ことから</a:t>
          </a:r>
          <a:r>
            <a:rPr kumimoji="1" lang="ja-JP" altLang="ja-JP" sz="1100" b="0" i="0" baseline="0">
              <a:solidFill>
                <a:schemeClr val="dk1"/>
              </a:solidFill>
              <a:effectLst/>
              <a:latin typeface="+mn-lt"/>
              <a:ea typeface="+mn-ea"/>
              <a:cs typeface="+mn-cs"/>
            </a:rPr>
            <a:t>、今後も同水準で推移していくことが見込まれる。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138430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175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110507</xdr:rowOff>
    </xdr:from>
    <xdr:ext cx="762000" cy="259045"/>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82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138430</xdr:rowOff>
    </xdr:from>
    <xdr:to>
      <xdr:col>81</xdr:col>
      <xdr:colOff>133350</xdr:colOff>
      <xdr:row>45</xdr:row>
      <xdr:rowOff>138430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85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52070</xdr:rowOff>
    </xdr:from>
    <xdr:to>
      <xdr:col>81</xdr:col>
      <xdr:colOff>44450</xdr:colOff>
      <xdr:row>41</xdr:row>
      <xdr:rowOff>60113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6179800" y="708152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37694</xdr:rowOff>
    </xdr:from>
    <xdr:ext cx="762000" cy="25904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7067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35983</xdr:rowOff>
    </xdr:from>
    <xdr:to>
      <xdr:col>77</xdr:col>
      <xdr:colOff>44450</xdr:colOff>
      <xdr:row>41</xdr:row>
      <xdr:rowOff>60113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290800" y="706543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49530</xdr:rowOff>
    </xdr:from>
    <xdr:to>
      <xdr:col>77</xdr:col>
      <xdr:colOff>95250</xdr:colOff>
      <xdr:row>41</xdr:row>
      <xdr:rowOff>151130</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135907</xdr:rowOff>
    </xdr:from>
    <xdr:ext cx="7366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151130</xdr:rowOff>
    </xdr:from>
    <xdr:to>
      <xdr:col>72</xdr:col>
      <xdr:colOff>203200</xdr:colOff>
      <xdr:row>41</xdr:row>
      <xdr:rowOff>35983</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4401800" y="7009130"/>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119821</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118956</xdr:rowOff>
    </xdr:from>
    <xdr:to>
      <xdr:col>68</xdr:col>
      <xdr:colOff>152400</xdr:colOff>
      <xdr:row>40</xdr:row>
      <xdr:rowOff>151130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3512800" y="697695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9313</xdr:rowOff>
    </xdr:from>
    <xdr:to>
      <xdr:col>68</xdr:col>
      <xdr:colOff>203200</xdr:colOff>
      <xdr:row>41</xdr:row>
      <xdr:rowOff>110913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95690</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712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103733</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1270</xdr:rowOff>
    </xdr:from>
    <xdr:to>
      <xdr:col>81</xdr:col>
      <xdr:colOff>95250</xdr:colOff>
      <xdr:row>41</xdr:row>
      <xdr:rowOff>102870</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17797</xdr:rowOff>
    </xdr:from>
    <xdr:ext cx="762000" cy="259045"/>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9313</xdr:rowOff>
    </xdr:from>
    <xdr:to>
      <xdr:col>77</xdr:col>
      <xdr:colOff>95250</xdr:colOff>
      <xdr:row>41</xdr:row>
      <xdr:rowOff>110913</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703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121090</xdr:rowOff>
    </xdr:from>
    <xdr:ext cx="7366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680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156633</xdr:rowOff>
    </xdr:from>
    <xdr:to>
      <xdr:col>73</xdr:col>
      <xdr:colOff>44450</xdr:colOff>
      <xdr:row>41</xdr:row>
      <xdr:rowOff>86783</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96960</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100330</xdr:rowOff>
    </xdr:from>
    <xdr:to>
      <xdr:col>68</xdr:col>
      <xdr:colOff>203200</xdr:colOff>
      <xdr:row>41</xdr:row>
      <xdr:rowOff>30480</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40657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672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68156</xdr:rowOff>
    </xdr:from>
    <xdr:to>
      <xdr:col>64</xdr:col>
      <xdr:colOff>152400</xdr:colOff>
      <xdr:row>40</xdr:row>
      <xdr:rowOff>169756</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692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8483</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6695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effectLst/>
              <a:latin typeface="+mn-lt"/>
              <a:ea typeface="+mn-ea"/>
              <a:cs typeface="+mn-cs"/>
            </a:rPr>
            <a:t>将来負担比率については、昨年度に引き続き該当数値なしとなった。</a:t>
          </a:r>
          <a:endParaRPr lang="ja-JP" altLang="ja-JP" sz="1100">
            <a:effectLst/>
          </a:endParaRPr>
        </a:p>
        <a:p>
          <a:pPr eaLnBrk="1" fontAlgn="auto" latinLnBrk="0" hangingPunct="1"/>
          <a:r>
            <a:rPr kumimoji="1" lang="ja-JP" altLang="ja-JP" sz="1000">
              <a:solidFill>
                <a:schemeClr val="dk1"/>
              </a:solidFill>
              <a:effectLst/>
              <a:latin typeface="+mn-lt"/>
              <a:ea typeface="+mn-ea"/>
              <a:cs typeface="+mn-cs"/>
            </a:rPr>
            <a:t>分子の将来負担額については、地方債現在高の減により前年度と比較して</a:t>
          </a:r>
          <a:r>
            <a:rPr kumimoji="1" lang="en-US" altLang="ja-JP" sz="1000">
              <a:solidFill>
                <a:schemeClr val="dk1"/>
              </a:solidFill>
              <a:effectLst/>
              <a:latin typeface="+mn-lt"/>
              <a:ea typeface="+mn-ea"/>
              <a:cs typeface="+mn-cs"/>
            </a:rPr>
            <a:t>3.9</a:t>
          </a:r>
          <a:r>
            <a:rPr kumimoji="1" lang="ja-JP" altLang="ja-JP" sz="1000">
              <a:solidFill>
                <a:schemeClr val="dk1"/>
              </a:solidFill>
              <a:effectLst/>
              <a:latin typeface="+mn-lt"/>
              <a:ea typeface="+mn-ea"/>
              <a:cs typeface="+mn-cs"/>
            </a:rPr>
            <a:t>ポイント減となった。充当可能財源等については、充当可能特定歳入の減</a:t>
          </a:r>
          <a:r>
            <a:rPr kumimoji="1" lang="ja-JP" altLang="en-US" sz="1000">
              <a:solidFill>
                <a:schemeClr val="dk1"/>
              </a:solidFill>
              <a:effectLst/>
              <a:latin typeface="+mn-lt"/>
              <a:ea typeface="+mn-ea"/>
              <a:cs typeface="+mn-cs"/>
            </a:rPr>
            <a:t>など</a:t>
          </a:r>
          <a:r>
            <a:rPr kumimoji="1" lang="ja-JP" altLang="ja-JP" sz="1000">
              <a:solidFill>
                <a:schemeClr val="dk1"/>
              </a:solidFill>
              <a:effectLst/>
              <a:latin typeface="+mn-lt"/>
              <a:ea typeface="+mn-ea"/>
              <a:cs typeface="+mn-cs"/>
            </a:rPr>
            <a:t>により、前年度と比較して</a:t>
          </a:r>
          <a:r>
            <a:rPr kumimoji="1" lang="en-US" altLang="ja-JP" sz="1000">
              <a:solidFill>
                <a:schemeClr val="dk1"/>
              </a:solidFill>
              <a:effectLst/>
              <a:latin typeface="+mn-lt"/>
              <a:ea typeface="+mn-ea"/>
              <a:cs typeface="+mn-cs"/>
            </a:rPr>
            <a:t>1.9</a:t>
          </a:r>
          <a:r>
            <a:rPr kumimoji="1" lang="ja-JP" altLang="ja-JP" sz="1000">
              <a:solidFill>
                <a:schemeClr val="dk1"/>
              </a:solidFill>
              <a:effectLst/>
              <a:latin typeface="+mn-lt"/>
              <a:ea typeface="+mn-ea"/>
              <a:cs typeface="+mn-cs"/>
            </a:rPr>
            <a:t>％減となった。分母としては、</a:t>
          </a:r>
          <a:r>
            <a:rPr kumimoji="1" lang="ja-JP" altLang="en-US" sz="1000">
              <a:solidFill>
                <a:schemeClr val="dk1"/>
              </a:solidFill>
              <a:effectLst/>
              <a:latin typeface="+mn-lt"/>
              <a:ea typeface="+mn-ea"/>
              <a:cs typeface="+mn-cs"/>
            </a:rPr>
            <a:t>普通交付税</a:t>
          </a:r>
          <a:r>
            <a:rPr kumimoji="1" lang="ja-JP" altLang="ja-JP" sz="1000">
              <a:solidFill>
                <a:schemeClr val="dk1"/>
              </a:solidFill>
              <a:effectLst/>
              <a:latin typeface="+mn-lt"/>
              <a:ea typeface="+mn-ea"/>
              <a:cs typeface="+mn-cs"/>
            </a:rPr>
            <a:t>の</a:t>
          </a:r>
          <a:r>
            <a:rPr kumimoji="1" lang="ja-JP" altLang="en-US" sz="1000">
              <a:solidFill>
                <a:schemeClr val="dk1"/>
              </a:solidFill>
              <a:effectLst/>
              <a:latin typeface="+mn-lt"/>
              <a:ea typeface="+mn-ea"/>
              <a:cs typeface="+mn-cs"/>
            </a:rPr>
            <a:t>増</a:t>
          </a:r>
          <a:r>
            <a:rPr kumimoji="1" lang="ja-JP" altLang="ja-JP" sz="1000">
              <a:solidFill>
                <a:schemeClr val="dk1"/>
              </a:solidFill>
              <a:effectLst/>
              <a:latin typeface="+mn-lt"/>
              <a:ea typeface="+mn-ea"/>
              <a:cs typeface="+mn-cs"/>
            </a:rPr>
            <a:t>の影響で標準財政規模が</a:t>
          </a:r>
          <a:r>
            <a:rPr kumimoji="1" lang="ja-JP" altLang="en-US" sz="1000">
              <a:solidFill>
                <a:schemeClr val="dk1"/>
              </a:solidFill>
              <a:effectLst/>
              <a:latin typeface="+mn-lt"/>
              <a:ea typeface="+mn-ea"/>
              <a:cs typeface="+mn-cs"/>
            </a:rPr>
            <a:t>増</a:t>
          </a:r>
          <a:r>
            <a:rPr kumimoji="1" lang="ja-JP" altLang="ja-JP" sz="1000">
              <a:solidFill>
                <a:schemeClr val="dk1"/>
              </a:solidFill>
              <a:effectLst/>
              <a:latin typeface="+mn-lt"/>
              <a:ea typeface="+mn-ea"/>
              <a:cs typeface="+mn-cs"/>
            </a:rPr>
            <a:t>となった</a:t>
          </a:r>
          <a:r>
            <a:rPr kumimoji="1" lang="ja-JP" altLang="en-US" sz="1000">
              <a:solidFill>
                <a:schemeClr val="dk1"/>
              </a:solidFill>
              <a:effectLst/>
              <a:latin typeface="+mn-lt"/>
              <a:ea typeface="+mn-ea"/>
              <a:cs typeface="+mn-cs"/>
            </a:rPr>
            <a:t>ことにより</a:t>
          </a:r>
          <a:r>
            <a:rPr kumimoji="1" lang="ja-JP" altLang="ja-JP" sz="1000">
              <a:solidFill>
                <a:schemeClr val="dk1"/>
              </a:solidFill>
              <a:effectLst/>
              <a:latin typeface="+mn-lt"/>
              <a:ea typeface="+mn-ea"/>
              <a:cs typeface="+mn-cs"/>
            </a:rPr>
            <a:t>、分</a:t>
          </a:r>
          <a:r>
            <a:rPr kumimoji="1" lang="ja-JP" altLang="en-US" sz="1000">
              <a:solidFill>
                <a:schemeClr val="dk1"/>
              </a:solidFill>
              <a:effectLst/>
              <a:latin typeface="+mn-lt"/>
              <a:ea typeface="+mn-ea"/>
              <a:cs typeface="+mn-cs"/>
            </a:rPr>
            <a:t>母</a:t>
          </a:r>
          <a:r>
            <a:rPr kumimoji="1" lang="ja-JP" altLang="ja-JP" sz="1000">
              <a:solidFill>
                <a:schemeClr val="dk1"/>
              </a:solidFill>
              <a:effectLst/>
              <a:latin typeface="+mn-lt"/>
              <a:ea typeface="+mn-ea"/>
              <a:cs typeface="+mn-cs"/>
            </a:rPr>
            <a:t>の</a:t>
          </a:r>
          <a:r>
            <a:rPr kumimoji="1" lang="ja-JP" altLang="en-US" sz="1000">
              <a:solidFill>
                <a:schemeClr val="dk1"/>
              </a:solidFill>
              <a:effectLst/>
              <a:latin typeface="+mn-lt"/>
              <a:ea typeface="+mn-ea"/>
              <a:cs typeface="+mn-cs"/>
            </a:rPr>
            <a:t>増</a:t>
          </a:r>
          <a:r>
            <a:rPr kumimoji="1" lang="ja-JP" altLang="ja-JP" sz="1000">
              <a:solidFill>
                <a:schemeClr val="dk1"/>
              </a:solidFill>
              <a:effectLst/>
              <a:latin typeface="+mn-lt"/>
              <a:ea typeface="+mn-ea"/>
              <a:cs typeface="+mn-cs"/>
            </a:rPr>
            <a:t>が分</a:t>
          </a:r>
          <a:r>
            <a:rPr kumimoji="1" lang="ja-JP" altLang="en-US" sz="1000">
              <a:solidFill>
                <a:schemeClr val="dk1"/>
              </a:solidFill>
              <a:effectLst/>
              <a:latin typeface="+mn-lt"/>
              <a:ea typeface="+mn-ea"/>
              <a:cs typeface="+mn-cs"/>
            </a:rPr>
            <a:t>子</a:t>
          </a:r>
          <a:r>
            <a:rPr kumimoji="1" lang="ja-JP" altLang="ja-JP" sz="1000">
              <a:solidFill>
                <a:schemeClr val="dk1"/>
              </a:solidFill>
              <a:effectLst/>
              <a:latin typeface="+mn-lt"/>
              <a:ea typeface="+mn-ea"/>
              <a:cs typeface="+mn-cs"/>
            </a:rPr>
            <a:t>の</a:t>
          </a:r>
          <a:r>
            <a:rPr kumimoji="1" lang="ja-JP" altLang="en-US" sz="1000">
              <a:solidFill>
                <a:schemeClr val="dk1"/>
              </a:solidFill>
              <a:effectLst/>
              <a:latin typeface="+mn-lt"/>
              <a:ea typeface="+mn-ea"/>
              <a:cs typeface="+mn-cs"/>
            </a:rPr>
            <a:t>増</a:t>
          </a:r>
          <a:r>
            <a:rPr kumimoji="1" lang="ja-JP" altLang="ja-JP" sz="1000">
              <a:solidFill>
                <a:schemeClr val="dk1"/>
              </a:solidFill>
              <a:effectLst/>
              <a:latin typeface="+mn-lt"/>
              <a:ea typeface="+mn-ea"/>
              <a:cs typeface="+mn-cs"/>
            </a:rPr>
            <a:t>を上回る形となったことが昨年度と比較して減となった要因となる。</a:t>
          </a:r>
          <a:endParaRPr lang="ja-JP" altLang="ja-JP" sz="1100">
            <a:effectLst/>
          </a:endParaRPr>
        </a:p>
        <a:p>
          <a:pPr eaLnBrk="1" fontAlgn="auto" latinLnBrk="0" hangingPunct="1"/>
          <a:r>
            <a:rPr kumimoji="1" lang="ja-JP" altLang="ja-JP" sz="1000">
              <a:solidFill>
                <a:schemeClr val="dk1"/>
              </a:solidFill>
              <a:effectLst/>
              <a:latin typeface="+mn-lt"/>
              <a:ea typeface="+mn-ea"/>
              <a:cs typeface="+mn-cs"/>
            </a:rPr>
            <a:t>今後、各施設の老朽化に伴う大規模改修の実施が見込まれることから、基金残高の状況や将来コストを見据えたうえで、普通建設事業等を実施する必要がある。</a:t>
          </a:r>
          <a:endParaRPr lang="ja-JP" altLang="ja-JP" sz="1100">
            <a:effectLst/>
          </a:endParaRPr>
        </a:p>
      </xdr:txBody>
    </xdr:sp>
    <xdr:clientData/>
  </xdr:twoCellAnchor>
  <xdr:oneCellAnchor>
    <xdr:from>
      <xdr:col>61</xdr:col>
      <xdr:colOff>6350</xdr:colOff>
      <xdr:row>10</xdr:row>
      <xdr:rowOff>63500</xdr:rowOff>
    </xdr:from>
    <xdr:ext cx="298543" cy="22570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34834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313214"/>
          <a:ext cx="0" cy="16649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6911</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5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34834</xdr:rowOff>
    </xdr:from>
    <xdr:to>
      <xdr:col>81</xdr:col>
      <xdr:colOff>133350</xdr:colOff>
      <xdr:row>23</xdr:row>
      <xdr:rowOff>34834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397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22877</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251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50800</xdr:rowOff>
    </xdr:from>
    <xdr:to>
      <xdr:col>81</xdr:col>
      <xdr:colOff>95250</xdr:colOff>
      <xdr:row>13</xdr:row>
      <xdr:rowOff>152400</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27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43906</xdr:rowOff>
    </xdr:from>
    <xdr:to>
      <xdr:col>73</xdr:col>
      <xdr:colOff>44450</xdr:colOff>
      <xdr:row>13</xdr:row>
      <xdr:rowOff>145506</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5240000" y="22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155683</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04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112849</xdr:rowOff>
    </xdr:from>
    <xdr:to>
      <xdr:col>68</xdr:col>
      <xdr:colOff>203200</xdr:colOff>
      <xdr:row>14</xdr:row>
      <xdr:rowOff>42999</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4351000" y="234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53176</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020800" y="2110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129268</xdr:rowOff>
    </xdr:from>
    <xdr:to>
      <xdr:col>64</xdr:col>
      <xdr:colOff>152400</xdr:colOff>
      <xdr:row>15</xdr:row>
      <xdr:rowOff>59418</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3462000" y="252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69595</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3131800" y="229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宮崎県三股町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25,684
25,464
110.02
13,791,873
13,116,384
491,244
6,712,230
6,014,199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900">
              <a:solidFill>
                <a:schemeClr val="dk1"/>
              </a:solidFill>
              <a:effectLst/>
              <a:latin typeface="+mn-lt"/>
              <a:ea typeface="+mn-ea"/>
              <a:cs typeface="+mn-cs"/>
            </a:rPr>
            <a:t>　昨年度に比べ</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ポイント増となり、類似団体との比較においては、同水準となっている。また、昨年度同様全国及び県との比較においては、平均を下回る結果である。</a:t>
          </a:r>
          <a:endParaRPr lang="ja-JP" altLang="ja-JP" sz="900">
            <a:effectLst/>
          </a:endParaRPr>
        </a:p>
        <a:p>
          <a:r>
            <a:rPr kumimoji="1" lang="ja-JP" altLang="ja-JP" sz="900">
              <a:solidFill>
                <a:schemeClr val="dk1"/>
              </a:solidFill>
              <a:effectLst/>
              <a:latin typeface="+mn-lt"/>
              <a:ea typeface="+mn-ea"/>
              <a:cs typeface="+mn-cs"/>
            </a:rPr>
            <a:t>　会計年度任用職員の人件費が勤勉手当の支給開始及び人事院勧告により</a:t>
          </a:r>
          <a:r>
            <a:rPr kumimoji="1" lang="en-US" altLang="ja-JP" sz="900">
              <a:solidFill>
                <a:schemeClr val="dk1"/>
              </a:solidFill>
              <a:effectLst/>
              <a:latin typeface="+mn-lt"/>
              <a:ea typeface="+mn-ea"/>
              <a:cs typeface="+mn-cs"/>
            </a:rPr>
            <a:t>115,674</a:t>
          </a:r>
          <a:r>
            <a:rPr kumimoji="1" lang="ja-JP" altLang="ja-JP" sz="900">
              <a:solidFill>
                <a:schemeClr val="dk1"/>
              </a:solidFill>
              <a:effectLst/>
              <a:latin typeface="+mn-lt"/>
              <a:ea typeface="+mn-ea"/>
              <a:cs typeface="+mn-cs"/>
            </a:rPr>
            <a:t>千円増、一般職員人件費が人事院勧告に伴い、</a:t>
          </a:r>
          <a:r>
            <a:rPr kumimoji="1" lang="en-US" altLang="ja-JP" sz="900">
              <a:solidFill>
                <a:schemeClr val="dk1"/>
              </a:solidFill>
              <a:effectLst/>
              <a:latin typeface="+mn-lt"/>
              <a:ea typeface="+mn-ea"/>
              <a:cs typeface="+mn-cs"/>
            </a:rPr>
            <a:t>45,126</a:t>
          </a:r>
          <a:r>
            <a:rPr kumimoji="1" lang="ja-JP" altLang="ja-JP" sz="900">
              <a:solidFill>
                <a:schemeClr val="dk1"/>
              </a:solidFill>
              <a:effectLst/>
              <a:latin typeface="+mn-lt"/>
              <a:ea typeface="+mn-ea"/>
              <a:cs typeface="+mn-cs"/>
            </a:rPr>
            <a:t>千円増となったことなどにより、人件費としては</a:t>
          </a:r>
          <a:r>
            <a:rPr kumimoji="1" lang="en-US" altLang="ja-JP" sz="900">
              <a:solidFill>
                <a:schemeClr val="dk1"/>
              </a:solidFill>
              <a:effectLst/>
              <a:latin typeface="+mn-lt"/>
              <a:ea typeface="+mn-ea"/>
              <a:cs typeface="+mn-cs"/>
            </a:rPr>
            <a:t>175,506</a:t>
          </a:r>
          <a:r>
            <a:rPr kumimoji="1" lang="ja-JP" altLang="ja-JP" sz="900">
              <a:solidFill>
                <a:schemeClr val="dk1"/>
              </a:solidFill>
              <a:effectLst/>
              <a:latin typeface="+mn-lt"/>
              <a:ea typeface="+mn-ea"/>
              <a:cs typeface="+mn-cs"/>
            </a:rPr>
            <a:t>千円増となった。</a:t>
          </a:r>
          <a:endParaRPr lang="ja-JP" altLang="ja-JP" sz="900">
            <a:effectLst/>
          </a:endParaRPr>
        </a:p>
        <a:p>
          <a:r>
            <a:rPr kumimoji="1" lang="ja-JP" altLang="ja-JP" sz="900">
              <a:solidFill>
                <a:schemeClr val="dk1"/>
              </a:solidFill>
              <a:effectLst/>
              <a:latin typeface="+mn-lt"/>
              <a:ea typeface="+mn-ea"/>
              <a:cs typeface="+mn-cs"/>
            </a:rPr>
            <a:t>　これまで職員適正化計画等に基づき特殊勤務手当の見直しや一般職の職員採用抑制等を積極的に行ってきたが、今後も、適正な人事管理に努めながら、行政サービスの低下を招かない工夫が必要となる。</a:t>
          </a:r>
          <a:endParaRPr lang="ja-JP" altLang="ja-JP" sz="9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163576</xdr:rowOff>
    </xdr:from>
    <xdr:to>
      <xdr:col>24</xdr:col>
      <xdr:colOff>25400</xdr:colOff>
      <xdr:row>40</xdr:row>
      <xdr:rowOff>127000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92876"/>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99077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127000</xdr:rowOff>
    </xdr:from>
    <xdr:to>
      <xdr:col>24</xdr:col>
      <xdr:colOff>114300</xdr:colOff>
      <xdr:row>40</xdr:row>
      <xdr:rowOff>127000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78503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163576</xdr:rowOff>
    </xdr:from>
    <xdr:to>
      <xdr:col>24</xdr:col>
      <xdr:colOff>114300</xdr:colOff>
      <xdr:row>34</xdr:row>
      <xdr:rowOff>163576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149860</xdr:rowOff>
    </xdr:from>
    <xdr:to>
      <xdr:col>24</xdr:col>
      <xdr:colOff>25400</xdr:colOff>
      <xdr:row>37</xdr:row>
      <xdr:rowOff>28702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22060"/>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165879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140716</xdr:rowOff>
    </xdr:from>
    <xdr:to>
      <xdr:col>19</xdr:col>
      <xdr:colOff>187325</xdr:colOff>
      <xdr:row>36</xdr:row>
      <xdr:rowOff>149860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129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121920</xdr:rowOff>
    </xdr:from>
    <xdr:to>
      <xdr:col>20</xdr:col>
      <xdr:colOff>38100</xdr:colOff>
      <xdr:row>37</xdr:row>
      <xdr:rowOff>52070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36847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85852</xdr:rowOff>
    </xdr:from>
    <xdr:to>
      <xdr:col>15</xdr:col>
      <xdr:colOff>98425</xdr:colOff>
      <xdr:row>36</xdr:row>
      <xdr:rowOff>140716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25805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117348</xdr:rowOff>
    </xdr:from>
    <xdr:to>
      <xdr:col>15</xdr:col>
      <xdr:colOff>149225</xdr:colOff>
      <xdr:row>37</xdr:row>
      <xdr:rowOff>47498</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32275</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85852</xdr:rowOff>
    </xdr:from>
    <xdr:to>
      <xdr:col>11</xdr:col>
      <xdr:colOff>9525</xdr:colOff>
      <xdr:row>36</xdr:row>
      <xdr:rowOff>163576</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258052"/>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89916</xdr:rowOff>
    </xdr:from>
    <xdr:to>
      <xdr:col>11</xdr:col>
      <xdr:colOff>60325</xdr:colOff>
      <xdr:row>37</xdr:row>
      <xdr:rowOff>20066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4843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158496</xdr:rowOff>
    </xdr:from>
    <xdr:to>
      <xdr:col>6</xdr:col>
      <xdr:colOff>171450</xdr:colOff>
      <xdr:row>37</xdr:row>
      <xdr:rowOff>88646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73423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121429</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29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99060</xdr:rowOff>
    </xdr:from>
    <xdr:to>
      <xdr:col>20</xdr:col>
      <xdr:colOff>38100</xdr:colOff>
      <xdr:row>37</xdr:row>
      <xdr:rowOff>29210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39387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89916</xdr:rowOff>
    </xdr:from>
    <xdr:to>
      <xdr:col>15</xdr:col>
      <xdr:colOff>149225</xdr:colOff>
      <xdr:row>37</xdr:row>
      <xdr:rowOff>20066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30243</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35052</xdr:rowOff>
    </xdr:from>
    <xdr:to>
      <xdr:col>11</xdr:col>
      <xdr:colOff>60325</xdr:colOff>
      <xdr:row>36</xdr:row>
      <xdr:rowOff>136652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146829</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112776</xdr:rowOff>
    </xdr:from>
    <xdr:to>
      <xdr:col>6</xdr:col>
      <xdr:colOff>171450</xdr:colOff>
      <xdr:row>37</xdr:row>
      <xdr:rowOff>42926</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53103</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effectLst/>
              <a:latin typeface="+mn-lt"/>
              <a:ea typeface="+mn-ea"/>
              <a:cs typeface="+mn-cs"/>
            </a:rPr>
            <a:t>　昨年度に比べ</a:t>
          </a:r>
          <a:r>
            <a:rPr kumimoji="1" lang="en-US" altLang="ja-JP" sz="1000">
              <a:solidFill>
                <a:schemeClr val="dk1"/>
              </a:solidFill>
              <a:effectLst/>
              <a:latin typeface="+mn-lt"/>
              <a:ea typeface="+mn-ea"/>
              <a:cs typeface="+mn-cs"/>
            </a:rPr>
            <a:t>1.7</a:t>
          </a:r>
          <a:r>
            <a:rPr kumimoji="1" lang="ja-JP" altLang="ja-JP" sz="1000">
              <a:solidFill>
                <a:schemeClr val="dk1"/>
              </a:solidFill>
              <a:effectLst/>
              <a:latin typeface="+mn-lt"/>
              <a:ea typeface="+mn-ea"/>
              <a:cs typeface="+mn-cs"/>
            </a:rPr>
            <a:t>ポイント増となり、類似団体平均値を</a:t>
          </a:r>
          <a:r>
            <a:rPr kumimoji="1" lang="en-US" altLang="ja-JP" sz="1000">
              <a:solidFill>
                <a:schemeClr val="dk1"/>
              </a:solidFill>
              <a:effectLst/>
              <a:latin typeface="+mn-lt"/>
              <a:ea typeface="+mn-ea"/>
              <a:cs typeface="+mn-cs"/>
            </a:rPr>
            <a:t>1.5</a:t>
          </a:r>
          <a:r>
            <a:rPr kumimoji="1" lang="ja-JP" altLang="ja-JP" sz="1000">
              <a:solidFill>
                <a:schemeClr val="dk1"/>
              </a:solidFill>
              <a:effectLst/>
              <a:latin typeface="+mn-lt"/>
              <a:ea typeface="+mn-ea"/>
              <a:cs typeface="+mn-cs"/>
            </a:rPr>
            <a:t>ポイント上回った。</a:t>
          </a:r>
          <a:endParaRPr lang="ja-JP" altLang="ja-JP" sz="1000">
            <a:effectLst/>
          </a:endParaRPr>
        </a:p>
        <a:p>
          <a:r>
            <a:rPr kumimoji="1" lang="ja-JP" altLang="ja-JP" sz="1000">
              <a:solidFill>
                <a:schemeClr val="dk1"/>
              </a:solidFill>
              <a:effectLst/>
              <a:latin typeface="+mn-lt"/>
              <a:ea typeface="+mn-ea"/>
              <a:cs typeface="+mn-cs"/>
            </a:rPr>
            <a:t>　物価高騰による、委託料の増額が影響しているものの、物件費全体では</a:t>
          </a:r>
          <a:r>
            <a:rPr kumimoji="1" lang="en-US" altLang="ja-JP" sz="1000">
              <a:solidFill>
                <a:schemeClr val="dk1"/>
              </a:solidFill>
              <a:effectLst/>
              <a:latin typeface="+mn-lt"/>
              <a:ea typeface="+mn-ea"/>
              <a:cs typeface="+mn-cs"/>
            </a:rPr>
            <a:t>230,475</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10.6</a:t>
          </a:r>
          <a:r>
            <a:rPr kumimoji="1" lang="ja-JP" altLang="ja-JP" sz="1000">
              <a:solidFill>
                <a:schemeClr val="dk1"/>
              </a:solidFill>
              <a:effectLst/>
              <a:latin typeface="+mn-lt"/>
              <a:ea typeface="+mn-ea"/>
              <a:cs typeface="+mn-cs"/>
            </a:rPr>
            <a:t>％）の減となった。</a:t>
          </a:r>
          <a:endParaRPr lang="ja-JP" altLang="ja-JP" sz="1000">
            <a:effectLst/>
          </a:endParaRPr>
        </a:p>
        <a:p>
          <a:r>
            <a:rPr kumimoji="1" lang="ja-JP" altLang="ja-JP" sz="1000">
              <a:solidFill>
                <a:schemeClr val="dk1"/>
              </a:solidFill>
              <a:effectLst/>
              <a:latin typeface="+mn-lt"/>
              <a:ea typeface="+mn-ea"/>
              <a:cs typeface="+mn-cs"/>
            </a:rPr>
            <a:t>　経常的な物件費の支出については、物価高騰や人件費の増加による影響を踏まえ、これまで以上に職員一人ひとりのコスト意識を高める必要がある。また、施設の老朽化に伴う修繕が今後益々増えることが見込まれ、中長期的な計画に基づく効率的かつ適正な経費執行に努めていくことが必要となる。</a:t>
          </a:r>
          <a:endParaRPr lang="ja-JP" altLang="ja-JP" sz="1000">
            <a:effectLst/>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18415</xdr:rowOff>
    </xdr:from>
    <xdr:to>
      <xdr:col>82</xdr:col>
      <xdr:colOff>107950</xdr:colOff>
      <xdr:row>21</xdr:row>
      <xdr:rowOff>12700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41871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156227</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58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12700</xdr:rowOff>
    </xdr:from>
    <xdr:to>
      <xdr:col>82</xdr:col>
      <xdr:colOff>196850</xdr:colOff>
      <xdr:row>21</xdr:row>
      <xdr:rowOff>12700</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613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104792</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16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18415</xdr:rowOff>
    </xdr:from>
    <xdr:to>
      <xdr:col>82</xdr:col>
      <xdr:colOff>196850</xdr:colOff>
      <xdr:row>14</xdr:row>
      <xdr:rowOff>18415</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418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81280</xdr:rowOff>
    </xdr:from>
    <xdr:to>
      <xdr:col>82</xdr:col>
      <xdr:colOff>107950</xdr:colOff>
      <xdr:row>17</xdr:row>
      <xdr:rowOff>6985</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5671800" y="2824480"/>
          <a:ext cx="8382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58437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630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41910</xdr:rowOff>
    </xdr:from>
    <xdr:to>
      <xdr:col>82</xdr:col>
      <xdr:colOff>158750</xdr:colOff>
      <xdr:row>16</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78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35560</xdr:rowOff>
    </xdr:from>
    <xdr:to>
      <xdr:col>78</xdr:col>
      <xdr:colOff>69850</xdr:colOff>
      <xdr:row>16</xdr:row>
      <xdr:rowOff>81280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7787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36195</xdr:rowOff>
    </xdr:from>
    <xdr:to>
      <xdr:col>78</xdr:col>
      <xdr:colOff>120650</xdr:colOff>
      <xdr:row>16</xdr:row>
      <xdr:rowOff>137795</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77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122572</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865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35560</xdr:rowOff>
    </xdr:from>
    <xdr:to>
      <xdr:col>73</xdr:col>
      <xdr:colOff>180975</xdr:colOff>
      <xdr:row>16</xdr:row>
      <xdr:rowOff>104140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3893800" y="2778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7620</xdr:rowOff>
    </xdr:from>
    <xdr:to>
      <xdr:col>74</xdr:col>
      <xdr:colOff>31750</xdr:colOff>
      <xdr:row>16</xdr:row>
      <xdr:rowOff>109220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93997</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24130</xdr:rowOff>
    </xdr:from>
    <xdr:to>
      <xdr:col>69</xdr:col>
      <xdr:colOff>92075</xdr:colOff>
      <xdr:row>16</xdr:row>
      <xdr:rowOff>104140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004800" y="276733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110490</xdr:rowOff>
    </xdr:from>
    <xdr:to>
      <xdr:col>69</xdr:col>
      <xdr:colOff>142875</xdr:colOff>
      <xdr:row>16</xdr:row>
      <xdr:rowOff>40640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50817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45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150495</xdr:rowOff>
    </xdr:from>
    <xdr:to>
      <xdr:col>65</xdr:col>
      <xdr:colOff>53975</xdr:colOff>
      <xdr:row>16</xdr:row>
      <xdr:rowOff>80645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72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65422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8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127635</xdr:rowOff>
    </xdr:from>
    <xdr:to>
      <xdr:col>82</xdr:col>
      <xdr:colOff>158750</xdr:colOff>
      <xdr:row>17</xdr:row>
      <xdr:rowOff>57785</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87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99712</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842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30480</xdr:rowOff>
    </xdr:from>
    <xdr:to>
      <xdr:col>78</xdr:col>
      <xdr:colOff>120650</xdr:colOff>
      <xdr:row>16</xdr:row>
      <xdr:rowOff>132080</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142257</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156210</xdr:rowOff>
    </xdr:from>
    <xdr:to>
      <xdr:col>74</xdr:col>
      <xdr:colOff>31750</xdr:colOff>
      <xdr:row>16</xdr:row>
      <xdr:rowOff>86360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96537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53340</xdr:rowOff>
    </xdr:from>
    <xdr:to>
      <xdr:col>69</xdr:col>
      <xdr:colOff>142875</xdr:colOff>
      <xdr:row>16</xdr:row>
      <xdr:rowOff>154940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139717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144780</xdr:rowOff>
    </xdr:from>
    <xdr:to>
      <xdr:col>65</xdr:col>
      <xdr:colOff>53975</xdr:colOff>
      <xdr:row>16</xdr:row>
      <xdr:rowOff>74930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85107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485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900">
              <a:solidFill>
                <a:schemeClr val="dk1"/>
              </a:solidFill>
              <a:effectLst/>
              <a:latin typeface="+mn-lt"/>
              <a:ea typeface="+mn-ea"/>
              <a:cs typeface="+mn-cs"/>
            </a:rPr>
            <a:t>　昨年度と比べ</a:t>
          </a:r>
          <a:r>
            <a:rPr kumimoji="1" lang="en-US" altLang="ja-JP" sz="900">
              <a:solidFill>
                <a:schemeClr val="dk1"/>
              </a:solidFill>
              <a:effectLst/>
              <a:latin typeface="+mn-lt"/>
              <a:ea typeface="+mn-ea"/>
              <a:cs typeface="+mn-cs"/>
            </a:rPr>
            <a:t>2.3</a:t>
          </a:r>
          <a:r>
            <a:rPr kumimoji="1" lang="ja-JP" altLang="ja-JP" sz="900">
              <a:solidFill>
                <a:schemeClr val="dk1"/>
              </a:solidFill>
              <a:effectLst/>
              <a:latin typeface="+mn-lt"/>
              <a:ea typeface="+mn-ea"/>
              <a:cs typeface="+mn-cs"/>
            </a:rPr>
            <a:t>ポイント減となったが、依然として、類似団体との比較において、突出して高い数値となっており、その大きな要因は扶助費全体の</a:t>
          </a:r>
          <a:r>
            <a:rPr kumimoji="1" lang="en-US" altLang="ja-JP" sz="900">
              <a:solidFill>
                <a:schemeClr val="dk1"/>
              </a:solidFill>
              <a:effectLst/>
              <a:latin typeface="+mn-lt"/>
              <a:ea typeface="+mn-ea"/>
              <a:cs typeface="+mn-cs"/>
            </a:rPr>
            <a:t>6</a:t>
          </a:r>
          <a:r>
            <a:rPr kumimoji="1" lang="ja-JP" altLang="ja-JP" sz="900">
              <a:solidFill>
                <a:schemeClr val="dk1"/>
              </a:solidFill>
              <a:effectLst/>
              <a:latin typeface="+mn-lt"/>
              <a:ea typeface="+mn-ea"/>
              <a:cs typeface="+mn-cs"/>
            </a:rPr>
            <a:t>割を占める児童福祉費にある。これは、当町の人口に占める若年層の割合が高く、子ども医療費制度の拡充や保育所運営費等に対する町単独経費など少子化対策事業を重点施策として取組んでいるためである。また、社会福祉費についても、サービス利用者が年々増加し支出額が増加傾向にある。</a:t>
          </a:r>
          <a:endParaRPr lang="ja-JP" altLang="ja-JP" sz="900">
            <a:effectLst/>
          </a:endParaRPr>
        </a:p>
        <a:p>
          <a:r>
            <a:rPr kumimoji="1" lang="ja-JP" altLang="ja-JP" sz="900">
              <a:solidFill>
                <a:schemeClr val="dk1"/>
              </a:solidFill>
              <a:effectLst/>
              <a:latin typeface="+mn-lt"/>
              <a:ea typeface="+mn-ea"/>
              <a:cs typeface="+mn-cs"/>
            </a:rPr>
            <a:t>　今後も社会保障関連経費の増が予想されることから、長期的な見通しを踏まえた事業効果を適宜見直す必要がある。</a:t>
          </a:r>
          <a:endParaRPr lang="ja-JP" altLang="ja-JP" sz="900">
            <a:effectLst/>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4" name="扶助費グラフ枠">
          <a:extLst>
            <a:ext uri="{FF2B5EF4-FFF2-40B4-BE49-F238E27FC236}">
              <a16:creationId xmlns:a16="http://schemas.microsoft.com/office/drawing/2014/main" id="{00000000-0008-0000-0400-0000A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104140</xdr:rowOff>
    </xdr:from>
    <xdr:to>
      <xdr:col>24</xdr:col>
      <xdr:colOff>25400</xdr:colOff>
      <xdr:row>61</xdr:row>
      <xdr:rowOff>60706</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flipV="1">
          <a:off x="4826000" y="9019540"/>
          <a:ext cx="0"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32783</xdr:rowOff>
    </xdr:from>
    <xdr:ext cx="762000" cy="259045"/>
    <xdr:sp macro="" textlink="">
      <xdr:nvSpPr>
        <xdr:cNvPr id="176" name="扶助費最小値テキスト">
          <a:extLst>
            <a:ext uri="{FF2B5EF4-FFF2-40B4-BE49-F238E27FC236}">
              <a16:creationId xmlns:a16="http://schemas.microsoft.com/office/drawing/2014/main" id="{00000000-0008-0000-0400-0000B0000000}"/>
            </a:ext>
          </a:extLst>
        </xdr:cNvPr>
        <xdr:cNvSpPr txBox="1"/>
      </xdr:nvSpPr>
      <xdr:spPr>
        <a:xfrm>
          <a:off x="4914900" y="1049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60706</xdr:rowOff>
    </xdr:from>
    <xdr:to>
      <xdr:col>24</xdr:col>
      <xdr:colOff>114300</xdr:colOff>
      <xdr:row>61</xdr:row>
      <xdr:rowOff>60706</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4737100" y="10519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19067</xdr:rowOff>
    </xdr:from>
    <xdr:ext cx="762000" cy="259045"/>
    <xdr:sp macro="" textlink="">
      <xdr:nvSpPr>
        <xdr:cNvPr id="178" name="扶助費最大値テキスト">
          <a:extLst>
            <a:ext uri="{FF2B5EF4-FFF2-40B4-BE49-F238E27FC236}">
              <a16:creationId xmlns:a16="http://schemas.microsoft.com/office/drawing/2014/main" id="{00000000-0008-0000-0400-0000B2000000}"/>
            </a:ext>
          </a:extLst>
        </xdr:cNvPr>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104140</xdr:rowOff>
    </xdr:from>
    <xdr:to>
      <xdr:col>24</xdr:col>
      <xdr:colOff>114300</xdr:colOff>
      <xdr:row>52</xdr:row>
      <xdr:rowOff>104140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117856</xdr:rowOff>
    </xdr:from>
    <xdr:to>
      <xdr:col>24</xdr:col>
      <xdr:colOff>25400</xdr:colOff>
      <xdr:row>59</xdr:row>
      <xdr:rowOff>156718</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3987800" y="10061956"/>
          <a:ext cx="838200" cy="21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5859</xdr:rowOff>
    </xdr:from>
    <xdr:ext cx="762000" cy="259045"/>
    <xdr:sp macro="" textlink="">
      <xdr:nvSpPr>
        <xdr:cNvPr id="181" name="扶助費平均値テキスト">
          <a:extLst>
            <a:ext uri="{FF2B5EF4-FFF2-40B4-BE49-F238E27FC236}">
              <a16:creationId xmlns:a16="http://schemas.microsoft.com/office/drawing/2014/main" id="{00000000-0008-0000-0400-0000B5000000}"/>
            </a:ext>
          </a:extLst>
        </xdr:cNvPr>
        <xdr:cNvSpPr txBox="1"/>
      </xdr:nvSpPr>
      <xdr:spPr>
        <a:xfrm>
          <a:off x="4914900" y="9435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160782</xdr:rowOff>
    </xdr:from>
    <xdr:to>
      <xdr:col>24</xdr:col>
      <xdr:colOff>76200</xdr:colOff>
      <xdr:row>56</xdr:row>
      <xdr:rowOff>90932</xdr:rowOff>
    </xdr:to>
    <xdr:sp macro="" textlink="">
      <xdr:nvSpPr>
        <xdr:cNvPr id="182" name="フローチャート: 判断 181">
          <a:extLst>
            <a:ext uri="{FF2B5EF4-FFF2-40B4-BE49-F238E27FC236}">
              <a16:creationId xmlns:a16="http://schemas.microsoft.com/office/drawing/2014/main" id="{00000000-0008-0000-0400-0000B6000000}"/>
            </a:ext>
          </a:extLst>
        </xdr:cNvPr>
        <xdr:cNvSpPr/>
      </xdr:nvSpPr>
      <xdr:spPr>
        <a:xfrm>
          <a:off x="4775200" y="959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58</xdr:row>
      <xdr:rowOff>127000</xdr:rowOff>
    </xdr:from>
    <xdr:to>
      <xdr:col>19</xdr:col>
      <xdr:colOff>187325</xdr:colOff>
      <xdr:row>59</xdr:row>
      <xdr:rowOff>156718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3098800" y="10071100"/>
          <a:ext cx="8890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124206</xdr:rowOff>
    </xdr:from>
    <xdr:to>
      <xdr:col>20</xdr:col>
      <xdr:colOff>38100</xdr:colOff>
      <xdr:row>56</xdr:row>
      <xdr:rowOff>54356</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3937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64533</xdr:rowOff>
    </xdr:from>
    <xdr:ext cx="7366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3606800" y="9322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58</xdr:row>
      <xdr:rowOff>90424</xdr:rowOff>
    </xdr:from>
    <xdr:to>
      <xdr:col>15</xdr:col>
      <xdr:colOff>98425</xdr:colOff>
      <xdr:row>58</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2209800" y="100345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9669</xdr:rowOff>
    </xdr:from>
    <xdr:ext cx="762000" cy="259045"/>
    <xdr:sp macro="" textlink="">
      <xdr:nvSpPr>
        <xdr:cNvPr id="188" name="テキスト ボックス 187">
          <a:extLst>
            <a:ext uri="{FF2B5EF4-FFF2-40B4-BE49-F238E27FC236}">
              <a16:creationId xmlns:a16="http://schemas.microsoft.com/office/drawing/2014/main" id="{00000000-0008-0000-0400-0000BC000000}"/>
            </a:ext>
          </a:extLst>
        </xdr:cNvPr>
        <xdr:cNvSpPr txBox="1"/>
      </xdr:nvSpPr>
      <xdr:spPr>
        <a:xfrm>
          <a:off x="2717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58</xdr:row>
      <xdr:rowOff>90424</xdr:rowOff>
    </xdr:from>
    <xdr:to>
      <xdr:col>11</xdr:col>
      <xdr:colOff>9525</xdr:colOff>
      <xdr:row>59</xdr:row>
      <xdr:rowOff>37846</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1320800" y="10034524"/>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23622</xdr:rowOff>
    </xdr:from>
    <xdr:to>
      <xdr:col>11</xdr:col>
      <xdr:colOff>60325</xdr:colOff>
      <xdr:row>55</xdr:row>
      <xdr:rowOff>125222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2159000" y="9453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135399</xdr:rowOff>
    </xdr:from>
    <xdr:ext cx="7620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1828800" y="922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69342</xdr:rowOff>
    </xdr:from>
    <xdr:to>
      <xdr:col>6</xdr:col>
      <xdr:colOff>171450</xdr:colOff>
      <xdr:row>55</xdr:row>
      <xdr:rowOff>170942</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1270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9669</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939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67056</xdr:rowOff>
    </xdr:from>
    <xdr:to>
      <xdr:col>24</xdr:col>
      <xdr:colOff>76200</xdr:colOff>
      <xdr:row>58</xdr:row>
      <xdr:rowOff>168656</xdr:rowOff>
    </xdr:to>
    <xdr:sp macro="" textlink="">
      <xdr:nvSpPr>
        <xdr:cNvPr id="199" name="楕円 198">
          <a:extLst>
            <a:ext uri="{FF2B5EF4-FFF2-40B4-BE49-F238E27FC236}">
              <a16:creationId xmlns:a16="http://schemas.microsoft.com/office/drawing/2014/main" id="{00000000-0008-0000-0400-0000C7000000}"/>
            </a:ext>
          </a:extLst>
        </xdr:cNvPr>
        <xdr:cNvSpPr/>
      </xdr:nvSpPr>
      <xdr:spPr>
        <a:xfrm>
          <a:off x="4775200" y="1001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39133</xdr:rowOff>
    </xdr:from>
    <xdr:ext cx="762000" cy="259045"/>
    <xdr:sp macro="" textlink="">
      <xdr:nvSpPr>
        <xdr:cNvPr id="200" name="扶助費該当値テキスト">
          <a:extLst>
            <a:ext uri="{FF2B5EF4-FFF2-40B4-BE49-F238E27FC236}">
              <a16:creationId xmlns:a16="http://schemas.microsoft.com/office/drawing/2014/main" id="{00000000-0008-0000-0400-0000C8000000}"/>
            </a:ext>
          </a:extLst>
        </xdr:cNvPr>
        <xdr:cNvSpPr txBox="1"/>
      </xdr:nvSpPr>
      <xdr:spPr>
        <a:xfrm>
          <a:off x="4914900" y="998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105918</xdr:rowOff>
    </xdr:from>
    <xdr:to>
      <xdr:col>20</xdr:col>
      <xdr:colOff>38100</xdr:colOff>
      <xdr:row>60</xdr:row>
      <xdr:rowOff>36068</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3937000" y="10221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60</xdr:row>
      <xdr:rowOff>20845</xdr:rowOff>
    </xdr:from>
    <xdr:ext cx="7366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606800" y="10307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58</xdr:row>
      <xdr:rowOff>76200</xdr:rowOff>
    </xdr:from>
    <xdr:to>
      <xdr:col>15</xdr:col>
      <xdr:colOff>149225</xdr:colOff>
      <xdr:row>59</xdr:row>
      <xdr:rowOff>6350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048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162577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58</xdr:row>
      <xdr:rowOff>39624</xdr:rowOff>
    </xdr:from>
    <xdr:to>
      <xdr:col>11</xdr:col>
      <xdr:colOff>60325</xdr:colOff>
      <xdr:row>58</xdr:row>
      <xdr:rowOff>141224</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2159000" y="998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126001</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828800" y="1007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158496</xdr:rowOff>
    </xdr:from>
    <xdr:to>
      <xdr:col>6</xdr:col>
      <xdr:colOff>171450</xdr:colOff>
      <xdr:row>59</xdr:row>
      <xdr:rowOff>88646</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1270000" y="10102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59</xdr:row>
      <xdr:rowOff>73423</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939800" y="1018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09" name="正方形/長方形 208">
          <a:extLst>
            <a:ext uri="{FF2B5EF4-FFF2-40B4-BE49-F238E27FC236}">
              <a16:creationId xmlns:a16="http://schemas.microsoft.com/office/drawing/2014/main" id="{00000000-0008-0000-0400-0000D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0" name="正方形/長方形 209">
          <a:extLst>
            <a:ext uri="{FF2B5EF4-FFF2-40B4-BE49-F238E27FC236}">
              <a16:creationId xmlns:a16="http://schemas.microsoft.com/office/drawing/2014/main" id="{00000000-0008-0000-0400-0000D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昨年度に比べ</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ポイント減となり、類似団体平均値及び県平均も下回る結果となった。</a:t>
          </a:r>
          <a:endParaRPr lang="ja-JP" altLang="ja-JP" sz="1400">
            <a:effectLst/>
          </a:endParaRPr>
        </a:p>
        <a:p>
          <a:r>
            <a:rPr kumimoji="1" lang="ja-JP" altLang="ja-JP" sz="1100">
              <a:solidFill>
                <a:schemeClr val="dk1"/>
              </a:solidFill>
              <a:effectLst/>
              <a:latin typeface="+mn-lt"/>
              <a:ea typeface="+mn-ea"/>
              <a:cs typeface="+mn-cs"/>
            </a:rPr>
            <a:t>　類似団体や県平均と比較すると下回っているものの、今後も各施設の老朽化が進むことによる維持補修費の増が見込まれる。引き続き、公共施設等</a:t>
          </a:r>
          <a:r>
            <a:rPr kumimoji="1" lang="ja-JP" altLang="en-US" sz="1100">
              <a:solidFill>
                <a:schemeClr val="dk1"/>
              </a:solidFill>
              <a:effectLst/>
              <a:latin typeface="+mn-lt"/>
              <a:ea typeface="+mn-ea"/>
              <a:cs typeface="+mn-cs"/>
            </a:rPr>
            <a:t>総合</a:t>
          </a:r>
          <a:r>
            <a:rPr kumimoji="1" lang="ja-JP" altLang="ja-JP" sz="1100">
              <a:solidFill>
                <a:schemeClr val="dk1"/>
              </a:solidFill>
              <a:effectLst/>
              <a:latin typeface="+mn-lt"/>
              <a:ea typeface="+mn-ea"/>
              <a:cs typeface="+mn-cs"/>
            </a:rPr>
            <a:t>管理計画を基にした個別計画や統廃合を含めた計画的な施設管理・運営に努める。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1" name="直線コネクタ 220">
          <a:extLst>
            <a:ext uri="{FF2B5EF4-FFF2-40B4-BE49-F238E27FC236}">
              <a16:creationId xmlns:a16="http://schemas.microsoft.com/office/drawing/2014/main" id="{00000000-0008-0000-0400-0000D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82550</xdr:rowOff>
    </xdr:from>
    <xdr:to>
      <xdr:col>82</xdr:col>
      <xdr:colOff>107950</xdr:colOff>
      <xdr:row>61</xdr:row>
      <xdr:rowOff>19050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1694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162577</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19050</xdr:rowOff>
    </xdr:from>
    <xdr:to>
      <xdr:col>82</xdr:col>
      <xdr:colOff>196850</xdr:colOff>
      <xdr:row>61</xdr:row>
      <xdr:rowOff>19050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47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168927</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82550</xdr:rowOff>
    </xdr:from>
    <xdr:to>
      <xdr:col>82</xdr:col>
      <xdr:colOff>196850</xdr:colOff>
      <xdr:row>53</xdr:row>
      <xdr:rowOff>82550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16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6350</xdr:rowOff>
    </xdr:from>
    <xdr:to>
      <xdr:col>82</xdr:col>
      <xdr:colOff>107950</xdr:colOff>
      <xdr:row>58</xdr:row>
      <xdr:rowOff>12700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5671800" y="9779000"/>
          <a:ext cx="8382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54627</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82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82550</xdr:rowOff>
    </xdr:from>
    <xdr:to>
      <xdr:col>82</xdr:col>
      <xdr:colOff>158750</xdr:colOff>
      <xdr:row>58</xdr:row>
      <xdr:rowOff>12700</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120650</xdr:rowOff>
    </xdr:from>
    <xdr:to>
      <xdr:col>78</xdr:col>
      <xdr:colOff>69850</xdr:colOff>
      <xdr:row>58</xdr:row>
      <xdr:rowOff>12700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4782800" y="98933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158750</xdr:rowOff>
    </xdr:from>
    <xdr:to>
      <xdr:col>78</xdr:col>
      <xdr:colOff>120650</xdr:colOff>
      <xdr:row>58</xdr:row>
      <xdr:rowOff>88900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73677</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1001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120650</xdr:rowOff>
    </xdr:from>
    <xdr:to>
      <xdr:col>73</xdr:col>
      <xdr:colOff>180975</xdr:colOff>
      <xdr:row>57</xdr:row>
      <xdr:rowOff>146050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3893800" y="9893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133350</xdr:rowOff>
    </xdr:from>
    <xdr:to>
      <xdr:col>74</xdr:col>
      <xdr:colOff>31750</xdr:colOff>
      <xdr:row>58</xdr:row>
      <xdr:rowOff>63500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48277</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146050</xdr:rowOff>
    </xdr:from>
    <xdr:to>
      <xdr:col>69</xdr:col>
      <xdr:colOff>92075</xdr:colOff>
      <xdr:row>59</xdr:row>
      <xdr:rowOff>146050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99187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57150</xdr:rowOff>
    </xdr:from>
    <xdr:to>
      <xdr:col>69</xdr:col>
      <xdr:colOff>142875</xdr:colOff>
      <xdr:row>57</xdr:row>
      <xdr:rowOff>158750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168927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137177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127000</xdr:rowOff>
    </xdr:from>
    <xdr:to>
      <xdr:col>82</xdr:col>
      <xdr:colOff>158750</xdr:colOff>
      <xdr:row>57</xdr:row>
      <xdr:rowOff>57150</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97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143527</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133350</xdr:rowOff>
    </xdr:from>
    <xdr:to>
      <xdr:col>78</xdr:col>
      <xdr:colOff>120650</xdr:colOff>
      <xdr:row>58</xdr:row>
      <xdr:rowOff>63500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73677</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967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69850</xdr:rowOff>
    </xdr:from>
    <xdr:to>
      <xdr:col>74</xdr:col>
      <xdr:colOff>31750</xdr:colOff>
      <xdr:row>58</xdr:row>
      <xdr:rowOff>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95250</xdr:rowOff>
    </xdr:from>
    <xdr:to>
      <xdr:col>69</xdr:col>
      <xdr:colOff>142875</xdr:colOff>
      <xdr:row>58</xdr:row>
      <xdr:rowOff>25400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95250</xdr:rowOff>
    </xdr:from>
    <xdr:to>
      <xdr:col>65</xdr:col>
      <xdr:colOff>53975</xdr:colOff>
      <xdr:row>60</xdr:row>
      <xdr:rowOff>25400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29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物価高騰に対する補助金等の増により、昨年度に比べ、</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ポイント増となったが、類似団体平均を</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ポイント下回る結果となった。</a:t>
          </a:r>
          <a:endParaRPr lang="ja-JP" altLang="ja-JP" sz="1400">
            <a:effectLst/>
          </a:endParaRPr>
        </a:p>
        <a:p>
          <a:r>
            <a:rPr kumimoji="1" lang="ja-JP" altLang="ja-JP" sz="1100">
              <a:solidFill>
                <a:schemeClr val="dk1"/>
              </a:solidFill>
              <a:effectLst/>
              <a:latin typeface="+mn-lt"/>
              <a:ea typeface="+mn-ea"/>
              <a:cs typeface="+mn-cs"/>
            </a:rPr>
            <a:t>　なお、本町では、町単独補助金について、審議会によって適正な補助額の交付決定に努めている。広域行政での社会保障関連費に係る負担金など同級他団体等への補助費等の増が見込まれることから、これからも引き続き補助費等の検証及び適正な執行に努めていく必要があ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149860</xdr:rowOff>
    </xdr:from>
    <xdr:to>
      <xdr:col>82</xdr:col>
      <xdr:colOff>107950</xdr:colOff>
      <xdr:row>41</xdr:row>
      <xdr:rowOff>100330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63626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72407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100330</xdr:rowOff>
    </xdr:from>
    <xdr:to>
      <xdr:col>82</xdr:col>
      <xdr:colOff>196850</xdr:colOff>
      <xdr:row>41</xdr:row>
      <xdr:rowOff>100330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64787</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149860</xdr:rowOff>
    </xdr:from>
    <xdr:to>
      <xdr:col>82</xdr:col>
      <xdr:colOff>196850</xdr:colOff>
      <xdr:row>32</xdr:row>
      <xdr:rowOff>149860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54610</xdr:rowOff>
    </xdr:from>
    <xdr:to>
      <xdr:col>82</xdr:col>
      <xdr:colOff>107950</xdr:colOff>
      <xdr:row>35</xdr:row>
      <xdr:rowOff>130810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5671800" y="60553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109237</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281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137160</xdr:rowOff>
    </xdr:from>
    <xdr:to>
      <xdr:col>82</xdr:col>
      <xdr:colOff>158750</xdr:colOff>
      <xdr:row>37</xdr:row>
      <xdr:rowOff>67310</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149860</xdr:rowOff>
    </xdr:from>
    <xdr:to>
      <xdr:col>78</xdr:col>
      <xdr:colOff>69850</xdr:colOff>
      <xdr:row>35</xdr:row>
      <xdr:rowOff>54610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4782800" y="59791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129540</xdr:rowOff>
    </xdr:from>
    <xdr:to>
      <xdr:col>78</xdr:col>
      <xdr:colOff>120650</xdr:colOff>
      <xdr:row>37</xdr:row>
      <xdr:rowOff>59690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44467</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38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111760</xdr:rowOff>
    </xdr:from>
    <xdr:to>
      <xdr:col>73</xdr:col>
      <xdr:colOff>180975</xdr:colOff>
      <xdr:row>34</xdr:row>
      <xdr:rowOff>149860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59410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91440</xdr:rowOff>
    </xdr:from>
    <xdr:to>
      <xdr:col>74</xdr:col>
      <xdr:colOff>31750</xdr:colOff>
      <xdr:row>37</xdr:row>
      <xdr:rowOff>21590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6367</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111760</xdr:rowOff>
    </xdr:from>
    <xdr:to>
      <xdr:col>69</xdr:col>
      <xdr:colOff>92075</xdr:colOff>
      <xdr:row>34</xdr:row>
      <xdr:rowOff>165100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59410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53340</xdr:rowOff>
    </xdr:from>
    <xdr:to>
      <xdr:col>69</xdr:col>
      <xdr:colOff>142875</xdr:colOff>
      <xdr:row>36</xdr:row>
      <xdr:rowOff>154940</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139717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114300</xdr:rowOff>
    </xdr:from>
    <xdr:to>
      <xdr:col>65</xdr:col>
      <xdr:colOff>53975</xdr:colOff>
      <xdr:row>37</xdr:row>
      <xdr:rowOff>44450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29227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80010</xdr:rowOff>
    </xdr:from>
    <xdr:to>
      <xdr:col>82</xdr:col>
      <xdr:colOff>158750</xdr:colOff>
      <xdr:row>36</xdr:row>
      <xdr:rowOff>10160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96537</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3810</xdr:rowOff>
    </xdr:from>
    <xdr:to>
      <xdr:col>78</xdr:col>
      <xdr:colOff>120650</xdr:colOff>
      <xdr:row>35</xdr:row>
      <xdr:rowOff>105410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115587</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5773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99060</xdr:rowOff>
    </xdr:from>
    <xdr:to>
      <xdr:col>74</xdr:col>
      <xdr:colOff>31750</xdr:colOff>
      <xdr:row>35</xdr:row>
      <xdr:rowOff>29210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39387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60960</xdr:rowOff>
    </xdr:from>
    <xdr:to>
      <xdr:col>69</xdr:col>
      <xdr:colOff>142875</xdr:colOff>
      <xdr:row>34</xdr:row>
      <xdr:rowOff>162560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1287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565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114300</xdr:rowOff>
    </xdr:from>
    <xdr:to>
      <xdr:col>65</xdr:col>
      <xdr:colOff>53975</xdr:colOff>
      <xdr:row>35</xdr:row>
      <xdr:rowOff>44450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54627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571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800">
              <a:solidFill>
                <a:schemeClr val="dk1"/>
              </a:solidFill>
              <a:effectLst/>
              <a:latin typeface="+mn-lt"/>
              <a:ea typeface="+mn-ea"/>
              <a:cs typeface="+mn-cs"/>
            </a:rPr>
            <a:t>　昨年度に比べ</a:t>
          </a:r>
          <a:r>
            <a:rPr kumimoji="1" lang="en-US" altLang="ja-JP" sz="800">
              <a:solidFill>
                <a:schemeClr val="dk1"/>
              </a:solidFill>
              <a:effectLst/>
              <a:latin typeface="+mn-lt"/>
              <a:ea typeface="+mn-ea"/>
              <a:cs typeface="+mn-cs"/>
            </a:rPr>
            <a:t>1.0</a:t>
          </a:r>
          <a:r>
            <a:rPr kumimoji="1" lang="ja-JP" altLang="ja-JP" sz="800">
              <a:solidFill>
                <a:schemeClr val="dk1"/>
              </a:solidFill>
              <a:effectLst/>
              <a:latin typeface="+mn-lt"/>
              <a:ea typeface="+mn-ea"/>
              <a:cs typeface="+mn-cs"/>
            </a:rPr>
            <a:t>ポイント減、類似団体平均も</a:t>
          </a:r>
          <a:r>
            <a:rPr kumimoji="1" lang="en-US" altLang="ja-JP" sz="800">
              <a:solidFill>
                <a:schemeClr val="dk1"/>
              </a:solidFill>
              <a:effectLst/>
              <a:latin typeface="+mn-lt"/>
              <a:ea typeface="+mn-ea"/>
              <a:cs typeface="+mn-cs"/>
            </a:rPr>
            <a:t>2.1</a:t>
          </a:r>
          <a:r>
            <a:rPr kumimoji="1" lang="ja-JP" altLang="ja-JP" sz="800">
              <a:solidFill>
                <a:schemeClr val="dk1"/>
              </a:solidFill>
              <a:effectLst/>
              <a:latin typeface="+mn-lt"/>
              <a:ea typeface="+mn-ea"/>
              <a:cs typeface="+mn-cs"/>
            </a:rPr>
            <a:t>ポイント下回る結果となり、公債費全体では</a:t>
          </a:r>
          <a:r>
            <a:rPr kumimoji="1" lang="en-US" altLang="ja-JP" sz="800">
              <a:solidFill>
                <a:schemeClr val="dk1"/>
              </a:solidFill>
              <a:effectLst/>
              <a:latin typeface="+mn-lt"/>
              <a:ea typeface="+mn-ea"/>
              <a:cs typeface="+mn-cs"/>
            </a:rPr>
            <a:t>18,491</a:t>
          </a:r>
          <a:r>
            <a:rPr kumimoji="1" lang="ja-JP" altLang="ja-JP" sz="800">
              <a:solidFill>
                <a:schemeClr val="dk1"/>
              </a:solidFill>
              <a:effectLst/>
              <a:latin typeface="+mn-lt"/>
              <a:ea typeface="+mn-ea"/>
              <a:cs typeface="+mn-cs"/>
            </a:rPr>
            <a:t>千円の減額であった。</a:t>
          </a:r>
          <a:endParaRPr lang="ja-JP" altLang="ja-JP" sz="800">
            <a:effectLst/>
          </a:endParaRPr>
        </a:p>
        <a:p>
          <a:r>
            <a:rPr kumimoji="1" lang="ja-JP" altLang="ja-JP" sz="800">
              <a:solidFill>
                <a:schemeClr val="dk1"/>
              </a:solidFill>
              <a:effectLst/>
              <a:latin typeface="+mn-lt"/>
              <a:ea typeface="+mn-ea"/>
              <a:cs typeface="+mn-cs"/>
            </a:rPr>
            <a:t>　臨時財政対策債は前年度比</a:t>
          </a:r>
          <a:r>
            <a:rPr kumimoji="1" lang="en-US" altLang="ja-JP" sz="800">
              <a:solidFill>
                <a:schemeClr val="dk1"/>
              </a:solidFill>
              <a:effectLst/>
              <a:latin typeface="+mn-lt"/>
              <a:ea typeface="+mn-ea"/>
              <a:cs typeface="+mn-cs"/>
            </a:rPr>
            <a:t>20,862</a:t>
          </a:r>
          <a:r>
            <a:rPr kumimoji="1" lang="ja-JP" altLang="ja-JP" sz="800">
              <a:solidFill>
                <a:schemeClr val="dk1"/>
              </a:solidFill>
              <a:effectLst/>
              <a:latin typeface="+mn-lt"/>
              <a:ea typeface="+mn-ea"/>
              <a:cs typeface="+mn-cs"/>
            </a:rPr>
            <a:t>千円（</a:t>
          </a:r>
          <a:r>
            <a:rPr kumimoji="1" lang="en-US" altLang="ja-JP" sz="800">
              <a:solidFill>
                <a:schemeClr val="dk1"/>
              </a:solidFill>
              <a:effectLst/>
              <a:latin typeface="+mn-lt"/>
              <a:ea typeface="+mn-ea"/>
              <a:cs typeface="+mn-cs"/>
            </a:rPr>
            <a:t>50.7</a:t>
          </a:r>
          <a:r>
            <a:rPr kumimoji="1" lang="ja-JP" altLang="ja-JP" sz="800">
              <a:solidFill>
                <a:schemeClr val="dk1"/>
              </a:solidFill>
              <a:effectLst/>
              <a:latin typeface="+mn-lt"/>
              <a:ea typeface="+mn-ea"/>
              <a:cs typeface="+mn-cs"/>
            </a:rPr>
            <a:t>％）の減となった。また、本年度の地方債発行額は前年度に比べ</a:t>
          </a:r>
          <a:r>
            <a:rPr kumimoji="1" lang="en-US" altLang="ja-JP" sz="800">
              <a:solidFill>
                <a:schemeClr val="dk1"/>
              </a:solidFill>
              <a:effectLst/>
              <a:latin typeface="+mn-lt"/>
              <a:ea typeface="+mn-ea"/>
              <a:cs typeface="+mn-cs"/>
            </a:rPr>
            <a:t>112,138</a:t>
          </a:r>
          <a:r>
            <a:rPr kumimoji="1" lang="ja-JP" altLang="ja-JP" sz="800">
              <a:solidFill>
                <a:schemeClr val="dk1"/>
              </a:solidFill>
              <a:effectLst/>
              <a:latin typeface="+mn-lt"/>
              <a:ea typeface="+mn-ea"/>
              <a:cs typeface="+mn-cs"/>
            </a:rPr>
            <a:t>千円（</a:t>
          </a:r>
          <a:r>
            <a:rPr kumimoji="1" lang="en-US" altLang="ja-JP" sz="800">
              <a:solidFill>
                <a:schemeClr val="dk1"/>
              </a:solidFill>
              <a:effectLst/>
              <a:latin typeface="+mn-lt"/>
              <a:ea typeface="+mn-ea"/>
              <a:cs typeface="+mn-cs"/>
            </a:rPr>
            <a:t>47.5</a:t>
          </a:r>
          <a:r>
            <a:rPr kumimoji="1" lang="ja-JP" altLang="ja-JP" sz="800">
              <a:solidFill>
                <a:schemeClr val="dk1"/>
              </a:solidFill>
              <a:effectLst/>
              <a:latin typeface="+mn-lt"/>
              <a:ea typeface="+mn-ea"/>
              <a:cs typeface="+mn-cs"/>
            </a:rPr>
            <a:t>％）の増となったものの、年度末現在高は</a:t>
          </a:r>
          <a:r>
            <a:rPr kumimoji="1" lang="en-US" altLang="ja-JP" sz="800">
              <a:solidFill>
                <a:schemeClr val="dk1"/>
              </a:solidFill>
              <a:effectLst/>
              <a:latin typeface="+mn-lt"/>
              <a:ea typeface="+mn-ea"/>
              <a:cs typeface="+mn-cs"/>
            </a:rPr>
            <a:t>393,933</a:t>
          </a:r>
          <a:r>
            <a:rPr kumimoji="1" lang="ja-JP" altLang="ja-JP" sz="800">
              <a:solidFill>
                <a:schemeClr val="dk1"/>
              </a:solidFill>
              <a:effectLst/>
              <a:latin typeface="+mn-lt"/>
              <a:ea typeface="+mn-ea"/>
              <a:cs typeface="+mn-cs"/>
            </a:rPr>
            <a:t>千円（</a:t>
          </a:r>
          <a:r>
            <a:rPr kumimoji="1" lang="en-US" altLang="ja-JP" sz="800">
              <a:solidFill>
                <a:schemeClr val="dk1"/>
              </a:solidFill>
              <a:effectLst/>
              <a:latin typeface="+mn-lt"/>
              <a:ea typeface="+mn-ea"/>
              <a:cs typeface="+mn-cs"/>
            </a:rPr>
            <a:t>6.1</a:t>
          </a:r>
          <a:r>
            <a:rPr kumimoji="1" lang="ja-JP" altLang="ja-JP" sz="800">
              <a:solidFill>
                <a:schemeClr val="dk1"/>
              </a:solidFill>
              <a:effectLst/>
              <a:latin typeface="+mn-lt"/>
              <a:ea typeface="+mn-ea"/>
              <a:cs typeface="+mn-cs"/>
            </a:rPr>
            <a:t>％）の減となっている。</a:t>
          </a:r>
          <a:endParaRPr lang="ja-JP" altLang="ja-JP" sz="800">
            <a:effectLst/>
          </a:endParaRPr>
        </a:p>
        <a:p>
          <a:r>
            <a:rPr kumimoji="1" lang="ja-JP" altLang="ja-JP" sz="800">
              <a:solidFill>
                <a:schemeClr val="dk1"/>
              </a:solidFill>
              <a:effectLst/>
              <a:latin typeface="+mn-lt"/>
              <a:ea typeface="+mn-ea"/>
              <a:cs typeface="+mn-cs"/>
            </a:rPr>
            <a:t>　今後、大規模事業となる交流拠点整備事業等による地方債発行額の増額を見込む一方で、臨時財政対策債の減少を見込んでいるため、公債費の大幅な増加は予想されないが、引き続き、充当可能財源の確保とともに、地方債発行額の抑制を図り、将来負担の抑制に努める必要がある。</a:t>
          </a:r>
          <a:endParaRPr lang="ja-JP" altLang="ja-JP" sz="800">
            <a:effectLst/>
          </a:endParaRP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公債費グラフ枠">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147574</xdr:rowOff>
    </xdr:from>
    <xdr:to>
      <xdr:col>24</xdr:col>
      <xdr:colOff>25400</xdr:colOff>
      <xdr:row>80</xdr:row>
      <xdr:rowOff>40132</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flipV="1">
          <a:off x="4826000" y="12663424"/>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12209</xdr:rowOff>
    </xdr:from>
    <xdr:ext cx="762000" cy="259045"/>
    <xdr:sp macro="" textlink="">
      <xdr:nvSpPr>
        <xdr:cNvPr id="356" name="公債費最小値テキスト">
          <a:extLst>
            <a:ext uri="{FF2B5EF4-FFF2-40B4-BE49-F238E27FC236}">
              <a16:creationId xmlns:a16="http://schemas.microsoft.com/office/drawing/2014/main" id="{00000000-0008-0000-0400-000064010000}"/>
            </a:ext>
          </a:extLst>
        </xdr:cNvPr>
        <xdr:cNvSpPr txBox="1"/>
      </xdr:nvSpPr>
      <xdr:spPr>
        <a:xfrm>
          <a:off x="4914900" y="1372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40132</xdr:rowOff>
    </xdr:from>
    <xdr:to>
      <xdr:col>24</xdr:col>
      <xdr:colOff>114300</xdr:colOff>
      <xdr:row>80</xdr:row>
      <xdr:rowOff>40132</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3756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62501</xdr:rowOff>
    </xdr:from>
    <xdr:ext cx="762000" cy="259045"/>
    <xdr:sp macro="" textlink="">
      <xdr:nvSpPr>
        <xdr:cNvPr id="358" name="公債費最大値テキスト">
          <a:extLst>
            <a:ext uri="{FF2B5EF4-FFF2-40B4-BE49-F238E27FC236}">
              <a16:creationId xmlns:a16="http://schemas.microsoft.com/office/drawing/2014/main" id="{00000000-0008-0000-0400-000066010000}"/>
            </a:ext>
          </a:extLst>
        </xdr:cNvPr>
        <xdr:cNvSpPr txBox="1"/>
      </xdr:nvSpPr>
      <xdr:spPr>
        <a:xfrm>
          <a:off x="4914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147574</xdr:rowOff>
    </xdr:from>
    <xdr:to>
      <xdr:col>24</xdr:col>
      <xdr:colOff>114300</xdr:colOff>
      <xdr:row>73</xdr:row>
      <xdr:rowOff>147574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40132</xdr:rowOff>
    </xdr:from>
    <xdr:to>
      <xdr:col>24</xdr:col>
      <xdr:colOff>25400</xdr:colOff>
      <xdr:row>76</xdr:row>
      <xdr:rowOff>85852</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flipV="1">
          <a:off x="3987800" y="1307033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57421</xdr:rowOff>
    </xdr:from>
    <xdr:ext cx="762000" cy="259045"/>
    <xdr:sp macro="" textlink="">
      <xdr:nvSpPr>
        <xdr:cNvPr id="361" name="公債費平均値テキスト">
          <a:extLst>
            <a:ext uri="{FF2B5EF4-FFF2-40B4-BE49-F238E27FC236}">
              <a16:creationId xmlns:a16="http://schemas.microsoft.com/office/drawing/2014/main" id="{00000000-0008-0000-0400-000069010000}"/>
            </a:ext>
          </a:extLst>
        </xdr:cNvPr>
        <xdr:cNvSpPr txBox="1"/>
      </xdr:nvSpPr>
      <xdr:spPr>
        <a:xfrm>
          <a:off x="4914900" y="13087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85344</xdr:rowOff>
    </xdr:from>
    <xdr:to>
      <xdr:col>24</xdr:col>
      <xdr:colOff>76200</xdr:colOff>
      <xdr:row>77</xdr:row>
      <xdr:rowOff>15494</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4775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81280</xdr:rowOff>
    </xdr:from>
    <xdr:to>
      <xdr:col>19</xdr:col>
      <xdr:colOff>187325</xdr:colOff>
      <xdr:row>76</xdr:row>
      <xdr:rowOff>85852</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3098800" y="131114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103632</xdr:rowOff>
    </xdr:from>
    <xdr:to>
      <xdr:col>20</xdr:col>
      <xdr:colOff>38100</xdr:colOff>
      <xdr:row>77</xdr:row>
      <xdr:rowOff>33782</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3937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18559</xdr:rowOff>
    </xdr:from>
    <xdr:ext cx="7366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3606800" y="13220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49276</xdr:rowOff>
    </xdr:from>
    <xdr:to>
      <xdr:col>15</xdr:col>
      <xdr:colOff>98425</xdr:colOff>
      <xdr:row>76</xdr:row>
      <xdr:rowOff>81280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2209800" y="1307947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108204</xdr:rowOff>
    </xdr:from>
    <xdr:to>
      <xdr:col>15</xdr:col>
      <xdr:colOff>149225</xdr:colOff>
      <xdr:row>77</xdr:row>
      <xdr:rowOff>38354</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048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23131</xdr:rowOff>
    </xdr:from>
    <xdr:ext cx="762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717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49276</xdr:rowOff>
    </xdr:from>
    <xdr:to>
      <xdr:col>11</xdr:col>
      <xdr:colOff>9525</xdr:colOff>
      <xdr:row>76</xdr:row>
      <xdr:rowOff>72137</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1320800" y="13079476"/>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80772</xdr:rowOff>
    </xdr:from>
    <xdr:to>
      <xdr:col>11</xdr:col>
      <xdr:colOff>60325</xdr:colOff>
      <xdr:row>77</xdr:row>
      <xdr:rowOff>10922</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2159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167149</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1828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112776</xdr:rowOff>
    </xdr:from>
    <xdr:to>
      <xdr:col>6</xdr:col>
      <xdr:colOff>171450</xdr:colOff>
      <xdr:row>77</xdr:row>
      <xdr:rowOff>42926</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1270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27703</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939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160782</xdr:rowOff>
    </xdr:from>
    <xdr:to>
      <xdr:col>24</xdr:col>
      <xdr:colOff>76200</xdr:colOff>
      <xdr:row>76</xdr:row>
      <xdr:rowOff>90932</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47752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5859</xdr:rowOff>
    </xdr:from>
    <xdr:ext cx="762000" cy="259045"/>
    <xdr:sp macro="" textlink="">
      <xdr:nvSpPr>
        <xdr:cNvPr id="380" name="公債費該当値テキスト">
          <a:extLst>
            <a:ext uri="{FF2B5EF4-FFF2-40B4-BE49-F238E27FC236}">
              <a16:creationId xmlns:a16="http://schemas.microsoft.com/office/drawing/2014/main" id="{00000000-0008-0000-0400-00007C010000}"/>
            </a:ext>
          </a:extLst>
        </xdr:cNvPr>
        <xdr:cNvSpPr txBox="1"/>
      </xdr:nvSpPr>
      <xdr:spPr>
        <a:xfrm>
          <a:off x="4914900" y="12864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35052</xdr:rowOff>
    </xdr:from>
    <xdr:to>
      <xdr:col>20</xdr:col>
      <xdr:colOff>38100</xdr:colOff>
      <xdr:row>76</xdr:row>
      <xdr:rowOff>136652</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937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146829</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2834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30480</xdr:rowOff>
    </xdr:from>
    <xdr:to>
      <xdr:col>15</xdr:col>
      <xdr:colOff>149225</xdr:colOff>
      <xdr:row>76</xdr:row>
      <xdr:rowOff>132080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048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142257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169926</xdr:rowOff>
    </xdr:from>
    <xdr:to>
      <xdr:col>11</xdr:col>
      <xdr:colOff>60325</xdr:colOff>
      <xdr:row>76</xdr:row>
      <xdr:rowOff>100076</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2159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110253</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2797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21337</xdr:rowOff>
    </xdr:from>
    <xdr:to>
      <xdr:col>6</xdr:col>
      <xdr:colOff>171450</xdr:colOff>
      <xdr:row>76</xdr:row>
      <xdr:rowOff>122937</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1270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133113</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282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900">
              <a:solidFill>
                <a:schemeClr val="dk1"/>
              </a:solidFill>
              <a:effectLst/>
              <a:latin typeface="+mn-lt"/>
              <a:ea typeface="+mn-ea"/>
              <a:cs typeface="+mn-cs"/>
            </a:rPr>
            <a:t>　昨年度に比べ</a:t>
          </a:r>
          <a:r>
            <a:rPr kumimoji="1" lang="en-US" altLang="ja-JP" sz="900">
              <a:solidFill>
                <a:schemeClr val="dk1"/>
              </a:solidFill>
              <a:effectLst/>
              <a:latin typeface="+mn-lt"/>
              <a:ea typeface="+mn-ea"/>
              <a:cs typeface="+mn-cs"/>
            </a:rPr>
            <a:t>0.1</a:t>
          </a:r>
          <a:r>
            <a:rPr kumimoji="1" lang="ja-JP" altLang="ja-JP" sz="900">
              <a:solidFill>
                <a:schemeClr val="dk1"/>
              </a:solidFill>
              <a:effectLst/>
              <a:latin typeface="+mn-lt"/>
              <a:ea typeface="+mn-ea"/>
              <a:cs typeface="+mn-cs"/>
            </a:rPr>
            <a:t>ポイント増となり、類似団体平均及び全国平均を上回る結果となった。すべての経費について経常経費の抑制に努めてはいるものの、類似団体との比較においても突出している扶助費により、経常充当一般財源が圧迫されている状況である。また令和</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年</a:t>
          </a:r>
          <a:r>
            <a:rPr kumimoji="1" lang="en-US" altLang="ja-JP" sz="900">
              <a:solidFill>
                <a:schemeClr val="dk1"/>
              </a:solidFill>
              <a:effectLst/>
              <a:latin typeface="+mn-lt"/>
              <a:ea typeface="+mn-ea"/>
              <a:cs typeface="+mn-cs"/>
            </a:rPr>
            <a:t>9</a:t>
          </a:r>
          <a:r>
            <a:rPr kumimoji="1" lang="ja-JP" altLang="ja-JP" sz="900">
              <a:solidFill>
                <a:schemeClr val="dk1"/>
              </a:solidFill>
              <a:effectLst/>
              <a:latin typeface="+mn-lt"/>
              <a:ea typeface="+mn-ea"/>
              <a:cs typeface="+mn-cs"/>
            </a:rPr>
            <a:t>月から保育料の第一子無償化を開始するなど、今後さらに扶助費の増大が見込まれる。扶助費については世代間及び年度間における平準化を念頭において事業の精査を行い、扶助費以外の経費についても、これまで同様、経費節減及び抑制の取組を継続することで、適正かつ効率的な行政サービスの提供と、計画的な財政運営を進める必要がある。</a:t>
          </a:r>
          <a:endParaRPr lang="ja-JP" altLang="ja-JP" sz="900">
            <a:effectLst/>
          </a:endParaRPr>
        </a:p>
      </xdr:txBody>
    </xdr:sp>
    <xdr:clientData/>
  </xdr:twoCellAnchor>
  <xdr:oneCellAnchor>
    <xdr:from>
      <xdr:col>62</xdr:col>
      <xdr:colOff>6350</xdr:colOff>
      <xdr:row>69</xdr:row>
      <xdr:rowOff>107950</xdr:rowOff>
    </xdr:from>
    <xdr:ext cx="298543" cy="225703"/>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31750</xdr:rowOff>
    </xdr:from>
    <xdr:to>
      <xdr:col>82</xdr:col>
      <xdr:colOff>107950</xdr:colOff>
      <xdr:row>81</xdr:row>
      <xdr:rowOff>77470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5476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49547</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77470</xdr:rowOff>
    </xdr:from>
    <xdr:to>
      <xdr:col>82</xdr:col>
      <xdr:colOff>196850</xdr:colOff>
      <xdr:row>81</xdr:row>
      <xdr:rowOff>77470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118127</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31750</xdr:rowOff>
    </xdr:from>
    <xdr:to>
      <xdr:col>82</xdr:col>
      <xdr:colOff>196850</xdr:colOff>
      <xdr:row>73</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92711</xdr:rowOff>
    </xdr:from>
    <xdr:to>
      <xdr:col>82</xdr:col>
      <xdr:colOff>107950</xdr:colOff>
      <xdr:row>77</xdr:row>
      <xdr:rowOff>96520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5671800" y="13294361"/>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153688</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012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137161</xdr:rowOff>
    </xdr:from>
    <xdr:to>
      <xdr:col>82</xdr:col>
      <xdr:colOff>158750</xdr:colOff>
      <xdr:row>77</xdr:row>
      <xdr:rowOff>67311</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85089</xdr:rowOff>
    </xdr:from>
    <xdr:to>
      <xdr:col>78</xdr:col>
      <xdr:colOff>69850</xdr:colOff>
      <xdr:row>77</xdr:row>
      <xdr:rowOff>92711</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3115289"/>
          <a:ext cx="889000" cy="179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114300</xdr:rowOff>
    </xdr:from>
    <xdr:to>
      <xdr:col>78</xdr:col>
      <xdr:colOff>120650</xdr:colOff>
      <xdr:row>77</xdr:row>
      <xdr:rowOff>44450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54627</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291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58420</xdr:rowOff>
    </xdr:from>
    <xdr:to>
      <xdr:col>73</xdr:col>
      <xdr:colOff>180975</xdr:colOff>
      <xdr:row>76</xdr:row>
      <xdr:rowOff>85089</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3893800" y="1308862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41911</xdr:rowOff>
    </xdr:from>
    <xdr:to>
      <xdr:col>74</xdr:col>
      <xdr:colOff>31750</xdr:colOff>
      <xdr:row>76</xdr:row>
      <xdr:rowOff>143511</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128288</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58420</xdr:rowOff>
    </xdr:from>
    <xdr:to>
      <xdr:col>69</xdr:col>
      <xdr:colOff>92075</xdr:colOff>
      <xdr:row>77</xdr:row>
      <xdr:rowOff>77470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308862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83820</xdr:rowOff>
    </xdr:from>
    <xdr:to>
      <xdr:col>69</xdr:col>
      <xdr:colOff>142875</xdr:colOff>
      <xdr:row>76</xdr:row>
      <xdr:rowOff>13970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24147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87630</xdr:rowOff>
    </xdr:from>
    <xdr:to>
      <xdr:col>65</xdr:col>
      <xdr:colOff>53975</xdr:colOff>
      <xdr:row>77</xdr:row>
      <xdr:rowOff>17780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27957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45720</xdr:rowOff>
    </xdr:from>
    <xdr:to>
      <xdr:col>82</xdr:col>
      <xdr:colOff>158750</xdr:colOff>
      <xdr:row>77</xdr:row>
      <xdr:rowOff>147320</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17797</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41911</xdr:rowOff>
    </xdr:from>
    <xdr:to>
      <xdr:col>78</xdr:col>
      <xdr:colOff>120650</xdr:colOff>
      <xdr:row>77</xdr:row>
      <xdr:rowOff>143511</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128288</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34289</xdr:rowOff>
    </xdr:from>
    <xdr:to>
      <xdr:col>74</xdr:col>
      <xdr:colOff>31750</xdr:colOff>
      <xdr:row>76</xdr:row>
      <xdr:rowOff>135889</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146067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7620</xdr:rowOff>
    </xdr:from>
    <xdr:to>
      <xdr:col>69</xdr:col>
      <xdr:colOff>142875</xdr:colOff>
      <xdr:row>76</xdr:row>
      <xdr:rowOff>109220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93997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26670</xdr:rowOff>
    </xdr:from>
    <xdr:to>
      <xdr:col>65</xdr:col>
      <xdr:colOff>53975</xdr:colOff>
      <xdr:row>77</xdr:row>
      <xdr:rowOff>128270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113047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宮崎県三股町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13754</xdr:rowOff>
    </xdr:from>
    <xdr:to>
      <xdr:col>29</xdr:col>
      <xdr:colOff>127000</xdr:colOff>
      <xdr:row>20</xdr:row>
      <xdr:rowOff>147561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90229"/>
          <a:ext cx="0" cy="1333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119638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9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147561</xdr:rowOff>
    </xdr:from>
    <xdr:to>
      <xdr:col>30</xdr:col>
      <xdr:colOff>25400</xdr:colOff>
      <xdr:row>20</xdr:row>
      <xdr:rowOff>147561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24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100131</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203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13754</xdr:rowOff>
    </xdr:from>
    <xdr:to>
      <xdr:col>30</xdr:col>
      <xdr:colOff>25400</xdr:colOff>
      <xdr:row>13</xdr:row>
      <xdr:rowOff>13754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90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60046</xdr:rowOff>
    </xdr:from>
    <xdr:to>
      <xdr:col>29</xdr:col>
      <xdr:colOff>127000</xdr:colOff>
      <xdr:row>19</xdr:row>
      <xdr:rowOff>155461</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365221"/>
          <a:ext cx="647700" cy="954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114812</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0770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98285</xdr:rowOff>
    </xdr:from>
    <xdr:to>
      <xdr:col>29</xdr:col>
      <xdr:colOff>177800</xdr:colOff>
      <xdr:row>19</xdr:row>
      <xdr:rowOff>28435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2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115253</xdr:rowOff>
    </xdr:from>
    <xdr:to>
      <xdr:col>26</xdr:col>
      <xdr:colOff>50800</xdr:colOff>
      <xdr:row>19</xdr:row>
      <xdr:rowOff>155461</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4305300" y="3420428"/>
          <a:ext cx="698500" cy="402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160452</xdr:rowOff>
    </xdr:from>
    <xdr:to>
      <xdr:col>26</xdr:col>
      <xdr:colOff>101600</xdr:colOff>
      <xdr:row>19</xdr:row>
      <xdr:rowOff>90602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2941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100779</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063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115253</xdr:rowOff>
    </xdr:from>
    <xdr:to>
      <xdr:col>22</xdr:col>
      <xdr:colOff>114300</xdr:colOff>
      <xdr:row>20</xdr:row>
      <xdr:rowOff>28524</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420428"/>
          <a:ext cx="698500" cy="847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22873</xdr:rowOff>
    </xdr:from>
    <xdr:to>
      <xdr:col>22</xdr:col>
      <xdr:colOff>165100</xdr:colOff>
      <xdr:row>19</xdr:row>
      <xdr:rowOff>124473</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28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134650</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09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20</xdr:row>
      <xdr:rowOff>28524</xdr:rowOff>
    </xdr:from>
    <xdr:to>
      <xdr:col>18</xdr:col>
      <xdr:colOff>177800</xdr:colOff>
      <xdr:row>20</xdr:row>
      <xdr:rowOff>28613</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505149"/>
          <a:ext cx="698500" cy="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35281</xdr:rowOff>
    </xdr:from>
    <xdr:to>
      <xdr:col>19</xdr:col>
      <xdr:colOff>38100</xdr:colOff>
      <xdr:row>19</xdr:row>
      <xdr:rowOff>136881</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04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147058</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0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56426</xdr:rowOff>
    </xdr:from>
    <xdr:to>
      <xdr:col>15</xdr:col>
      <xdr:colOff>101600</xdr:colOff>
      <xdr:row>19</xdr:row>
      <xdr:rowOff>158026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1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168203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30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19</xdr:row>
      <xdr:rowOff>9246</xdr:rowOff>
    </xdr:from>
    <xdr:to>
      <xdr:col>29</xdr:col>
      <xdr:colOff>177800</xdr:colOff>
      <xdr:row>19</xdr:row>
      <xdr:rowOff>110846</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3144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152773</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286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104661</xdr:rowOff>
    </xdr:from>
    <xdr:to>
      <xdr:col>26</xdr:col>
      <xdr:colOff>101600</xdr:colOff>
      <xdr:row>20</xdr:row>
      <xdr:rowOff>34811</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4098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20</xdr:row>
      <xdr:rowOff>19588</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496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64453</xdr:rowOff>
    </xdr:from>
    <xdr:to>
      <xdr:col>22</xdr:col>
      <xdr:colOff>165100</xdr:colOff>
      <xdr:row>19</xdr:row>
      <xdr:rowOff>166053</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3696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150830</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45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149174</xdr:rowOff>
    </xdr:from>
    <xdr:to>
      <xdr:col>19</xdr:col>
      <xdr:colOff>38100</xdr:colOff>
      <xdr:row>20</xdr:row>
      <xdr:rowOff>79324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4543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64101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54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149263</xdr:rowOff>
    </xdr:from>
    <xdr:to>
      <xdr:col>15</xdr:col>
      <xdr:colOff>101600</xdr:colOff>
      <xdr:row>20</xdr:row>
      <xdr:rowOff>79413</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4544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64190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540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53505</xdr:rowOff>
    </xdr:from>
    <xdr:to>
      <xdr:col>29</xdr:col>
      <xdr:colOff>127000</xdr:colOff>
      <xdr:row>37</xdr:row>
      <xdr:rowOff>36726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5978055"/>
          <a:ext cx="0" cy="118337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8803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33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36726</xdr:rowOff>
    </xdr:from>
    <xdr:to>
      <xdr:col>30</xdr:col>
      <xdr:colOff>25400</xdr:colOff>
      <xdr:row>37</xdr:row>
      <xdr:rowOff>36726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614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311332</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72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53505</xdr:rowOff>
    </xdr:from>
    <xdr:to>
      <xdr:col>30</xdr:col>
      <xdr:colOff>25400</xdr:colOff>
      <xdr:row>33</xdr:row>
      <xdr:rowOff>53505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59780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62740</xdr:rowOff>
    </xdr:from>
    <xdr:to>
      <xdr:col>29</xdr:col>
      <xdr:colOff>127000</xdr:colOff>
      <xdr:row>35</xdr:row>
      <xdr:rowOff>112895</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673090"/>
          <a:ext cx="647700" cy="501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194111</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4615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6134</xdr:rowOff>
    </xdr:from>
    <xdr:to>
      <xdr:col>29</xdr:col>
      <xdr:colOff>177800</xdr:colOff>
      <xdr:row>35</xdr:row>
      <xdr:rowOff>107734</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164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62740</xdr:rowOff>
    </xdr:from>
    <xdr:to>
      <xdr:col>26</xdr:col>
      <xdr:colOff>50800</xdr:colOff>
      <xdr:row>35</xdr:row>
      <xdr:rowOff>66124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673090"/>
          <a:ext cx="698500" cy="33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18364</xdr:rowOff>
    </xdr:from>
    <xdr:to>
      <xdr:col>26</xdr:col>
      <xdr:colOff>101600</xdr:colOff>
      <xdr:row>35</xdr:row>
      <xdr:rowOff>119964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28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104741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15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66124</xdr:rowOff>
    </xdr:from>
    <xdr:to>
      <xdr:col>22</xdr:col>
      <xdr:colOff>114300</xdr:colOff>
      <xdr:row>35</xdr:row>
      <xdr:rowOff>121468</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676474"/>
          <a:ext cx="698500" cy="553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28308</xdr:rowOff>
    </xdr:from>
    <xdr:to>
      <xdr:col>22</xdr:col>
      <xdr:colOff>165100</xdr:colOff>
      <xdr:row>35</xdr:row>
      <xdr:rowOff>129908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638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114685</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725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121468</xdr:rowOff>
    </xdr:from>
    <xdr:to>
      <xdr:col>18</xdr:col>
      <xdr:colOff>177800</xdr:colOff>
      <xdr:row>35</xdr:row>
      <xdr:rowOff>143665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6731818"/>
          <a:ext cx="698500" cy="221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56060</xdr:rowOff>
    </xdr:from>
    <xdr:to>
      <xdr:col>19</xdr:col>
      <xdr:colOff>38100</xdr:colOff>
      <xdr:row>35</xdr:row>
      <xdr:rowOff>157660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6664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167838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43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71354</xdr:rowOff>
    </xdr:from>
    <xdr:to>
      <xdr:col>15</xdr:col>
      <xdr:colOff>101600</xdr:colOff>
      <xdr:row>35</xdr:row>
      <xdr:rowOff>172954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681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183131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45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62095</xdr:rowOff>
    </xdr:from>
    <xdr:to>
      <xdr:col>29</xdr:col>
      <xdr:colOff>177800</xdr:colOff>
      <xdr:row>35</xdr:row>
      <xdr:rowOff>163695</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6724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34172</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644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11940</xdr:rowOff>
    </xdr:from>
    <xdr:to>
      <xdr:col>26</xdr:col>
      <xdr:colOff>101600</xdr:colOff>
      <xdr:row>35</xdr:row>
      <xdr:rowOff>113540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622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123717</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391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15324</xdr:rowOff>
    </xdr:from>
    <xdr:to>
      <xdr:col>22</xdr:col>
      <xdr:colOff>165100</xdr:colOff>
      <xdr:row>35</xdr:row>
      <xdr:rowOff>116924</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6256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127101</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394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70668</xdr:rowOff>
    </xdr:from>
    <xdr:to>
      <xdr:col>19</xdr:col>
      <xdr:colOff>38100</xdr:colOff>
      <xdr:row>35</xdr:row>
      <xdr:rowOff>172268</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6810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157045</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767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92865</xdr:rowOff>
    </xdr:from>
    <xdr:to>
      <xdr:col>15</xdr:col>
      <xdr:colOff>101600</xdr:colOff>
      <xdr:row>35</xdr:row>
      <xdr:rowOff>194465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7032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179242</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789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宮崎県三股町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25,684
25,464
110.02
13,791,873
13,116,384
491,244
6,712,230
6,014,199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73096</xdr:rowOff>
    </xdr:from>
    <xdr:to>
      <xdr:col>24</xdr:col>
      <xdr:colOff>62865</xdr:colOff>
      <xdr:row>38</xdr:row>
      <xdr:rowOff>141366</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16596"/>
          <a:ext cx="1270" cy="1439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145193</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0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141366</xdr:rowOff>
    </xdr:from>
    <xdr:to>
      <xdr:col>24</xdr:col>
      <xdr:colOff>152400</xdr:colOff>
      <xdr:row>38</xdr:row>
      <xdr:rowOff>141366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56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19773</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9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73096</xdr:rowOff>
    </xdr:from>
    <xdr:to>
      <xdr:col>24</xdr:col>
      <xdr:colOff>152400</xdr:colOff>
      <xdr:row>30</xdr:row>
      <xdr:rowOff>73096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1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74565</xdr:rowOff>
    </xdr:from>
    <xdr:to>
      <xdr:col>24</xdr:col>
      <xdr:colOff>63500</xdr:colOff>
      <xdr:row>37</xdr:row>
      <xdr:rowOff>22804</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246765"/>
          <a:ext cx="838200" cy="119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16872</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1890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38445</xdr:rowOff>
    </xdr:from>
    <xdr:to>
      <xdr:col>24</xdr:col>
      <xdr:colOff>114300</xdr:colOff>
      <xdr:row>36</xdr:row>
      <xdr:rowOff>140045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1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22804</xdr:rowOff>
    </xdr:from>
    <xdr:to>
      <xdr:col>19</xdr:col>
      <xdr:colOff>177800</xdr:colOff>
      <xdr:row>37</xdr:row>
      <xdr:rowOff>32307</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366454"/>
          <a:ext cx="889000" cy="9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117508</xdr:rowOff>
    </xdr:from>
    <xdr:to>
      <xdr:col>20</xdr:col>
      <xdr:colOff>38100</xdr:colOff>
      <xdr:row>37</xdr:row>
      <xdr:rowOff>47658</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8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64185</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064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32307</xdr:rowOff>
    </xdr:from>
    <xdr:to>
      <xdr:col>15</xdr:col>
      <xdr:colOff>50800</xdr:colOff>
      <xdr:row>37</xdr:row>
      <xdr:rowOff>78190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375957"/>
          <a:ext cx="889000" cy="45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145185</xdr:rowOff>
    </xdr:from>
    <xdr:to>
      <xdr:col>15</xdr:col>
      <xdr:colOff>101600</xdr:colOff>
      <xdr:row>37</xdr:row>
      <xdr:rowOff>75335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91862</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092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78190</xdr:rowOff>
    </xdr:from>
    <xdr:to>
      <xdr:col>10</xdr:col>
      <xdr:colOff>114300</xdr:colOff>
      <xdr:row>37</xdr:row>
      <xdr:rowOff>105279</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421840"/>
          <a:ext cx="889000" cy="27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152989</xdr:rowOff>
    </xdr:from>
    <xdr:to>
      <xdr:col>10</xdr:col>
      <xdr:colOff>165100</xdr:colOff>
      <xdr:row>37</xdr:row>
      <xdr:rowOff>83139</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5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99666</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100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4302</xdr:rowOff>
    </xdr:from>
    <xdr:to>
      <xdr:col>6</xdr:col>
      <xdr:colOff>38100</xdr:colOff>
      <xdr:row>37</xdr:row>
      <xdr:rowOff>105902</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122429</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123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23765</xdr:rowOff>
    </xdr:from>
    <xdr:to>
      <xdr:col>24</xdr:col>
      <xdr:colOff>114300</xdr:colOff>
      <xdr:row>36</xdr:row>
      <xdr:rowOff>125365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195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46642</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047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143454</xdr:rowOff>
    </xdr:from>
    <xdr:to>
      <xdr:col>20</xdr:col>
      <xdr:colOff>38100</xdr:colOff>
      <xdr:row>37</xdr:row>
      <xdr:rowOff>73604</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315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64731</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408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152957</xdr:rowOff>
    </xdr:from>
    <xdr:to>
      <xdr:col>15</xdr:col>
      <xdr:colOff>101600</xdr:colOff>
      <xdr:row>37</xdr:row>
      <xdr:rowOff>83107</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325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74234</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417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27390</xdr:rowOff>
    </xdr:from>
    <xdr:to>
      <xdr:col>10</xdr:col>
      <xdr:colOff>165100</xdr:colOff>
      <xdr:row>37</xdr:row>
      <xdr:rowOff>128990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37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120117</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463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54479</xdr:rowOff>
    </xdr:from>
    <xdr:to>
      <xdr:col>6</xdr:col>
      <xdr:colOff>38100</xdr:colOff>
      <xdr:row>37</xdr:row>
      <xdr:rowOff>156079</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39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147207</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490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126002</xdr:rowOff>
    </xdr:from>
    <xdr:to>
      <xdr:col>24</xdr:col>
      <xdr:colOff>62865</xdr:colOff>
      <xdr:row>59</xdr:row>
      <xdr:rowOff>19612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98502"/>
          <a:ext cx="1270" cy="143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23439</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38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19612</xdr:rowOff>
    </xdr:from>
    <xdr:to>
      <xdr:col>24</xdr:col>
      <xdr:colOff>152400</xdr:colOff>
      <xdr:row>59</xdr:row>
      <xdr:rowOff>19612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35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72679</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73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126002</xdr:rowOff>
    </xdr:from>
    <xdr:to>
      <xdr:col>24</xdr:col>
      <xdr:colOff>152400</xdr:colOff>
      <xdr:row>50</xdr:row>
      <xdr:rowOff>126002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98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168010</xdr:rowOff>
    </xdr:from>
    <xdr:to>
      <xdr:col>24</xdr:col>
      <xdr:colOff>63500</xdr:colOff>
      <xdr:row>57</xdr:row>
      <xdr:rowOff>72784</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9769210"/>
          <a:ext cx="838200" cy="76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22595</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952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44168</xdr:rowOff>
    </xdr:from>
    <xdr:to>
      <xdr:col>24</xdr:col>
      <xdr:colOff>114300</xdr:colOff>
      <xdr:row>57</xdr:row>
      <xdr:rowOff>145768</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816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168010</xdr:rowOff>
    </xdr:from>
    <xdr:to>
      <xdr:col>19</xdr:col>
      <xdr:colOff>177800</xdr:colOff>
      <xdr:row>57</xdr:row>
      <xdr:rowOff>78152</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769210"/>
          <a:ext cx="889000" cy="81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63324</xdr:rowOff>
    </xdr:from>
    <xdr:to>
      <xdr:col>20</xdr:col>
      <xdr:colOff>38100</xdr:colOff>
      <xdr:row>57</xdr:row>
      <xdr:rowOff>164924</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3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156051</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928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78152</xdr:rowOff>
    </xdr:from>
    <xdr:to>
      <xdr:col>15</xdr:col>
      <xdr:colOff>50800</xdr:colOff>
      <xdr:row>57</xdr:row>
      <xdr:rowOff>79569</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50802"/>
          <a:ext cx="889000" cy="1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42376</xdr:rowOff>
    </xdr:from>
    <xdr:to>
      <xdr:col>15</xdr:col>
      <xdr:colOff>101600</xdr:colOff>
      <xdr:row>57</xdr:row>
      <xdr:rowOff>143976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1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135103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90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79569</xdr:rowOff>
    </xdr:from>
    <xdr:to>
      <xdr:col>10</xdr:col>
      <xdr:colOff>114300</xdr:colOff>
      <xdr:row>57</xdr:row>
      <xdr:rowOff>97930</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52219"/>
          <a:ext cx="889000" cy="18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85882</xdr:rowOff>
    </xdr:from>
    <xdr:to>
      <xdr:col>10</xdr:col>
      <xdr:colOff>165100</xdr:colOff>
      <xdr:row>58</xdr:row>
      <xdr:rowOff>16032</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58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7159</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951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137254</xdr:rowOff>
    </xdr:from>
    <xdr:to>
      <xdr:col>6</xdr:col>
      <xdr:colOff>38100</xdr:colOff>
      <xdr:row>58</xdr:row>
      <xdr:rowOff>67404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0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58531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10002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21984</xdr:rowOff>
    </xdr:from>
    <xdr:to>
      <xdr:col>24</xdr:col>
      <xdr:colOff>114300</xdr:colOff>
      <xdr:row>57</xdr:row>
      <xdr:rowOff>123584</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9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44861</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64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117210</xdr:rowOff>
    </xdr:from>
    <xdr:to>
      <xdr:col>20</xdr:col>
      <xdr:colOff>38100</xdr:colOff>
      <xdr:row>57</xdr:row>
      <xdr:rowOff>47360</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71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63887</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493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27352</xdr:rowOff>
    </xdr:from>
    <xdr:to>
      <xdr:col>15</xdr:col>
      <xdr:colOff>101600</xdr:colOff>
      <xdr:row>57</xdr:row>
      <xdr:rowOff>128952</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00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145479</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575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28769</xdr:rowOff>
    </xdr:from>
    <xdr:to>
      <xdr:col>10</xdr:col>
      <xdr:colOff>165100</xdr:colOff>
      <xdr:row>57</xdr:row>
      <xdr:rowOff>130369</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01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146896</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576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47130</xdr:rowOff>
    </xdr:from>
    <xdr:to>
      <xdr:col>6</xdr:col>
      <xdr:colOff>38100</xdr:colOff>
      <xdr:row>57</xdr:row>
      <xdr:rowOff>148730</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1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165257</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595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2311</xdr:rowOff>
    </xdr:from>
    <xdr:to>
      <xdr:col>24</xdr:col>
      <xdr:colOff>62865</xdr:colOff>
      <xdr:row>78</xdr:row>
      <xdr:rowOff>117526</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346711"/>
          <a:ext cx="1270" cy="1143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121353</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494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117526</xdr:rowOff>
    </xdr:from>
    <xdr:to>
      <xdr:col>24</xdr:col>
      <xdr:colOff>152400</xdr:colOff>
      <xdr:row>78</xdr:row>
      <xdr:rowOff>117526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490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120438</xdr:rowOff>
    </xdr:from>
    <xdr:ext cx="534377"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2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2311</xdr:rowOff>
    </xdr:from>
    <xdr:to>
      <xdr:col>24</xdr:col>
      <xdr:colOff>152400</xdr:colOff>
      <xdr:row>72</xdr:row>
      <xdr:rowOff>2311</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346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21971</xdr:rowOff>
    </xdr:from>
    <xdr:to>
      <xdr:col>24</xdr:col>
      <xdr:colOff>63500</xdr:colOff>
      <xdr:row>78</xdr:row>
      <xdr:rowOff>58319</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3797300" y="13395071"/>
          <a:ext cx="838200" cy="36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85031</xdr:rowOff>
    </xdr:from>
    <xdr:ext cx="469744"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52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62154</xdr:rowOff>
    </xdr:from>
    <xdr:to>
      <xdr:col>24</xdr:col>
      <xdr:colOff>114300</xdr:colOff>
      <xdr:row>77</xdr:row>
      <xdr:rowOff>163754</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21971</xdr:rowOff>
    </xdr:from>
    <xdr:to>
      <xdr:col>19</xdr:col>
      <xdr:colOff>177800</xdr:colOff>
      <xdr:row>78</xdr:row>
      <xdr:rowOff>36601</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2908300" y="13395071"/>
          <a:ext cx="889000" cy="14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65263</xdr:rowOff>
    </xdr:from>
    <xdr:to>
      <xdr:col>20</xdr:col>
      <xdr:colOff>38100</xdr:colOff>
      <xdr:row>77</xdr:row>
      <xdr:rowOff>166863</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66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11940</xdr:rowOff>
    </xdr:from>
    <xdr:ext cx="469744"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62428" y="13042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4232</xdr:rowOff>
    </xdr:from>
    <xdr:to>
      <xdr:col>15</xdr:col>
      <xdr:colOff>50800</xdr:colOff>
      <xdr:row>78</xdr:row>
      <xdr:rowOff>36601</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2019300" y="13377332"/>
          <a:ext cx="889000" cy="32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68692</xdr:rowOff>
    </xdr:from>
    <xdr:to>
      <xdr:col>15</xdr:col>
      <xdr:colOff>101600</xdr:colOff>
      <xdr:row>77</xdr:row>
      <xdr:rowOff>170292</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7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15369</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73428" y="13045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4232</xdr:rowOff>
    </xdr:from>
    <xdr:to>
      <xdr:col>10</xdr:col>
      <xdr:colOff>114300</xdr:colOff>
      <xdr:row>78</xdr:row>
      <xdr:rowOff>10632</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377332"/>
          <a:ext cx="889000" cy="6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73492</xdr:rowOff>
    </xdr:from>
    <xdr:to>
      <xdr:col>10</xdr:col>
      <xdr:colOff>165100</xdr:colOff>
      <xdr:row>78</xdr:row>
      <xdr:rowOff>3642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7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20169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84428" y="13050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74819</xdr:rowOff>
    </xdr:from>
    <xdr:to>
      <xdr:col>6</xdr:col>
      <xdr:colOff>38100</xdr:colOff>
      <xdr:row>78</xdr:row>
      <xdr:rowOff>4969</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76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21496</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95428" y="13051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7519</xdr:rowOff>
    </xdr:from>
    <xdr:to>
      <xdr:col>24</xdr:col>
      <xdr:colOff>114300</xdr:colOff>
      <xdr:row>78</xdr:row>
      <xdr:rowOff>109119</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380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93896</xdr:rowOff>
    </xdr:from>
    <xdr:ext cx="469744"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295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142621</xdr:rowOff>
    </xdr:from>
    <xdr:to>
      <xdr:col>20</xdr:col>
      <xdr:colOff>38100</xdr:colOff>
      <xdr:row>78</xdr:row>
      <xdr:rowOff>72771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44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63898</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3436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157251</xdr:rowOff>
    </xdr:from>
    <xdr:to>
      <xdr:col>15</xdr:col>
      <xdr:colOff>101600</xdr:colOff>
      <xdr:row>78</xdr:row>
      <xdr:rowOff>87401</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35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78528</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73428" y="13451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124882</xdr:rowOff>
    </xdr:from>
    <xdr:to>
      <xdr:col>10</xdr:col>
      <xdr:colOff>165100</xdr:colOff>
      <xdr:row>78</xdr:row>
      <xdr:rowOff>55032</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326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46159</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84428" y="13419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131282</xdr:rowOff>
    </xdr:from>
    <xdr:to>
      <xdr:col>6</xdr:col>
      <xdr:colOff>38100</xdr:colOff>
      <xdr:row>78</xdr:row>
      <xdr:rowOff>61432</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3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52559</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3425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174,363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65982</xdr:rowOff>
    </xdr:from>
    <xdr:to>
      <xdr:col>24</xdr:col>
      <xdr:colOff>62865</xdr:colOff>
      <xdr:row>99</xdr:row>
      <xdr:rowOff>144413</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67932"/>
          <a:ext cx="1270" cy="1450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148240</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7121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144413</xdr:rowOff>
    </xdr:from>
    <xdr:to>
      <xdr:col>24</xdr:col>
      <xdr:colOff>152400</xdr:colOff>
      <xdr:row>99</xdr:row>
      <xdr:rowOff>144413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7117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12659</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3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65982</xdr:rowOff>
    </xdr:from>
    <xdr:to>
      <xdr:col>24</xdr:col>
      <xdr:colOff>152400</xdr:colOff>
      <xdr:row>91</xdr:row>
      <xdr:rowOff>65982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67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31572</xdr:rowOff>
    </xdr:from>
    <xdr:to>
      <xdr:col>24</xdr:col>
      <xdr:colOff>63500</xdr:colOff>
      <xdr:row>92</xdr:row>
      <xdr:rowOff>137469</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5804972"/>
          <a:ext cx="838200" cy="105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13606</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4728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35179</xdr:rowOff>
    </xdr:from>
    <xdr:to>
      <xdr:col>24</xdr:col>
      <xdr:colOff>114300</xdr:colOff>
      <xdr:row>96</xdr:row>
      <xdr:rowOff>136779</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494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137469</xdr:rowOff>
    </xdr:from>
    <xdr:to>
      <xdr:col>19</xdr:col>
      <xdr:colOff>177800</xdr:colOff>
      <xdr:row>93</xdr:row>
      <xdr:rowOff>119866</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5910869"/>
          <a:ext cx="889000" cy="15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155085</xdr:rowOff>
    </xdr:from>
    <xdr:to>
      <xdr:col>20</xdr:col>
      <xdr:colOff>38100</xdr:colOff>
      <xdr:row>97</xdr:row>
      <xdr:rowOff>85235</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61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76362</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530111" y="16707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86806</xdr:rowOff>
    </xdr:from>
    <xdr:to>
      <xdr:col>15</xdr:col>
      <xdr:colOff>50800</xdr:colOff>
      <xdr:row>93</xdr:row>
      <xdr:rowOff>119866</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5860206"/>
          <a:ext cx="889000" cy="204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78395</xdr:rowOff>
    </xdr:from>
    <xdr:to>
      <xdr:col>15</xdr:col>
      <xdr:colOff>101600</xdr:colOff>
      <xdr:row>98</xdr:row>
      <xdr:rowOff>8545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70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171122</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41111" y="16801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86806</xdr:rowOff>
    </xdr:from>
    <xdr:to>
      <xdr:col>10</xdr:col>
      <xdr:colOff>114300</xdr:colOff>
      <xdr:row>94</xdr:row>
      <xdr:rowOff>114663</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5860206"/>
          <a:ext cx="889000" cy="370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117889</xdr:rowOff>
    </xdr:from>
    <xdr:to>
      <xdr:col>10</xdr:col>
      <xdr:colOff>165100</xdr:colOff>
      <xdr:row>97</xdr:row>
      <xdr:rowOff>48039</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5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39166</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669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46544</xdr:rowOff>
    </xdr:from>
    <xdr:to>
      <xdr:col>6</xdr:col>
      <xdr:colOff>38100</xdr:colOff>
      <xdr:row>98</xdr:row>
      <xdr:rowOff>148144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84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139271</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94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91</xdr:row>
      <xdr:rowOff>152222</xdr:rowOff>
    </xdr:from>
    <xdr:to>
      <xdr:col>24</xdr:col>
      <xdr:colOff>114300</xdr:colOff>
      <xdr:row>92</xdr:row>
      <xdr:rowOff>82372</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575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3649</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5605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86669</xdr:rowOff>
    </xdr:from>
    <xdr:to>
      <xdr:col>20</xdr:col>
      <xdr:colOff>38100</xdr:colOff>
      <xdr:row>93</xdr:row>
      <xdr:rowOff>16819</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5860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33346</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497795" y="156352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69066</xdr:rowOff>
    </xdr:from>
    <xdr:to>
      <xdr:col>15</xdr:col>
      <xdr:colOff>101600</xdr:colOff>
      <xdr:row>93</xdr:row>
      <xdr:rowOff>170666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013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92</xdr:row>
      <xdr:rowOff>15743</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08795" y="157891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36006</xdr:rowOff>
    </xdr:from>
    <xdr:to>
      <xdr:col>10</xdr:col>
      <xdr:colOff>165100</xdr:colOff>
      <xdr:row>92</xdr:row>
      <xdr:rowOff>137606</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580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90</xdr:row>
      <xdr:rowOff>154133</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19795" y="155846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63863</xdr:rowOff>
    </xdr:from>
    <xdr:to>
      <xdr:col>6</xdr:col>
      <xdr:colOff>38100</xdr:colOff>
      <xdr:row>94</xdr:row>
      <xdr:rowOff>165463</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180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93</xdr:row>
      <xdr:rowOff>10540</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30795" y="159553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27349</xdr:rowOff>
    </xdr:from>
    <xdr:to>
      <xdr:col>54</xdr:col>
      <xdr:colOff>189865</xdr:colOff>
      <xdr:row>39</xdr:row>
      <xdr:rowOff>169701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342299"/>
          <a:ext cx="1270" cy="1513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40</xdr:row>
      <xdr:rowOff>2078</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860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169701</xdr:rowOff>
    </xdr:from>
    <xdr:to>
      <xdr:col>55</xdr:col>
      <xdr:colOff>88900</xdr:colOff>
      <xdr:row>39</xdr:row>
      <xdr:rowOff>169701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856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145476</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11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27349</xdr:rowOff>
    </xdr:from>
    <xdr:to>
      <xdr:col>55</xdr:col>
      <xdr:colOff>88900</xdr:colOff>
      <xdr:row>31</xdr:row>
      <xdr:rowOff>27349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342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42197</xdr:rowOff>
    </xdr:from>
    <xdr:to>
      <xdr:col>55</xdr:col>
      <xdr:colOff>0</xdr:colOff>
      <xdr:row>38</xdr:row>
      <xdr:rowOff>138971</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9639300" y="6557297"/>
          <a:ext cx="838200" cy="96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84182</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2563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61305</xdr:rowOff>
    </xdr:from>
    <xdr:to>
      <xdr:col>55</xdr:col>
      <xdr:colOff>50800</xdr:colOff>
      <xdr:row>37</xdr:row>
      <xdr:rowOff>162905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40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67952</xdr:rowOff>
    </xdr:from>
    <xdr:to>
      <xdr:col>50</xdr:col>
      <xdr:colOff>114300</xdr:colOff>
      <xdr:row>38</xdr:row>
      <xdr:rowOff>138971</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8750300" y="6583052"/>
          <a:ext cx="889000" cy="71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81530</xdr:rowOff>
    </xdr:from>
    <xdr:to>
      <xdr:col>50</xdr:col>
      <xdr:colOff>165100</xdr:colOff>
      <xdr:row>38</xdr:row>
      <xdr:rowOff>11680</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425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28207</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6200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67952</xdr:rowOff>
    </xdr:from>
    <xdr:to>
      <xdr:col>45</xdr:col>
      <xdr:colOff>177800</xdr:colOff>
      <xdr:row>38</xdr:row>
      <xdr:rowOff>165597</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583052"/>
          <a:ext cx="889000" cy="97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82097</xdr:rowOff>
    </xdr:from>
    <xdr:to>
      <xdr:col>46</xdr:col>
      <xdr:colOff>38100</xdr:colOff>
      <xdr:row>38</xdr:row>
      <xdr:rowOff>12247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425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28774</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6200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121891</xdr:rowOff>
    </xdr:from>
    <xdr:to>
      <xdr:col>41</xdr:col>
      <xdr:colOff>50800</xdr:colOff>
      <xdr:row>38</xdr:row>
      <xdr:rowOff>165597</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608291"/>
          <a:ext cx="889000" cy="1072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124235</xdr:rowOff>
    </xdr:from>
    <xdr:to>
      <xdr:col>41</xdr:col>
      <xdr:colOff>101600</xdr:colOff>
      <xdr:row>38</xdr:row>
      <xdr:rowOff>54385</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467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70912</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6243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66443</xdr:rowOff>
    </xdr:from>
    <xdr:to>
      <xdr:col>36</xdr:col>
      <xdr:colOff>165100</xdr:colOff>
      <xdr:row>31</xdr:row>
      <xdr:rowOff>168043</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381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13120</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5156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162847</xdr:rowOff>
    </xdr:from>
    <xdr:to>
      <xdr:col>55</xdr:col>
      <xdr:colOff>50800</xdr:colOff>
      <xdr:row>38</xdr:row>
      <xdr:rowOff>92997</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506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141274</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484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88171</xdr:rowOff>
    </xdr:from>
    <xdr:to>
      <xdr:col>50</xdr:col>
      <xdr:colOff>165100</xdr:colOff>
      <xdr:row>39</xdr:row>
      <xdr:rowOff>18321</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603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9448</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69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17152</xdr:rowOff>
    </xdr:from>
    <xdr:to>
      <xdr:col>46</xdr:col>
      <xdr:colOff>38100</xdr:colOff>
      <xdr:row>38</xdr:row>
      <xdr:rowOff>118752</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532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109879</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624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114797</xdr:rowOff>
    </xdr:from>
    <xdr:to>
      <xdr:col>41</xdr:col>
      <xdr:colOff>101600</xdr:colOff>
      <xdr:row>39</xdr:row>
      <xdr:rowOff>44947</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629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36074</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722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71091</xdr:rowOff>
    </xdr:from>
    <xdr:to>
      <xdr:col>36</xdr:col>
      <xdr:colOff>165100</xdr:colOff>
      <xdr:row>33</xdr:row>
      <xdr:rowOff>1241</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557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163818</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650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169607</xdr:rowOff>
    </xdr:from>
    <xdr:to>
      <xdr:col>54</xdr:col>
      <xdr:colOff>189865</xdr:colOff>
      <xdr:row>57</xdr:row>
      <xdr:rowOff>129362</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42107"/>
          <a:ext cx="1270" cy="1159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133189</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05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129362</xdr:rowOff>
    </xdr:from>
    <xdr:to>
      <xdr:col>55</xdr:col>
      <xdr:colOff>88900</xdr:colOff>
      <xdr:row>57</xdr:row>
      <xdr:rowOff>129362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0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116284</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17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169607</xdr:rowOff>
    </xdr:from>
    <xdr:to>
      <xdr:col>55</xdr:col>
      <xdr:colOff>88900</xdr:colOff>
      <xdr:row>50</xdr:row>
      <xdr:rowOff>169607</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4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18788</xdr:rowOff>
    </xdr:from>
    <xdr:to>
      <xdr:col>55</xdr:col>
      <xdr:colOff>0</xdr:colOff>
      <xdr:row>57</xdr:row>
      <xdr:rowOff>74749</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791438"/>
          <a:ext cx="838200" cy="5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28218</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57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5341</xdr:rowOff>
    </xdr:from>
    <xdr:to>
      <xdr:col>55</xdr:col>
      <xdr:colOff>50800</xdr:colOff>
      <xdr:row>56</xdr:row>
      <xdr:rowOff>106941</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60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68942</xdr:rowOff>
    </xdr:from>
    <xdr:to>
      <xdr:col>50</xdr:col>
      <xdr:colOff>114300</xdr:colOff>
      <xdr:row>57</xdr:row>
      <xdr:rowOff>74749</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841592"/>
          <a:ext cx="889000" cy="5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58810</xdr:rowOff>
    </xdr:from>
    <xdr:to>
      <xdr:col>50</xdr:col>
      <xdr:colOff>165100</xdr:colOff>
      <xdr:row>56</xdr:row>
      <xdr:rowOff>160410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6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5487</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43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35899</xdr:rowOff>
    </xdr:from>
    <xdr:to>
      <xdr:col>45</xdr:col>
      <xdr:colOff>177800</xdr:colOff>
      <xdr:row>57</xdr:row>
      <xdr:rowOff>68942</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808549"/>
          <a:ext cx="889000" cy="33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69338</xdr:rowOff>
    </xdr:from>
    <xdr:to>
      <xdr:col>46</xdr:col>
      <xdr:colOff>38100</xdr:colOff>
      <xdr:row>56</xdr:row>
      <xdr:rowOff>170938</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7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16015</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44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18097</xdr:rowOff>
    </xdr:from>
    <xdr:to>
      <xdr:col>41</xdr:col>
      <xdr:colOff>50800</xdr:colOff>
      <xdr:row>57</xdr:row>
      <xdr:rowOff>35899</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790747"/>
          <a:ext cx="889000" cy="17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47975</xdr:rowOff>
    </xdr:from>
    <xdr:to>
      <xdr:col>41</xdr:col>
      <xdr:colOff>101600</xdr:colOff>
      <xdr:row>56</xdr:row>
      <xdr:rowOff>149575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64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166102</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424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19931</xdr:rowOff>
    </xdr:from>
    <xdr:to>
      <xdr:col>36</xdr:col>
      <xdr:colOff>165100</xdr:colOff>
      <xdr:row>56</xdr:row>
      <xdr:rowOff>121531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62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138058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396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139438</xdr:rowOff>
    </xdr:from>
    <xdr:to>
      <xdr:col>55</xdr:col>
      <xdr:colOff>50800</xdr:colOff>
      <xdr:row>57</xdr:row>
      <xdr:rowOff>69588</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740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54365</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655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23949</xdr:rowOff>
    </xdr:from>
    <xdr:to>
      <xdr:col>50</xdr:col>
      <xdr:colOff>165100</xdr:colOff>
      <xdr:row>57</xdr:row>
      <xdr:rowOff>125549</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796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116676</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889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18142</xdr:rowOff>
    </xdr:from>
    <xdr:to>
      <xdr:col>46</xdr:col>
      <xdr:colOff>38100</xdr:colOff>
      <xdr:row>57</xdr:row>
      <xdr:rowOff>119742</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790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110869</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883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156549</xdr:rowOff>
    </xdr:from>
    <xdr:to>
      <xdr:col>41</xdr:col>
      <xdr:colOff>101600</xdr:colOff>
      <xdr:row>57</xdr:row>
      <xdr:rowOff>86699</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757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77826</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9850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138747</xdr:rowOff>
    </xdr:from>
    <xdr:to>
      <xdr:col>36</xdr:col>
      <xdr:colOff>165100</xdr:colOff>
      <xdr:row>57</xdr:row>
      <xdr:rowOff>68897</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739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60024</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05111" y="9832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37306</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210256"/>
          <a:ext cx="1270" cy="1378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155433</xdr:rowOff>
    </xdr:from>
    <xdr:ext cx="534377"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8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37306</xdr:rowOff>
    </xdr:from>
    <xdr:to>
      <xdr:col>55</xdr:col>
      <xdr:colOff>88900</xdr:colOff>
      <xdr:row>71</xdr:row>
      <xdr:rowOff>37306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210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34620</xdr:rowOff>
    </xdr:from>
    <xdr:to>
      <xdr:col>55</xdr:col>
      <xdr:colOff>0</xdr:colOff>
      <xdr:row>79</xdr:row>
      <xdr:rowOff>40678</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579170"/>
          <a:ext cx="838200" cy="6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166831</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1970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143954</xdr:rowOff>
    </xdr:from>
    <xdr:to>
      <xdr:col>55</xdr:col>
      <xdr:colOff>50800</xdr:colOff>
      <xdr:row>78</xdr:row>
      <xdr:rowOff>74104</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45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163664</xdr:rowOff>
    </xdr:from>
    <xdr:to>
      <xdr:col>50</xdr:col>
      <xdr:colOff>114300</xdr:colOff>
      <xdr:row>79</xdr:row>
      <xdr:rowOff>40678</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536764"/>
          <a:ext cx="889000" cy="48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1632</xdr:rowOff>
    </xdr:from>
    <xdr:to>
      <xdr:col>50</xdr:col>
      <xdr:colOff>165100</xdr:colOff>
      <xdr:row>78</xdr:row>
      <xdr:rowOff>103232</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74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119759</xdr:rowOff>
    </xdr:from>
    <xdr:ext cx="469744"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404428" y="13149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33573</xdr:rowOff>
    </xdr:from>
    <xdr:to>
      <xdr:col>45</xdr:col>
      <xdr:colOff>177800</xdr:colOff>
      <xdr:row>78</xdr:row>
      <xdr:rowOff>163664</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406673"/>
          <a:ext cx="889000" cy="130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142621</xdr:rowOff>
    </xdr:from>
    <xdr:to>
      <xdr:col>46</xdr:col>
      <xdr:colOff>38100</xdr:colOff>
      <xdr:row>78</xdr:row>
      <xdr:rowOff>72771</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34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89298</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19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33573</xdr:rowOff>
    </xdr:from>
    <xdr:to>
      <xdr:col>41</xdr:col>
      <xdr:colOff>50800</xdr:colOff>
      <xdr:row>78</xdr:row>
      <xdr:rowOff>118154</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406673"/>
          <a:ext cx="889000" cy="84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116294</xdr:rowOff>
    </xdr:from>
    <xdr:to>
      <xdr:col>41</xdr:col>
      <xdr:colOff>101600</xdr:colOff>
      <xdr:row>78</xdr:row>
      <xdr:rowOff>46444</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1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62971</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09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79127</xdr:rowOff>
    </xdr:from>
    <xdr:to>
      <xdr:col>36</xdr:col>
      <xdr:colOff>165100</xdr:colOff>
      <xdr:row>78</xdr:row>
      <xdr:rowOff>9277</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280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25804</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056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155270</xdr:rowOff>
    </xdr:from>
    <xdr:to>
      <xdr:col>55</xdr:col>
      <xdr:colOff>50800</xdr:colOff>
      <xdr:row>79</xdr:row>
      <xdr:rowOff>85420</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528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70197</xdr:rowOff>
    </xdr:from>
    <xdr:ext cx="378565"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432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161328</xdr:rowOff>
    </xdr:from>
    <xdr:to>
      <xdr:col>50</xdr:col>
      <xdr:colOff>165100</xdr:colOff>
      <xdr:row>79</xdr:row>
      <xdr:rowOff>91478</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34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82605</xdr:rowOff>
    </xdr:from>
    <xdr:ext cx="378565"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50017" y="136271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112864</xdr:rowOff>
    </xdr:from>
    <xdr:to>
      <xdr:col>46</xdr:col>
      <xdr:colOff>38100</xdr:colOff>
      <xdr:row>79</xdr:row>
      <xdr:rowOff>43014</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85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34141</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515428" y="13578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154223</xdr:rowOff>
    </xdr:from>
    <xdr:to>
      <xdr:col>41</xdr:col>
      <xdr:colOff>101600</xdr:colOff>
      <xdr:row>78</xdr:row>
      <xdr:rowOff>84373</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355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75500</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26428" y="13448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67354</xdr:rowOff>
    </xdr:from>
    <xdr:to>
      <xdr:col>36</xdr:col>
      <xdr:colOff>165100</xdr:colOff>
      <xdr:row>78</xdr:row>
      <xdr:rowOff>168954</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40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160081</xdr:rowOff>
    </xdr:from>
    <xdr:ext cx="469744"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37428" y="13533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11173</xdr:rowOff>
    </xdr:from>
    <xdr:to>
      <xdr:col>54</xdr:col>
      <xdr:colOff>189865</xdr:colOff>
      <xdr:row>98</xdr:row>
      <xdr:rowOff>153005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441673"/>
          <a:ext cx="1270" cy="1513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156832</xdr:rowOff>
    </xdr:from>
    <xdr:ext cx="469744"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958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153005</xdr:rowOff>
    </xdr:from>
    <xdr:to>
      <xdr:col>55</xdr:col>
      <xdr:colOff>88900</xdr:colOff>
      <xdr:row>98</xdr:row>
      <xdr:rowOff>153005</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95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129300</xdr:rowOff>
    </xdr:from>
    <xdr:ext cx="599010"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216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11173</xdr:rowOff>
    </xdr:from>
    <xdr:to>
      <xdr:col>55</xdr:col>
      <xdr:colOff>88900</xdr:colOff>
      <xdr:row>90</xdr:row>
      <xdr:rowOff>11173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441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10472</xdr:rowOff>
    </xdr:from>
    <xdr:to>
      <xdr:col>55</xdr:col>
      <xdr:colOff>0</xdr:colOff>
      <xdr:row>98</xdr:row>
      <xdr:rowOff>79800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812572"/>
          <a:ext cx="838200" cy="69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94159</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55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71282</xdr:rowOff>
    </xdr:from>
    <xdr:to>
      <xdr:col>55</xdr:col>
      <xdr:colOff>50800</xdr:colOff>
      <xdr:row>98</xdr:row>
      <xdr:rowOff>1432</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0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79800</xdr:rowOff>
    </xdr:from>
    <xdr:to>
      <xdr:col>50</xdr:col>
      <xdr:colOff>114300</xdr:colOff>
      <xdr:row>98</xdr:row>
      <xdr:rowOff>89880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881900"/>
          <a:ext cx="889000" cy="10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116294</xdr:rowOff>
    </xdr:from>
    <xdr:to>
      <xdr:col>50</xdr:col>
      <xdr:colOff>165100</xdr:colOff>
      <xdr:row>98</xdr:row>
      <xdr:rowOff>46444</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4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62971</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52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89880</xdr:rowOff>
    </xdr:from>
    <xdr:to>
      <xdr:col>45</xdr:col>
      <xdr:colOff>177800</xdr:colOff>
      <xdr:row>98</xdr:row>
      <xdr:rowOff>114881</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7861300" y="16891980"/>
          <a:ext cx="889000" cy="25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139436</xdr:rowOff>
    </xdr:from>
    <xdr:to>
      <xdr:col>46</xdr:col>
      <xdr:colOff>38100</xdr:colOff>
      <xdr:row>98</xdr:row>
      <xdr:rowOff>69586</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7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86113</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545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93408</xdr:rowOff>
    </xdr:from>
    <xdr:to>
      <xdr:col>41</xdr:col>
      <xdr:colOff>50800</xdr:colOff>
      <xdr:row>98</xdr:row>
      <xdr:rowOff>114881</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895508"/>
          <a:ext cx="889000" cy="21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136723</xdr:rowOff>
    </xdr:from>
    <xdr:to>
      <xdr:col>41</xdr:col>
      <xdr:colOff>101600</xdr:colOff>
      <xdr:row>98</xdr:row>
      <xdr:rowOff>66873</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67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83400</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542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114412</xdr:rowOff>
    </xdr:from>
    <xdr:to>
      <xdr:col>36</xdr:col>
      <xdr:colOff>165100</xdr:colOff>
      <xdr:row>98</xdr:row>
      <xdr:rowOff>44562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4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61089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6520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131122</xdr:rowOff>
    </xdr:from>
    <xdr:to>
      <xdr:col>55</xdr:col>
      <xdr:colOff>50800</xdr:colOff>
      <xdr:row>98</xdr:row>
      <xdr:rowOff>61272</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761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109549</xdr:rowOff>
    </xdr:from>
    <xdr:ext cx="534377"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740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29000</xdr:rowOff>
    </xdr:from>
    <xdr:to>
      <xdr:col>50</xdr:col>
      <xdr:colOff>165100</xdr:colOff>
      <xdr:row>98</xdr:row>
      <xdr:rowOff>130600</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83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121727</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923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39080</xdr:rowOff>
    </xdr:from>
    <xdr:to>
      <xdr:col>46</xdr:col>
      <xdr:colOff>38100</xdr:colOff>
      <xdr:row>98</xdr:row>
      <xdr:rowOff>140680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8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131807</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933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64081</xdr:rowOff>
    </xdr:from>
    <xdr:to>
      <xdr:col>41</xdr:col>
      <xdr:colOff>101600</xdr:colOff>
      <xdr:row>98</xdr:row>
      <xdr:rowOff>165681</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866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156808</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958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42608</xdr:rowOff>
    </xdr:from>
    <xdr:to>
      <xdr:col>36</xdr:col>
      <xdr:colOff>165100</xdr:colOff>
      <xdr:row>98</xdr:row>
      <xdr:rowOff>144208</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84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135335</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937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13558</xdr:rowOff>
    </xdr:from>
    <xdr:to>
      <xdr:col>85</xdr:col>
      <xdr:colOff>126364</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499958"/>
          <a:ext cx="1269" cy="1154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159305</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67440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131685</xdr:rowOff>
    </xdr:from>
    <xdr:ext cx="534377"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27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13558</xdr:rowOff>
    </xdr:from>
    <xdr:to>
      <xdr:col>86</xdr:col>
      <xdr:colOff>25400</xdr:colOff>
      <xdr:row>32</xdr:row>
      <xdr:rowOff>13558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499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89500</xdr:rowOff>
    </xdr:from>
    <xdr:to>
      <xdr:col>85</xdr:col>
      <xdr:colOff>127000</xdr:colOff>
      <xdr:row>38</xdr:row>
      <xdr:rowOff>50271</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433150"/>
          <a:ext cx="838200" cy="132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32305</xdr:rowOff>
    </xdr:from>
    <xdr:ext cx="469744"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5474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53878</xdr:rowOff>
    </xdr:from>
    <xdr:to>
      <xdr:col>85</xdr:col>
      <xdr:colOff>177800</xdr:colOff>
      <xdr:row>38</xdr:row>
      <xdr:rowOff>155478</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5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89500</xdr:rowOff>
    </xdr:from>
    <xdr:to>
      <xdr:col>81</xdr:col>
      <xdr:colOff>50800</xdr:colOff>
      <xdr:row>38</xdr:row>
      <xdr:rowOff>27091</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4592300" y="6433150"/>
          <a:ext cx="889000" cy="109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64577</xdr:rowOff>
    </xdr:from>
    <xdr:to>
      <xdr:col>81</xdr:col>
      <xdr:colOff>101600</xdr:colOff>
      <xdr:row>38</xdr:row>
      <xdr:rowOff>166177</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57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157304</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46428" y="6672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27091</xdr:rowOff>
    </xdr:from>
    <xdr:to>
      <xdr:col>76</xdr:col>
      <xdr:colOff>114300</xdr:colOff>
      <xdr:row>38</xdr:row>
      <xdr:rowOff>139083</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3703300" y="6542191"/>
          <a:ext cx="889000" cy="111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48986</xdr:rowOff>
    </xdr:from>
    <xdr:to>
      <xdr:col>76</xdr:col>
      <xdr:colOff>165100</xdr:colOff>
      <xdr:row>38</xdr:row>
      <xdr:rowOff>150586</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564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141713</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57428" y="6656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138602</xdr:rowOff>
    </xdr:from>
    <xdr:to>
      <xdr:col>71</xdr:col>
      <xdr:colOff>177800</xdr:colOff>
      <xdr:row>38</xdr:row>
      <xdr:rowOff>139083</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653702"/>
          <a:ext cx="889000" cy="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38243</xdr:rowOff>
    </xdr:from>
    <xdr:to>
      <xdr:col>72</xdr:col>
      <xdr:colOff>38100</xdr:colOff>
      <xdr:row>38</xdr:row>
      <xdr:rowOff>139843</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5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156369</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68428" y="6328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51090</xdr:rowOff>
    </xdr:from>
    <xdr:to>
      <xdr:col>67</xdr:col>
      <xdr:colOff>101600</xdr:colOff>
      <xdr:row>38</xdr:row>
      <xdr:rowOff>152690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6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169217</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79428" y="634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170921</xdr:rowOff>
    </xdr:from>
    <xdr:to>
      <xdr:col>85</xdr:col>
      <xdr:colOff>177800</xdr:colOff>
      <xdr:row>38</xdr:row>
      <xdr:rowOff>101071</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514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130299</xdr:rowOff>
    </xdr:from>
    <xdr:ext cx="469744"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302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38700</xdr:rowOff>
    </xdr:from>
    <xdr:to>
      <xdr:col>81</xdr:col>
      <xdr:colOff>101600</xdr:colOff>
      <xdr:row>37</xdr:row>
      <xdr:rowOff>140300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38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35</xdr:row>
      <xdr:rowOff>156827</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46428" y="615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147742</xdr:rowOff>
    </xdr:from>
    <xdr:to>
      <xdr:col>76</xdr:col>
      <xdr:colOff>165100</xdr:colOff>
      <xdr:row>38</xdr:row>
      <xdr:rowOff>77891</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49139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94419</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357428" y="6266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88283</xdr:rowOff>
    </xdr:from>
    <xdr:to>
      <xdr:col>72</xdr:col>
      <xdr:colOff>38100</xdr:colOff>
      <xdr:row>39</xdr:row>
      <xdr:rowOff>18433</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03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39</xdr:row>
      <xdr:rowOff>9560</xdr:rowOff>
    </xdr:from>
    <xdr:ext cx="313932"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46333" y="66961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87802</xdr:rowOff>
    </xdr:from>
    <xdr:to>
      <xdr:col>67</xdr:col>
      <xdr:colOff>101600</xdr:colOff>
      <xdr:row>39</xdr:row>
      <xdr:rowOff>17952</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02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39</xdr:row>
      <xdr:rowOff>9079</xdr:rowOff>
    </xdr:from>
    <xdr:ext cx="313932"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657333" y="66956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65367</xdr:rowOff>
    </xdr:from>
    <xdr:to>
      <xdr:col>85</xdr:col>
      <xdr:colOff>126364</xdr:colOff>
      <xdr:row>78</xdr:row>
      <xdr:rowOff>147016</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238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150843</xdr:rowOff>
    </xdr:from>
    <xdr:ext cx="469744"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23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147016</xdr:rowOff>
    </xdr:from>
    <xdr:to>
      <xdr:col>86</xdr:col>
      <xdr:colOff>25400</xdr:colOff>
      <xdr:row>78</xdr:row>
      <xdr:rowOff>147016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20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12044</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2013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65367</xdr:rowOff>
    </xdr:from>
    <xdr:to>
      <xdr:col>86</xdr:col>
      <xdr:colOff>25400</xdr:colOff>
      <xdr:row>71</xdr:row>
      <xdr:rowOff>65367</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238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170472</xdr:rowOff>
    </xdr:from>
    <xdr:to>
      <xdr:col>85</xdr:col>
      <xdr:colOff>127000</xdr:colOff>
      <xdr:row>77</xdr:row>
      <xdr:rowOff>5232</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5481300" y="13200672"/>
          <a:ext cx="838200" cy="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98239</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2956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75361</xdr:rowOff>
    </xdr:from>
    <xdr:to>
      <xdr:col>85</xdr:col>
      <xdr:colOff>177800</xdr:colOff>
      <xdr:row>77</xdr:row>
      <xdr:rowOff>5511</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10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170472</xdr:rowOff>
    </xdr:from>
    <xdr:to>
      <xdr:col>81</xdr:col>
      <xdr:colOff>50800</xdr:colOff>
      <xdr:row>77</xdr:row>
      <xdr:rowOff>533</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200672"/>
          <a:ext cx="889000" cy="1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74918</xdr:rowOff>
    </xdr:from>
    <xdr:to>
      <xdr:col>81</xdr:col>
      <xdr:colOff>101600</xdr:colOff>
      <xdr:row>77</xdr:row>
      <xdr:rowOff>5068</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0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21594</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2880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533</xdr:rowOff>
    </xdr:from>
    <xdr:to>
      <xdr:col>76</xdr:col>
      <xdr:colOff>114300</xdr:colOff>
      <xdr:row>77</xdr:row>
      <xdr:rowOff>14694</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202183"/>
          <a:ext cx="889000" cy="14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82335</xdr:rowOff>
    </xdr:from>
    <xdr:to>
      <xdr:col>76</xdr:col>
      <xdr:colOff>165100</xdr:colOff>
      <xdr:row>77</xdr:row>
      <xdr:rowOff>12485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1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29011</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288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14694</xdr:rowOff>
    </xdr:from>
    <xdr:to>
      <xdr:col>71</xdr:col>
      <xdr:colOff>177800</xdr:colOff>
      <xdr:row>77</xdr:row>
      <xdr:rowOff>32004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216344"/>
          <a:ext cx="889000" cy="17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94971</xdr:rowOff>
    </xdr:from>
    <xdr:to>
      <xdr:col>72</xdr:col>
      <xdr:colOff>38100</xdr:colOff>
      <xdr:row>77</xdr:row>
      <xdr:rowOff>25121</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1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41648</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2900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111544</xdr:rowOff>
    </xdr:from>
    <xdr:to>
      <xdr:col>67</xdr:col>
      <xdr:colOff>101600</xdr:colOff>
      <xdr:row>77</xdr:row>
      <xdr:rowOff>41694</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1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58221</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291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125882</xdr:rowOff>
    </xdr:from>
    <xdr:to>
      <xdr:col>85</xdr:col>
      <xdr:colOff>177800</xdr:colOff>
      <xdr:row>77</xdr:row>
      <xdr:rowOff>56032</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156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104309</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134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119672</xdr:rowOff>
    </xdr:from>
    <xdr:to>
      <xdr:col>81</xdr:col>
      <xdr:colOff>101600</xdr:colOff>
      <xdr:row>77</xdr:row>
      <xdr:rowOff>49822</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149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40949</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242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121183</xdr:rowOff>
    </xdr:from>
    <xdr:to>
      <xdr:col>76</xdr:col>
      <xdr:colOff>165100</xdr:colOff>
      <xdr:row>77</xdr:row>
      <xdr:rowOff>51333</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15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42460</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244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135344</xdr:rowOff>
    </xdr:from>
    <xdr:to>
      <xdr:col>72</xdr:col>
      <xdr:colOff>38100</xdr:colOff>
      <xdr:row>77</xdr:row>
      <xdr:rowOff>65494</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16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56621</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258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152654</xdr:rowOff>
    </xdr:from>
    <xdr:to>
      <xdr:col>67</xdr:col>
      <xdr:colOff>101600</xdr:colOff>
      <xdr:row>77</xdr:row>
      <xdr:rowOff>82804</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18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73931</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275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83835</xdr:rowOff>
    </xdr:from>
    <xdr:to>
      <xdr:col>85</xdr:col>
      <xdr:colOff>126364</xdr:colOff>
      <xdr:row>98</xdr:row>
      <xdr:rowOff>138750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857235"/>
          <a:ext cx="1269" cy="1083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142577</xdr:rowOff>
    </xdr:from>
    <xdr:ext cx="378565"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46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138750</xdr:rowOff>
    </xdr:from>
    <xdr:to>
      <xdr:col>86</xdr:col>
      <xdr:colOff>25400</xdr:colOff>
      <xdr:row>98</xdr:row>
      <xdr:rowOff>138750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0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30512</xdr:rowOff>
    </xdr:from>
    <xdr:ext cx="599010"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632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83835</xdr:rowOff>
    </xdr:from>
    <xdr:to>
      <xdr:col>86</xdr:col>
      <xdr:colOff>25400</xdr:colOff>
      <xdr:row>92</xdr:row>
      <xdr:rowOff>83835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857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36244</xdr:rowOff>
    </xdr:from>
    <xdr:to>
      <xdr:col>85</xdr:col>
      <xdr:colOff>127000</xdr:colOff>
      <xdr:row>98</xdr:row>
      <xdr:rowOff>39802</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5481300" y="16838344"/>
          <a:ext cx="838200" cy="3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11537</xdr:rowOff>
    </xdr:from>
    <xdr:ext cx="534377"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6421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160110</xdr:rowOff>
    </xdr:from>
    <xdr:to>
      <xdr:col>85</xdr:col>
      <xdr:colOff>177800</xdr:colOff>
      <xdr:row>98</xdr:row>
      <xdr:rowOff>90260</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36244</xdr:rowOff>
    </xdr:from>
    <xdr:to>
      <xdr:col>81</xdr:col>
      <xdr:colOff>50800</xdr:colOff>
      <xdr:row>98</xdr:row>
      <xdr:rowOff>58772</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4592300" y="16838344"/>
          <a:ext cx="889000" cy="22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159491</xdr:rowOff>
    </xdr:from>
    <xdr:to>
      <xdr:col>81</xdr:col>
      <xdr:colOff>101600</xdr:colOff>
      <xdr:row>98</xdr:row>
      <xdr:rowOff>89641</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0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80768</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214111" y="16882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104121</xdr:rowOff>
    </xdr:from>
    <xdr:to>
      <xdr:col>76</xdr:col>
      <xdr:colOff>114300</xdr:colOff>
      <xdr:row>98</xdr:row>
      <xdr:rowOff>58772</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3703300" y="16734771"/>
          <a:ext cx="889000" cy="126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150467</xdr:rowOff>
    </xdr:from>
    <xdr:to>
      <xdr:col>76</xdr:col>
      <xdr:colOff>165100</xdr:colOff>
      <xdr:row>98</xdr:row>
      <xdr:rowOff>80617</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8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97144</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325111" y="1655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104121</xdr:rowOff>
    </xdr:from>
    <xdr:to>
      <xdr:col>71</xdr:col>
      <xdr:colOff>177800</xdr:colOff>
      <xdr:row>98</xdr:row>
      <xdr:rowOff>68861</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734771"/>
          <a:ext cx="889000" cy="136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136554</xdr:rowOff>
    </xdr:from>
    <xdr:to>
      <xdr:col>72</xdr:col>
      <xdr:colOff>38100</xdr:colOff>
      <xdr:row>98</xdr:row>
      <xdr:rowOff>66704</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76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57831</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36111" y="16859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12264</xdr:rowOff>
    </xdr:from>
    <xdr:to>
      <xdr:col>67</xdr:col>
      <xdr:colOff>101600</xdr:colOff>
      <xdr:row>98</xdr:row>
      <xdr:rowOff>113864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1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130391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589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160452</xdr:rowOff>
    </xdr:from>
    <xdr:to>
      <xdr:col>85</xdr:col>
      <xdr:colOff>177800</xdr:colOff>
      <xdr:row>98</xdr:row>
      <xdr:rowOff>90602</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791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138536</xdr:rowOff>
    </xdr:from>
    <xdr:ext cx="534377"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769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156894</xdr:rowOff>
    </xdr:from>
    <xdr:to>
      <xdr:col>81</xdr:col>
      <xdr:colOff>101600</xdr:colOff>
      <xdr:row>98</xdr:row>
      <xdr:rowOff>87044</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78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103571</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562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7972</xdr:rowOff>
    </xdr:from>
    <xdr:to>
      <xdr:col>76</xdr:col>
      <xdr:colOff>165100</xdr:colOff>
      <xdr:row>98</xdr:row>
      <xdr:rowOff>109572</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81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100699</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6902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53321</xdr:rowOff>
    </xdr:from>
    <xdr:to>
      <xdr:col>72</xdr:col>
      <xdr:colOff>38100</xdr:colOff>
      <xdr:row>97</xdr:row>
      <xdr:rowOff>154921</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683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171448</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459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18061</xdr:rowOff>
    </xdr:from>
    <xdr:to>
      <xdr:col>67</xdr:col>
      <xdr:colOff>101600</xdr:colOff>
      <xdr:row>98</xdr:row>
      <xdr:rowOff>119661</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820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110788</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912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97683</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412633"/>
          <a:ext cx="1269" cy="1242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44360</xdr:rowOff>
    </xdr:from>
    <xdr:ext cx="534377"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5187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97683</xdr:rowOff>
    </xdr:from>
    <xdr:to>
      <xdr:col>116</xdr:col>
      <xdr:colOff>152400</xdr:colOff>
      <xdr:row>31</xdr:row>
      <xdr:rowOff>97683</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412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347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152176</xdr:rowOff>
    </xdr:from>
    <xdr:to>
      <xdr:col>116</xdr:col>
      <xdr:colOff>114300</xdr:colOff>
      <xdr:row>38</xdr:row>
      <xdr:rowOff>82327</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49582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137963</xdr:rowOff>
    </xdr:from>
    <xdr:to>
      <xdr:col>111</xdr:col>
      <xdr:colOff>177800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0434300" y="6653063"/>
          <a:ext cx="889000" cy="1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160726</xdr:rowOff>
    </xdr:from>
    <xdr:to>
      <xdr:col>112</xdr:col>
      <xdr:colOff>38100</xdr:colOff>
      <xdr:row>38</xdr:row>
      <xdr:rowOff>90876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0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107403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279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137963</xdr:rowOff>
    </xdr:from>
    <xdr:to>
      <xdr:col>107</xdr:col>
      <xdr:colOff>50800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19545300" y="6653063"/>
          <a:ext cx="889000" cy="1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166167</xdr:rowOff>
    </xdr:from>
    <xdr:to>
      <xdr:col>107</xdr:col>
      <xdr:colOff>101600</xdr:colOff>
      <xdr:row>38</xdr:row>
      <xdr:rowOff>96317</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112844</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199428" y="628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5552</xdr:rowOff>
    </xdr:from>
    <xdr:to>
      <xdr:col>102</xdr:col>
      <xdr:colOff>165100</xdr:colOff>
      <xdr:row>38</xdr:row>
      <xdr:rowOff>107152</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123679</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295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5644</xdr:rowOff>
    </xdr:from>
    <xdr:to>
      <xdr:col>98</xdr:col>
      <xdr:colOff>38100</xdr:colOff>
      <xdr:row>38</xdr:row>
      <xdr:rowOff>107244</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2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123771</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29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87163</xdr:rowOff>
    </xdr:from>
    <xdr:to>
      <xdr:col>107</xdr:col>
      <xdr:colOff>101600</xdr:colOff>
      <xdr:row>39</xdr:row>
      <xdr:rowOff>17313</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60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39</xdr:row>
      <xdr:rowOff>8440</xdr:rowOff>
    </xdr:from>
    <xdr:ext cx="313932"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277333" y="669499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54627</xdr:rowOff>
    </xdr:from>
    <xdr:ext cx="46717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1" name="貸付金グラフ枠">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54478</xdr:rowOff>
    </xdr:from>
    <xdr:to>
      <xdr:col>116</xdr:col>
      <xdr:colOff>62864</xdr:colOff>
      <xdr:row>58</xdr:row>
      <xdr:rowOff>139700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flipV="1">
          <a:off x="22159595" y="8626978"/>
          <a:ext cx="1269" cy="1456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3" name="貸付金最小値テキスト">
          <a:extLst>
            <a:ext uri="{FF2B5EF4-FFF2-40B4-BE49-F238E27FC236}">
              <a16:creationId xmlns:a16="http://schemas.microsoft.com/office/drawing/2014/main" id="{00000000-0008-0000-0600-00000F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1155</xdr:rowOff>
    </xdr:from>
    <xdr:ext cx="534377" cy="259045"/>
    <xdr:sp macro="" textlink="">
      <xdr:nvSpPr>
        <xdr:cNvPr id="785" name="貸付金最大値テキスト">
          <a:extLst>
            <a:ext uri="{FF2B5EF4-FFF2-40B4-BE49-F238E27FC236}">
              <a16:creationId xmlns:a16="http://schemas.microsoft.com/office/drawing/2014/main" id="{00000000-0008-0000-0600-000011030000}"/>
            </a:ext>
          </a:extLst>
        </xdr:cNvPr>
        <xdr:cNvSpPr txBox="1"/>
      </xdr:nvSpPr>
      <xdr:spPr>
        <a:xfrm>
          <a:off x="22212300" y="8402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54478</xdr:rowOff>
    </xdr:from>
    <xdr:to>
      <xdr:col>116</xdr:col>
      <xdr:colOff>152400</xdr:colOff>
      <xdr:row>50</xdr:row>
      <xdr:rowOff>54478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8626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69017</xdr:rowOff>
    </xdr:from>
    <xdr:to>
      <xdr:col>116</xdr:col>
      <xdr:colOff>63500</xdr:colOff>
      <xdr:row>58</xdr:row>
      <xdr:rowOff>5466</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flipV="1">
          <a:off x="21323300" y="9841667"/>
          <a:ext cx="838200" cy="107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156115</xdr:rowOff>
    </xdr:from>
    <xdr:ext cx="378565" cy="259045"/>
    <xdr:sp macro="" textlink="">
      <xdr:nvSpPr>
        <xdr:cNvPr id="788" name="貸付金平均値テキスト">
          <a:extLst>
            <a:ext uri="{FF2B5EF4-FFF2-40B4-BE49-F238E27FC236}">
              <a16:creationId xmlns:a16="http://schemas.microsoft.com/office/drawing/2014/main" id="{00000000-0008-0000-0600-000014030000}"/>
            </a:ext>
          </a:extLst>
        </xdr:cNvPr>
        <xdr:cNvSpPr txBox="1"/>
      </xdr:nvSpPr>
      <xdr:spPr>
        <a:xfrm>
          <a:off x="22212300" y="9928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6238</xdr:rowOff>
    </xdr:from>
    <xdr:to>
      <xdr:col>116</xdr:col>
      <xdr:colOff>114300</xdr:colOff>
      <xdr:row>58</xdr:row>
      <xdr:rowOff>107838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2110700" y="995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3911</xdr:rowOff>
    </xdr:from>
    <xdr:to>
      <xdr:col>111</xdr:col>
      <xdr:colOff>177800</xdr:colOff>
      <xdr:row>58</xdr:row>
      <xdr:rowOff>5466</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0434300" y="9948011"/>
          <a:ext cx="889000" cy="1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3678</xdr:rowOff>
    </xdr:from>
    <xdr:to>
      <xdr:col>112</xdr:col>
      <xdr:colOff>38100</xdr:colOff>
      <xdr:row>58</xdr:row>
      <xdr:rowOff>105278</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1272500" y="994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58</xdr:row>
      <xdr:rowOff>96405</xdr:rowOff>
    </xdr:from>
    <xdr:ext cx="378565"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1134017" y="100405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1260</xdr:rowOff>
    </xdr:from>
    <xdr:to>
      <xdr:col>107</xdr:col>
      <xdr:colOff>50800</xdr:colOff>
      <xdr:row>58</xdr:row>
      <xdr:rowOff>3911</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9545300" y="9945360"/>
          <a:ext cx="889000" cy="2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569</xdr:rowOff>
    </xdr:from>
    <xdr:to>
      <xdr:col>107</xdr:col>
      <xdr:colOff>101600</xdr:colOff>
      <xdr:row>58</xdr:row>
      <xdr:rowOff>102169</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20383500" y="9944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58</xdr:row>
      <xdr:rowOff>93296</xdr:rowOff>
    </xdr:from>
    <xdr:ext cx="378565"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20245017" y="10037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147381</xdr:rowOff>
    </xdr:from>
    <xdr:to>
      <xdr:col>102</xdr:col>
      <xdr:colOff>114300</xdr:colOff>
      <xdr:row>58</xdr:row>
      <xdr:rowOff>1260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656300" y="9920031"/>
          <a:ext cx="889000" cy="25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160772</xdr:rowOff>
    </xdr:from>
    <xdr:to>
      <xdr:col>102</xdr:col>
      <xdr:colOff>165100</xdr:colOff>
      <xdr:row>58</xdr:row>
      <xdr:rowOff>90922</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19494500" y="9933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82049</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9310428" y="10026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128036</xdr:rowOff>
    </xdr:from>
    <xdr:to>
      <xdr:col>98</xdr:col>
      <xdr:colOff>38100</xdr:colOff>
      <xdr:row>58</xdr:row>
      <xdr:rowOff>58186</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8605500" y="99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49313</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21428" y="9993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18217</xdr:rowOff>
    </xdr:from>
    <xdr:to>
      <xdr:col>116</xdr:col>
      <xdr:colOff>114300</xdr:colOff>
      <xdr:row>57</xdr:row>
      <xdr:rowOff>119817</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2110700" y="9790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41094</xdr:rowOff>
    </xdr:from>
    <xdr:ext cx="469744" cy="259045"/>
    <xdr:sp macro="" textlink="">
      <xdr:nvSpPr>
        <xdr:cNvPr id="807" name="貸付金該当値テキスト">
          <a:extLst>
            <a:ext uri="{FF2B5EF4-FFF2-40B4-BE49-F238E27FC236}">
              <a16:creationId xmlns:a16="http://schemas.microsoft.com/office/drawing/2014/main" id="{00000000-0008-0000-0600-000027030000}"/>
            </a:ext>
          </a:extLst>
        </xdr:cNvPr>
        <xdr:cNvSpPr txBox="1"/>
      </xdr:nvSpPr>
      <xdr:spPr>
        <a:xfrm>
          <a:off x="22212300" y="9642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126116</xdr:rowOff>
    </xdr:from>
    <xdr:to>
      <xdr:col>112</xdr:col>
      <xdr:colOff>38100</xdr:colOff>
      <xdr:row>58</xdr:row>
      <xdr:rowOff>56266</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1272500" y="9898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72793</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9673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124561</xdr:rowOff>
    </xdr:from>
    <xdr:to>
      <xdr:col>107</xdr:col>
      <xdr:colOff>101600</xdr:colOff>
      <xdr:row>58</xdr:row>
      <xdr:rowOff>54711</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0383500" y="9897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71238</xdr:rowOff>
    </xdr:from>
    <xdr:ext cx="469744"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199428" y="9672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121910</xdr:rowOff>
    </xdr:from>
    <xdr:to>
      <xdr:col>102</xdr:col>
      <xdr:colOff>165100</xdr:colOff>
      <xdr:row>58</xdr:row>
      <xdr:rowOff>52060</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19494500" y="989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68587</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10428" y="9669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96581</xdr:rowOff>
    </xdr:from>
    <xdr:to>
      <xdr:col>98</xdr:col>
      <xdr:colOff>38100</xdr:colOff>
      <xdr:row>58</xdr:row>
      <xdr:rowOff>26731</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8605500" y="9869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43258</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21428" y="9644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1" name="繰出金グラフ枠">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49142</xdr:rowOff>
    </xdr:from>
    <xdr:to>
      <xdr:col>116</xdr:col>
      <xdr:colOff>62864</xdr:colOff>
      <xdr:row>78</xdr:row>
      <xdr:rowOff>101099</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2159595" y="12222092"/>
          <a:ext cx="1269" cy="12521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104926</xdr:rowOff>
    </xdr:from>
    <xdr:ext cx="534377" cy="259045"/>
    <xdr:sp macro="" textlink="">
      <xdr:nvSpPr>
        <xdr:cNvPr id="843" name="繰出金最小値テキスト">
          <a:extLst>
            <a:ext uri="{FF2B5EF4-FFF2-40B4-BE49-F238E27FC236}">
              <a16:creationId xmlns:a16="http://schemas.microsoft.com/office/drawing/2014/main" id="{00000000-0008-0000-0600-00004B030000}"/>
            </a:ext>
          </a:extLst>
        </xdr:cNvPr>
        <xdr:cNvSpPr txBox="1"/>
      </xdr:nvSpPr>
      <xdr:spPr>
        <a:xfrm>
          <a:off x="22212300" y="13478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101099</xdr:rowOff>
    </xdr:from>
    <xdr:to>
      <xdr:col>116</xdr:col>
      <xdr:colOff>152400</xdr:colOff>
      <xdr:row>78</xdr:row>
      <xdr:rowOff>101099</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2072600" y="13474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167269</xdr:rowOff>
    </xdr:from>
    <xdr:ext cx="534377" cy="259045"/>
    <xdr:sp macro="" textlink="">
      <xdr:nvSpPr>
        <xdr:cNvPr id="845" name="繰出金最大値テキスト">
          <a:extLst>
            <a:ext uri="{FF2B5EF4-FFF2-40B4-BE49-F238E27FC236}">
              <a16:creationId xmlns:a16="http://schemas.microsoft.com/office/drawing/2014/main" id="{00000000-0008-0000-0600-00004D030000}"/>
            </a:ext>
          </a:extLst>
        </xdr:cNvPr>
        <xdr:cNvSpPr txBox="1"/>
      </xdr:nvSpPr>
      <xdr:spPr>
        <a:xfrm>
          <a:off x="22212300" y="11997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49142</xdr:rowOff>
    </xdr:from>
    <xdr:to>
      <xdr:col>116</xdr:col>
      <xdr:colOff>152400</xdr:colOff>
      <xdr:row>71</xdr:row>
      <xdr:rowOff>49142</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2222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168144</xdr:rowOff>
    </xdr:from>
    <xdr:to>
      <xdr:col>116</xdr:col>
      <xdr:colOff>63500</xdr:colOff>
      <xdr:row>75</xdr:row>
      <xdr:rowOff>39965</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1323300" y="12683994"/>
          <a:ext cx="838200" cy="214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117260</xdr:rowOff>
    </xdr:from>
    <xdr:ext cx="534377" cy="259045"/>
    <xdr:sp macro="" textlink="">
      <xdr:nvSpPr>
        <xdr:cNvPr id="848" name="繰出金平均値テキスト">
          <a:extLst>
            <a:ext uri="{FF2B5EF4-FFF2-40B4-BE49-F238E27FC236}">
              <a16:creationId xmlns:a16="http://schemas.microsoft.com/office/drawing/2014/main" id="{00000000-0008-0000-0600-000050030000}"/>
            </a:ext>
          </a:extLst>
        </xdr:cNvPr>
        <xdr:cNvSpPr txBox="1"/>
      </xdr:nvSpPr>
      <xdr:spPr>
        <a:xfrm>
          <a:off x="22212300" y="129760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138833</xdr:rowOff>
    </xdr:from>
    <xdr:to>
      <xdr:col>116</xdr:col>
      <xdr:colOff>114300</xdr:colOff>
      <xdr:row>76</xdr:row>
      <xdr:rowOff>68982</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22110700" y="129975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168144</xdr:rowOff>
    </xdr:from>
    <xdr:to>
      <xdr:col>111</xdr:col>
      <xdr:colOff>177800</xdr:colOff>
      <xdr:row>74</xdr:row>
      <xdr:rowOff>78729</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0434300" y="12683994"/>
          <a:ext cx="889000" cy="82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103629</xdr:rowOff>
    </xdr:from>
    <xdr:to>
      <xdr:col>112</xdr:col>
      <xdr:colOff>38100</xdr:colOff>
      <xdr:row>76</xdr:row>
      <xdr:rowOff>33778</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1272500" y="12962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24905</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1056111" y="13055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78729</xdr:rowOff>
    </xdr:from>
    <xdr:to>
      <xdr:col>107</xdr:col>
      <xdr:colOff>50800</xdr:colOff>
      <xdr:row>74</xdr:row>
      <xdr:rowOff>92086</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9545300" y="12766029"/>
          <a:ext cx="889000" cy="13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154769</xdr:rowOff>
    </xdr:from>
    <xdr:to>
      <xdr:col>107</xdr:col>
      <xdr:colOff>101600</xdr:colOff>
      <xdr:row>76</xdr:row>
      <xdr:rowOff>84919</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0383500" y="13013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76046</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167111" y="13106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79480</xdr:rowOff>
    </xdr:from>
    <xdr:to>
      <xdr:col>102</xdr:col>
      <xdr:colOff>114300</xdr:colOff>
      <xdr:row>74</xdr:row>
      <xdr:rowOff>92086</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18656300" y="12766780"/>
          <a:ext cx="889000" cy="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13463</xdr:rowOff>
    </xdr:from>
    <xdr:to>
      <xdr:col>102</xdr:col>
      <xdr:colOff>165100</xdr:colOff>
      <xdr:row>76</xdr:row>
      <xdr:rowOff>115063</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19494500" y="1304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106190</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278111" y="13136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168584</xdr:rowOff>
    </xdr:from>
    <xdr:to>
      <xdr:col>98</xdr:col>
      <xdr:colOff>38100</xdr:colOff>
      <xdr:row>76</xdr:row>
      <xdr:rowOff>98734</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8605500" y="13027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89861</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8389111" y="13120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160615</xdr:rowOff>
    </xdr:from>
    <xdr:to>
      <xdr:col>116</xdr:col>
      <xdr:colOff>114300</xdr:colOff>
      <xdr:row>75</xdr:row>
      <xdr:rowOff>90765</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2110700" y="12847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12042</xdr:rowOff>
    </xdr:from>
    <xdr:ext cx="534377" cy="259045"/>
    <xdr:sp macro="" textlink="">
      <xdr:nvSpPr>
        <xdr:cNvPr id="867" name="繰出金該当値テキスト">
          <a:extLst>
            <a:ext uri="{FF2B5EF4-FFF2-40B4-BE49-F238E27FC236}">
              <a16:creationId xmlns:a16="http://schemas.microsoft.com/office/drawing/2014/main" id="{00000000-0008-0000-0600-000063030000}"/>
            </a:ext>
          </a:extLst>
        </xdr:cNvPr>
        <xdr:cNvSpPr txBox="1"/>
      </xdr:nvSpPr>
      <xdr:spPr>
        <a:xfrm>
          <a:off x="22212300" y="12699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117344</xdr:rowOff>
    </xdr:from>
    <xdr:to>
      <xdr:col>112</xdr:col>
      <xdr:colOff>38100</xdr:colOff>
      <xdr:row>74</xdr:row>
      <xdr:rowOff>47494</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1272500" y="12633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64021</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2408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27929</xdr:rowOff>
    </xdr:from>
    <xdr:to>
      <xdr:col>107</xdr:col>
      <xdr:colOff>101600</xdr:colOff>
      <xdr:row>74</xdr:row>
      <xdr:rowOff>129529</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0383500" y="12715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146056</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167111" y="12490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41286</xdr:rowOff>
    </xdr:from>
    <xdr:to>
      <xdr:col>102</xdr:col>
      <xdr:colOff>165100</xdr:colOff>
      <xdr:row>74</xdr:row>
      <xdr:rowOff>142886</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19494500" y="1272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159413</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2503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28680</xdr:rowOff>
    </xdr:from>
    <xdr:to>
      <xdr:col>98</xdr:col>
      <xdr:colOff>38100</xdr:colOff>
      <xdr:row>74</xdr:row>
      <xdr:rowOff>130280</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18605500" y="1271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146807</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89111" y="12491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0" name="前年度繰上充用金グラフ枠">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2" name="前年度繰上充用金最小値テキスト">
          <a:extLst>
            <a:ext uri="{FF2B5EF4-FFF2-40B4-BE49-F238E27FC236}">
              <a16:creationId xmlns:a16="http://schemas.microsoft.com/office/drawing/2014/main" id="{00000000-0008-0000-0600-00007C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4" name="前年度繰上充用金最大値テキスト">
          <a:extLst>
            <a:ext uri="{FF2B5EF4-FFF2-40B4-BE49-F238E27FC236}">
              <a16:creationId xmlns:a16="http://schemas.microsoft.com/office/drawing/2014/main" id="{00000000-0008-0000-0600-00007E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7" name="前年度繰上充用金平均値テキスト">
          <a:extLst>
            <a:ext uri="{FF2B5EF4-FFF2-40B4-BE49-F238E27FC236}">
              <a16:creationId xmlns:a16="http://schemas.microsoft.com/office/drawing/2014/main" id="{00000000-0008-0000-0600-000081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6" name="前年度繰上充用金該当値テキスト">
          <a:extLst>
            <a:ext uri="{FF2B5EF4-FFF2-40B4-BE49-F238E27FC236}">
              <a16:creationId xmlns:a16="http://schemas.microsoft.com/office/drawing/2014/main" id="{00000000-0008-0000-0600-000094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effectLst/>
              <a:latin typeface="+mn-lt"/>
              <a:ea typeface="+mn-ea"/>
              <a:cs typeface="+mn-cs"/>
            </a:rPr>
            <a:t>歳出決算総額は、前年度比</a:t>
          </a:r>
          <a:r>
            <a:rPr kumimoji="1" lang="en-US" altLang="ja-JP" sz="1000">
              <a:solidFill>
                <a:schemeClr val="dk1"/>
              </a:solidFill>
              <a:effectLst/>
              <a:latin typeface="+mn-lt"/>
              <a:ea typeface="+mn-ea"/>
              <a:cs typeface="+mn-cs"/>
            </a:rPr>
            <a:t>267,345</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2.1</a:t>
          </a:r>
          <a:r>
            <a:rPr kumimoji="1" lang="ja-JP" altLang="ja-JP" sz="1000">
              <a:solidFill>
                <a:schemeClr val="dk1"/>
              </a:solidFill>
              <a:effectLst/>
              <a:latin typeface="+mn-lt"/>
              <a:ea typeface="+mn-ea"/>
              <a:cs typeface="+mn-cs"/>
            </a:rPr>
            <a:t>％）増え、人口は</a:t>
          </a:r>
          <a:r>
            <a:rPr kumimoji="1" lang="en-US" altLang="ja-JP" sz="1000">
              <a:solidFill>
                <a:schemeClr val="dk1"/>
              </a:solidFill>
              <a:effectLst/>
              <a:latin typeface="+mn-lt"/>
              <a:ea typeface="+mn-ea"/>
              <a:cs typeface="+mn-cs"/>
            </a:rPr>
            <a:t>194</a:t>
          </a:r>
          <a:r>
            <a:rPr kumimoji="1" lang="ja-JP" altLang="ja-JP" sz="1000">
              <a:solidFill>
                <a:schemeClr val="dk1"/>
              </a:solidFill>
              <a:effectLst/>
              <a:latin typeface="+mn-lt"/>
              <a:ea typeface="+mn-ea"/>
              <a:cs typeface="+mn-cs"/>
            </a:rPr>
            <a:t>人減少したため、住民一人当たりの金額（</a:t>
          </a:r>
          <a:r>
            <a:rPr kumimoji="1" lang="en-US" altLang="ja-JP" sz="1000">
              <a:solidFill>
                <a:schemeClr val="dk1"/>
              </a:solidFill>
              <a:effectLst/>
              <a:latin typeface="+mn-lt"/>
              <a:ea typeface="+mn-ea"/>
              <a:cs typeface="+mn-cs"/>
            </a:rPr>
            <a:t>510,683</a:t>
          </a:r>
          <a:r>
            <a:rPr kumimoji="1" lang="ja-JP" altLang="ja-JP" sz="1000">
              <a:solidFill>
                <a:schemeClr val="dk1"/>
              </a:solidFill>
              <a:effectLst/>
              <a:latin typeface="+mn-lt"/>
              <a:ea typeface="+mn-ea"/>
              <a:cs typeface="+mn-cs"/>
            </a:rPr>
            <a:t>円）が昨年度に比べ</a:t>
          </a:r>
          <a:r>
            <a:rPr kumimoji="1" lang="en-US" altLang="ja-JP" sz="1000">
              <a:solidFill>
                <a:schemeClr val="dk1"/>
              </a:solidFill>
              <a:effectLst/>
              <a:latin typeface="+mn-lt"/>
              <a:ea typeface="+mn-ea"/>
              <a:cs typeface="+mn-cs"/>
            </a:rPr>
            <a:t>14,159</a:t>
          </a:r>
          <a:r>
            <a:rPr kumimoji="1" lang="ja-JP" altLang="ja-JP" sz="1000">
              <a:solidFill>
                <a:schemeClr val="dk1"/>
              </a:solidFill>
              <a:effectLst/>
              <a:latin typeface="+mn-lt"/>
              <a:ea typeface="+mn-ea"/>
              <a:cs typeface="+mn-cs"/>
            </a:rPr>
            <a:t>円増となった。</a:t>
          </a:r>
          <a:endParaRPr lang="ja-JP" altLang="ja-JP" sz="1100">
            <a:effectLst/>
          </a:endParaRPr>
        </a:p>
        <a:p>
          <a:r>
            <a:rPr kumimoji="1" lang="ja-JP" altLang="ja-JP" sz="1000">
              <a:solidFill>
                <a:schemeClr val="dk1"/>
              </a:solidFill>
              <a:effectLst/>
              <a:latin typeface="+mn-lt"/>
              <a:ea typeface="+mn-ea"/>
              <a:cs typeface="+mn-cs"/>
            </a:rPr>
            <a:t>　扶助費については、令和</a:t>
          </a:r>
          <a:r>
            <a:rPr kumimoji="1" lang="en-US" altLang="ja-JP" sz="1000">
              <a:solidFill>
                <a:schemeClr val="dk1"/>
              </a:solidFill>
              <a:effectLst/>
              <a:latin typeface="+mn-lt"/>
              <a:ea typeface="+mn-ea"/>
              <a:cs typeface="+mn-cs"/>
            </a:rPr>
            <a:t>6</a:t>
          </a:r>
          <a:r>
            <a:rPr kumimoji="1" lang="ja-JP" altLang="ja-JP" sz="1000">
              <a:solidFill>
                <a:schemeClr val="dk1"/>
              </a:solidFill>
              <a:effectLst/>
              <a:latin typeface="+mn-lt"/>
              <a:ea typeface="+mn-ea"/>
              <a:cs typeface="+mn-cs"/>
            </a:rPr>
            <a:t>年度は、児童手当の支給年齢の引上げや住民税非課税世帯等低所得世帯給付金の実施が影響し、扶助費全体では前年度比</a:t>
          </a:r>
          <a:r>
            <a:rPr kumimoji="1" lang="en-US" altLang="ja-JP" sz="1000">
              <a:solidFill>
                <a:schemeClr val="dk1"/>
              </a:solidFill>
              <a:effectLst/>
              <a:latin typeface="+mn-lt"/>
              <a:ea typeface="+mn-ea"/>
              <a:cs typeface="+mn-cs"/>
            </a:rPr>
            <a:t>217,498</a:t>
          </a:r>
          <a:r>
            <a:rPr kumimoji="1" lang="ja-JP" altLang="ja-JP" sz="1000">
              <a:solidFill>
                <a:schemeClr val="dk1"/>
              </a:solidFill>
              <a:effectLst/>
              <a:latin typeface="+mn-lt"/>
              <a:ea typeface="+mn-ea"/>
              <a:cs typeface="+mn-cs"/>
            </a:rPr>
            <a:t>千円（</a:t>
          </a:r>
          <a:r>
            <a:rPr kumimoji="1" lang="en-US" altLang="ja-JP" sz="1000">
              <a:solidFill>
                <a:schemeClr val="dk1"/>
              </a:solidFill>
              <a:effectLst/>
              <a:latin typeface="+mn-lt"/>
              <a:ea typeface="+mn-ea"/>
              <a:cs typeface="+mn-cs"/>
            </a:rPr>
            <a:t>5.0</a:t>
          </a:r>
          <a:r>
            <a:rPr kumimoji="1" lang="ja-JP" altLang="ja-JP" sz="1000">
              <a:solidFill>
                <a:schemeClr val="dk1"/>
              </a:solidFill>
              <a:effectLst/>
              <a:latin typeface="+mn-lt"/>
              <a:ea typeface="+mn-ea"/>
              <a:cs typeface="+mn-cs"/>
            </a:rPr>
            <a:t>％）増額となった。扶助費は、その他の費目と比較して突出して高い数字となっているが、これは子ども医療費助成制度の拡充や幼児教育無償化による保育所運営費等にかかる町の独自支援など少子化対策事業を重点施策として取組んでいるためである。今後も児童福祉費の増加が見込まれているだけでなく、社会福祉費や老人福祉費に関してもサービス利用者の増により扶助費全体で増加していくことが予想される。町独自の施策については、世代間・年代間の均衡化を念頭に、適正かつ効率的な行政サービスの提供と将来を見据えた見直しが必要である。</a:t>
          </a:r>
          <a:endParaRPr lang="ja-JP" altLang="ja-JP" sz="1100">
            <a:effectLst/>
          </a:endParaRPr>
        </a:p>
        <a:p>
          <a:r>
            <a:rPr kumimoji="1" lang="ja-JP" altLang="ja-JP" sz="1000">
              <a:solidFill>
                <a:schemeClr val="dk1"/>
              </a:solidFill>
              <a:effectLst/>
              <a:latin typeface="+mn-lt"/>
              <a:ea typeface="+mn-ea"/>
              <a:cs typeface="+mn-cs"/>
            </a:rPr>
            <a:t>　また、人件費については、人事院勧告に伴う一般職員及び会計年度任用職員の給与増や会計年度任用職員の勤勉手当支給開始により、住民一人当たりの金額が</a:t>
          </a:r>
          <a:r>
            <a:rPr kumimoji="1" lang="en-US" altLang="ja-JP" sz="1000">
              <a:solidFill>
                <a:schemeClr val="dk1"/>
              </a:solidFill>
              <a:effectLst/>
              <a:latin typeface="+mn-lt"/>
              <a:ea typeface="+mn-ea"/>
              <a:cs typeface="+mn-cs"/>
            </a:rPr>
            <a:t>7,330</a:t>
          </a:r>
          <a:r>
            <a:rPr kumimoji="1" lang="ja-JP" altLang="ja-JP" sz="1000">
              <a:solidFill>
                <a:schemeClr val="dk1"/>
              </a:solidFill>
              <a:effectLst/>
              <a:latin typeface="+mn-lt"/>
              <a:ea typeface="+mn-ea"/>
              <a:cs typeface="+mn-cs"/>
            </a:rPr>
            <a:t>円増となり類似団体平均を上回る結果となった。補助費等は類似団体を下回っているものの、下水道事業が法適用となったことによる法的への負担金及び補助金の増や物価高騰対策事業関連の補助金が増となった影響等により昨年度に比べ増となった。積立金は昨年度普通建設事業や都城広域定住自立圏域の振興整備の財源を見込み、公共施設等整備基金、ふるさと振興基金を積立てた反動減により全体として減額となった。</a:t>
          </a:r>
          <a:endParaRPr lang="ja-JP" altLang="ja-JP" sz="11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宮崎県三股町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25,684
25,464
110.02
13,791,873
13,116,384
491,244
6,712,230
6,014,199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117602</xdr:rowOff>
    </xdr:from>
    <xdr:to>
      <xdr:col>24</xdr:col>
      <xdr:colOff>62865</xdr:colOff>
      <xdr:row>38</xdr:row>
      <xdr:rowOff>32258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61102"/>
          <a:ext cx="1270" cy="1286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36085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51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32258</xdr:rowOff>
    </xdr:from>
    <xdr:to>
      <xdr:col>24</xdr:col>
      <xdr:colOff>152400</xdr:colOff>
      <xdr:row>38</xdr:row>
      <xdr:rowOff>32258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4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64279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3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5,858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117602</xdr:rowOff>
    </xdr:from>
    <xdr:to>
      <xdr:col>24</xdr:col>
      <xdr:colOff>152400</xdr:colOff>
      <xdr:row>30</xdr:row>
      <xdr:rowOff>117602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61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101981</xdr:rowOff>
    </xdr:from>
    <xdr:to>
      <xdr:col>24</xdr:col>
      <xdr:colOff>63500</xdr:colOff>
      <xdr:row>36</xdr:row>
      <xdr:rowOff>109220</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6274181"/>
          <a:ext cx="8382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12336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841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160909</xdr:rowOff>
    </xdr:from>
    <xdr:to>
      <xdr:col>24</xdr:col>
      <xdr:colOff>114300</xdr:colOff>
      <xdr:row>35</xdr:row>
      <xdr:rowOff>91059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990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101981</xdr:rowOff>
    </xdr:from>
    <xdr:to>
      <xdr:col>19</xdr:col>
      <xdr:colOff>177800</xdr:colOff>
      <xdr:row>37</xdr:row>
      <xdr:rowOff>32639</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274181"/>
          <a:ext cx="889000" cy="102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167767</xdr:rowOff>
    </xdr:from>
    <xdr:to>
      <xdr:col>20</xdr:col>
      <xdr:colOff>38100</xdr:colOff>
      <xdr:row>35</xdr:row>
      <xdr:rowOff>97917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9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114444</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772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102743</xdr:rowOff>
    </xdr:from>
    <xdr:to>
      <xdr:col>15</xdr:col>
      <xdr:colOff>50800</xdr:colOff>
      <xdr:row>37</xdr:row>
      <xdr:rowOff>32639</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274943"/>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29845</xdr:rowOff>
    </xdr:from>
    <xdr:to>
      <xdr:col>15</xdr:col>
      <xdr:colOff>101600</xdr:colOff>
      <xdr:row>35</xdr:row>
      <xdr:rowOff>131445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3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147972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805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95504</xdr:rowOff>
    </xdr:from>
    <xdr:to>
      <xdr:col>10</xdr:col>
      <xdr:colOff>114300</xdr:colOff>
      <xdr:row>36</xdr:row>
      <xdr:rowOff>102743</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267704"/>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30607</xdr:rowOff>
    </xdr:from>
    <xdr:to>
      <xdr:col>10</xdr:col>
      <xdr:colOff>165100</xdr:colOff>
      <xdr:row>35</xdr:row>
      <xdr:rowOff>132207</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31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148734</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806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30988</xdr:rowOff>
    </xdr:from>
    <xdr:to>
      <xdr:col>6</xdr:col>
      <xdr:colOff>38100</xdr:colOff>
      <xdr:row>35</xdr:row>
      <xdr:rowOff>132588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3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149115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806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58420</xdr:rowOff>
    </xdr:from>
    <xdr:to>
      <xdr:col>24</xdr:col>
      <xdr:colOff>114300</xdr:colOff>
      <xdr:row>36</xdr:row>
      <xdr:rowOff>160020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23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36847</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209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51181</xdr:rowOff>
    </xdr:from>
    <xdr:to>
      <xdr:col>20</xdr:col>
      <xdr:colOff>38100</xdr:colOff>
      <xdr:row>36</xdr:row>
      <xdr:rowOff>152781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223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143908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316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153289</xdr:rowOff>
    </xdr:from>
    <xdr:to>
      <xdr:col>15</xdr:col>
      <xdr:colOff>101600</xdr:colOff>
      <xdr:row>37</xdr:row>
      <xdr:rowOff>83439</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32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74566</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418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51943</xdr:rowOff>
    </xdr:from>
    <xdr:to>
      <xdr:col>10</xdr:col>
      <xdr:colOff>165100</xdr:colOff>
      <xdr:row>36</xdr:row>
      <xdr:rowOff>153543</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24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144670</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16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44704</xdr:rowOff>
    </xdr:from>
    <xdr:to>
      <xdr:col>6</xdr:col>
      <xdr:colOff>38100</xdr:colOff>
      <xdr:row>36</xdr:row>
      <xdr:rowOff>146304</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16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137431</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309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134621</xdr:rowOff>
    </xdr:from>
    <xdr:to>
      <xdr:col>24</xdr:col>
      <xdr:colOff>62865</xdr:colOff>
      <xdr:row>58</xdr:row>
      <xdr:rowOff>80992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07121"/>
          <a:ext cx="1270" cy="1317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84819</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2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80992</xdr:rowOff>
    </xdr:from>
    <xdr:to>
      <xdr:col>24</xdr:col>
      <xdr:colOff>152400</xdr:colOff>
      <xdr:row>58</xdr:row>
      <xdr:rowOff>80992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25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81298</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82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381,333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134621</xdr:rowOff>
    </xdr:from>
    <xdr:to>
      <xdr:col>24</xdr:col>
      <xdr:colOff>152400</xdr:colOff>
      <xdr:row>50</xdr:row>
      <xdr:rowOff>134621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07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121199</xdr:rowOff>
    </xdr:from>
    <xdr:to>
      <xdr:col>24</xdr:col>
      <xdr:colOff>63500</xdr:colOff>
      <xdr:row>57</xdr:row>
      <xdr:rowOff>145838</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893849"/>
          <a:ext cx="838200" cy="24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72710</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739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49833</xdr:rowOff>
    </xdr:from>
    <xdr:to>
      <xdr:col>24</xdr:col>
      <xdr:colOff>114300</xdr:colOff>
      <xdr:row>57</xdr:row>
      <xdr:rowOff>151433</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22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145838</xdr:rowOff>
    </xdr:from>
    <xdr:to>
      <xdr:col>19</xdr:col>
      <xdr:colOff>177800</xdr:colOff>
      <xdr:row>57</xdr:row>
      <xdr:rowOff>153725</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918488"/>
          <a:ext cx="889000" cy="7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74917</xdr:rowOff>
    </xdr:from>
    <xdr:to>
      <xdr:col>20</xdr:col>
      <xdr:colOff>38100</xdr:colOff>
      <xdr:row>58</xdr:row>
      <xdr:rowOff>5067</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4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21594</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622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60433</xdr:rowOff>
    </xdr:from>
    <xdr:to>
      <xdr:col>15</xdr:col>
      <xdr:colOff>50800</xdr:colOff>
      <xdr:row>57</xdr:row>
      <xdr:rowOff>153725</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833083"/>
          <a:ext cx="889000" cy="93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68829</xdr:rowOff>
    </xdr:from>
    <xdr:to>
      <xdr:col>15</xdr:col>
      <xdr:colOff>101600</xdr:colOff>
      <xdr:row>57</xdr:row>
      <xdr:rowOff>170429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15506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616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146398</xdr:rowOff>
    </xdr:from>
    <xdr:to>
      <xdr:col>10</xdr:col>
      <xdr:colOff>114300</xdr:colOff>
      <xdr:row>57</xdr:row>
      <xdr:rowOff>60433</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576148"/>
          <a:ext cx="889000" cy="256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60892</xdr:rowOff>
    </xdr:from>
    <xdr:to>
      <xdr:col>10</xdr:col>
      <xdr:colOff>165100</xdr:colOff>
      <xdr:row>57</xdr:row>
      <xdr:rowOff>162492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3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153619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926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67636</xdr:rowOff>
    </xdr:from>
    <xdr:to>
      <xdr:col>6</xdr:col>
      <xdr:colOff>38100</xdr:colOff>
      <xdr:row>55</xdr:row>
      <xdr:rowOff>169236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4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14313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272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70399</xdr:rowOff>
    </xdr:from>
    <xdr:to>
      <xdr:col>24</xdr:col>
      <xdr:colOff>114300</xdr:colOff>
      <xdr:row>58</xdr:row>
      <xdr:rowOff>549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43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48826</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21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95038</xdr:rowOff>
    </xdr:from>
    <xdr:to>
      <xdr:col>20</xdr:col>
      <xdr:colOff>38100</xdr:colOff>
      <xdr:row>58</xdr:row>
      <xdr:rowOff>25188</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6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16315</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960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102925</xdr:rowOff>
    </xdr:from>
    <xdr:to>
      <xdr:col>15</xdr:col>
      <xdr:colOff>101600</xdr:colOff>
      <xdr:row>58</xdr:row>
      <xdr:rowOff>33075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75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24202</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968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9633</xdr:rowOff>
    </xdr:from>
    <xdr:to>
      <xdr:col>10</xdr:col>
      <xdr:colOff>165100</xdr:colOff>
      <xdr:row>57</xdr:row>
      <xdr:rowOff>111233</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82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127760</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557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95598</xdr:rowOff>
    </xdr:from>
    <xdr:to>
      <xdr:col>6</xdr:col>
      <xdr:colOff>38100</xdr:colOff>
      <xdr:row>56</xdr:row>
      <xdr:rowOff>25748</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525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16875</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6180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141743</xdr:rowOff>
    </xdr:from>
    <xdr:to>
      <xdr:col>24</xdr:col>
      <xdr:colOff>62865</xdr:colOff>
      <xdr:row>77</xdr:row>
      <xdr:rowOff>133299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43243"/>
          <a:ext cx="1270" cy="1191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137126</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33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133299</xdr:rowOff>
    </xdr:from>
    <xdr:to>
      <xdr:col>24</xdr:col>
      <xdr:colOff>152400</xdr:colOff>
      <xdr:row>77</xdr:row>
      <xdr:rowOff>133299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33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88420</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18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289,732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141743</xdr:rowOff>
    </xdr:from>
    <xdr:to>
      <xdr:col>24</xdr:col>
      <xdr:colOff>152400</xdr:colOff>
      <xdr:row>70</xdr:row>
      <xdr:rowOff>141743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4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61351</xdr:rowOff>
    </xdr:from>
    <xdr:to>
      <xdr:col>24</xdr:col>
      <xdr:colOff>63500</xdr:colOff>
      <xdr:row>73</xdr:row>
      <xdr:rowOff>131631</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577201"/>
          <a:ext cx="838200" cy="70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72356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311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93929</xdr:rowOff>
    </xdr:from>
    <xdr:to>
      <xdr:col>24</xdr:col>
      <xdr:colOff>114300</xdr:colOff>
      <xdr:row>76</xdr:row>
      <xdr:rowOff>24079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95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131631</xdr:rowOff>
    </xdr:from>
    <xdr:to>
      <xdr:col>19</xdr:col>
      <xdr:colOff>177800</xdr:colOff>
      <xdr:row>74</xdr:row>
      <xdr:rowOff>77445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2647481"/>
          <a:ext cx="889000" cy="117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32069</xdr:rowOff>
    </xdr:from>
    <xdr:to>
      <xdr:col>20</xdr:col>
      <xdr:colOff>38100</xdr:colOff>
      <xdr:row>76</xdr:row>
      <xdr:rowOff>133669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62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124796</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154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159817</xdr:rowOff>
    </xdr:from>
    <xdr:to>
      <xdr:col>15</xdr:col>
      <xdr:colOff>50800</xdr:colOff>
      <xdr:row>74</xdr:row>
      <xdr:rowOff>77445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675667"/>
          <a:ext cx="889000" cy="89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104887</xdr:rowOff>
    </xdr:from>
    <xdr:to>
      <xdr:col>15</xdr:col>
      <xdr:colOff>101600</xdr:colOff>
      <xdr:row>77</xdr:row>
      <xdr:rowOff>35037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3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26164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27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159817</xdr:rowOff>
    </xdr:from>
    <xdr:to>
      <xdr:col>10</xdr:col>
      <xdr:colOff>114300</xdr:colOff>
      <xdr:row>75</xdr:row>
      <xdr:rowOff>53312</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675667"/>
          <a:ext cx="889000" cy="23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26896</xdr:rowOff>
    </xdr:from>
    <xdr:to>
      <xdr:col>10</xdr:col>
      <xdr:colOff>165100</xdr:colOff>
      <xdr:row>76</xdr:row>
      <xdr:rowOff>128496</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5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119623</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49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66193</xdr:rowOff>
    </xdr:from>
    <xdr:to>
      <xdr:col>6</xdr:col>
      <xdr:colOff>38100</xdr:colOff>
      <xdr:row>77</xdr:row>
      <xdr:rowOff>167793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158920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360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10551</xdr:rowOff>
    </xdr:from>
    <xdr:to>
      <xdr:col>24</xdr:col>
      <xdr:colOff>114300</xdr:colOff>
      <xdr:row>73</xdr:row>
      <xdr:rowOff>112151</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526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33428</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377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232,782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80831</xdr:rowOff>
    </xdr:from>
    <xdr:to>
      <xdr:col>20</xdr:col>
      <xdr:colOff>38100</xdr:colOff>
      <xdr:row>74</xdr:row>
      <xdr:rowOff>10981</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59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27508</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371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26645</xdr:rowOff>
    </xdr:from>
    <xdr:to>
      <xdr:col>15</xdr:col>
      <xdr:colOff>101600</xdr:colOff>
      <xdr:row>74</xdr:row>
      <xdr:rowOff>128245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2713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72</xdr:row>
      <xdr:rowOff>144772</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489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109017</xdr:rowOff>
    </xdr:from>
    <xdr:to>
      <xdr:col>10</xdr:col>
      <xdr:colOff>165100</xdr:colOff>
      <xdr:row>74</xdr:row>
      <xdr:rowOff>39167</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624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55694</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400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2512</xdr:rowOff>
    </xdr:from>
    <xdr:to>
      <xdr:col>6</xdr:col>
      <xdr:colOff>38100</xdr:colOff>
      <xdr:row>75</xdr:row>
      <xdr:rowOff>104112</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286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120639</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636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60040</xdr:rowOff>
    </xdr:from>
    <xdr:to>
      <xdr:col>24</xdr:col>
      <xdr:colOff>62865</xdr:colOff>
      <xdr:row>99</xdr:row>
      <xdr:rowOff>66762</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490540"/>
          <a:ext cx="1270" cy="1549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70589</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7044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66762</xdr:rowOff>
    </xdr:from>
    <xdr:to>
      <xdr:col>24</xdr:col>
      <xdr:colOff>152400</xdr:colOff>
      <xdr:row>99</xdr:row>
      <xdr:rowOff>66762</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7040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6717</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265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125,227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60040</xdr:rowOff>
    </xdr:from>
    <xdr:to>
      <xdr:col>24</xdr:col>
      <xdr:colOff>152400</xdr:colOff>
      <xdr:row>90</xdr:row>
      <xdr:rowOff>60040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4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65649</xdr:rowOff>
    </xdr:from>
    <xdr:to>
      <xdr:col>24</xdr:col>
      <xdr:colOff>63500</xdr:colOff>
      <xdr:row>98</xdr:row>
      <xdr:rowOff>119050</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867749"/>
          <a:ext cx="838200" cy="53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96217</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55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73340</xdr:rowOff>
    </xdr:from>
    <xdr:to>
      <xdr:col>24</xdr:col>
      <xdr:colOff>114300</xdr:colOff>
      <xdr:row>98</xdr:row>
      <xdr:rowOff>3490</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70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82961</xdr:rowOff>
    </xdr:from>
    <xdr:to>
      <xdr:col>19</xdr:col>
      <xdr:colOff>177800</xdr:colOff>
      <xdr:row>98</xdr:row>
      <xdr:rowOff>119050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885061"/>
          <a:ext cx="889000" cy="36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100895</xdr:rowOff>
    </xdr:from>
    <xdr:to>
      <xdr:col>20</xdr:col>
      <xdr:colOff>38100</xdr:colOff>
      <xdr:row>98</xdr:row>
      <xdr:rowOff>31045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731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47572</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506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80752</xdr:rowOff>
    </xdr:from>
    <xdr:to>
      <xdr:col>15</xdr:col>
      <xdr:colOff>50800</xdr:colOff>
      <xdr:row>98</xdr:row>
      <xdr:rowOff>82961</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882852"/>
          <a:ext cx="889000" cy="2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60584</xdr:rowOff>
    </xdr:from>
    <xdr:to>
      <xdr:col>15</xdr:col>
      <xdr:colOff>101600</xdr:colOff>
      <xdr:row>97</xdr:row>
      <xdr:rowOff>162184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91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7261</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46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80752</xdr:rowOff>
    </xdr:from>
    <xdr:to>
      <xdr:col>10</xdr:col>
      <xdr:colOff>114300</xdr:colOff>
      <xdr:row>99</xdr:row>
      <xdr:rowOff>7477</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882852"/>
          <a:ext cx="889000" cy="98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71968</xdr:rowOff>
    </xdr:from>
    <xdr:to>
      <xdr:col>10</xdr:col>
      <xdr:colOff>165100</xdr:colOff>
      <xdr:row>98</xdr:row>
      <xdr:rowOff>2118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0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18645</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47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22180</xdr:rowOff>
    </xdr:from>
    <xdr:to>
      <xdr:col>6</xdr:col>
      <xdr:colOff>38100</xdr:colOff>
      <xdr:row>98</xdr:row>
      <xdr:rowOff>123780</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2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140307</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599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14849</xdr:rowOff>
    </xdr:from>
    <xdr:to>
      <xdr:col>24</xdr:col>
      <xdr:colOff>114300</xdr:colOff>
      <xdr:row>98</xdr:row>
      <xdr:rowOff>116449</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816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164726</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795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68250</xdr:rowOff>
    </xdr:from>
    <xdr:to>
      <xdr:col>20</xdr:col>
      <xdr:colOff>38100</xdr:colOff>
      <xdr:row>98</xdr:row>
      <xdr:rowOff>169850</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87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160977</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963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32161</xdr:rowOff>
    </xdr:from>
    <xdr:to>
      <xdr:col>15</xdr:col>
      <xdr:colOff>101600</xdr:colOff>
      <xdr:row>98</xdr:row>
      <xdr:rowOff>133761</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83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124888</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926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29952</xdr:rowOff>
    </xdr:from>
    <xdr:to>
      <xdr:col>10</xdr:col>
      <xdr:colOff>165100</xdr:colOff>
      <xdr:row>98</xdr:row>
      <xdr:rowOff>131552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832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122679</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924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128127</xdr:rowOff>
    </xdr:from>
    <xdr:to>
      <xdr:col>6</xdr:col>
      <xdr:colOff>38100</xdr:colOff>
      <xdr:row>99</xdr:row>
      <xdr:rowOff>58277</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930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49404</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7022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39116</xdr:rowOff>
    </xdr:from>
    <xdr:to>
      <xdr:col>54</xdr:col>
      <xdr:colOff>189865</xdr:colOff>
      <xdr:row>39</xdr:row>
      <xdr:rowOff>98878</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2616"/>
          <a:ext cx="1270" cy="160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157243</xdr:rowOff>
    </xdr:from>
    <xdr:ext cx="469744"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57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39116</xdr:rowOff>
    </xdr:from>
    <xdr:to>
      <xdr:col>55</xdr:col>
      <xdr:colOff>88900</xdr:colOff>
      <xdr:row>30</xdr:row>
      <xdr:rowOff>39116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2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97246</xdr:rowOff>
    </xdr:from>
    <xdr:to>
      <xdr:col>55</xdr:col>
      <xdr:colOff>0</xdr:colOff>
      <xdr:row>39</xdr:row>
      <xdr:rowOff>98226</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783796"/>
          <a:ext cx="838200" cy="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115696</xdr:rowOff>
    </xdr:from>
    <xdr:ext cx="378565"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45934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92819</xdr:rowOff>
    </xdr:from>
    <xdr:to>
      <xdr:col>55</xdr:col>
      <xdr:colOff>50800</xdr:colOff>
      <xdr:row>39</xdr:row>
      <xdr:rowOff>22969</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607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90061</xdr:rowOff>
    </xdr:from>
    <xdr:to>
      <xdr:col>50</xdr:col>
      <xdr:colOff>114300</xdr:colOff>
      <xdr:row>39</xdr:row>
      <xdr:rowOff>97246</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8750300" y="6776611"/>
          <a:ext cx="889000" cy="7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64081</xdr:rowOff>
    </xdr:from>
    <xdr:to>
      <xdr:col>50</xdr:col>
      <xdr:colOff>165100</xdr:colOff>
      <xdr:row>38</xdr:row>
      <xdr:rowOff>165681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79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10758</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3544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90061</xdr:rowOff>
    </xdr:from>
    <xdr:to>
      <xdr:col>45</xdr:col>
      <xdr:colOff>177800</xdr:colOff>
      <xdr:row>39</xdr:row>
      <xdr:rowOff>97899</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776611"/>
          <a:ext cx="889000" cy="7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92166</xdr:rowOff>
    </xdr:from>
    <xdr:to>
      <xdr:col>46</xdr:col>
      <xdr:colOff>38100</xdr:colOff>
      <xdr:row>39</xdr:row>
      <xdr:rowOff>22316</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60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38843</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3824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104430</xdr:rowOff>
    </xdr:from>
    <xdr:to>
      <xdr:col>41</xdr:col>
      <xdr:colOff>50800</xdr:colOff>
      <xdr:row>39</xdr:row>
      <xdr:rowOff>97899</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448080"/>
          <a:ext cx="889000" cy="336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91186</xdr:rowOff>
    </xdr:from>
    <xdr:to>
      <xdr:col>41</xdr:col>
      <xdr:colOff>101600</xdr:colOff>
      <xdr:row>39</xdr:row>
      <xdr:rowOff>21336</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37863</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381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88574</xdr:rowOff>
    </xdr:from>
    <xdr:to>
      <xdr:col>36</xdr:col>
      <xdr:colOff>165100</xdr:colOff>
      <xdr:row>39</xdr:row>
      <xdr:rowOff>18724</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60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9851</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6964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47426</xdr:rowOff>
    </xdr:from>
    <xdr:to>
      <xdr:col>55</xdr:col>
      <xdr:colOff>50800</xdr:colOff>
      <xdr:row>39</xdr:row>
      <xdr:rowOff>149026</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73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133803</xdr:rowOff>
    </xdr:from>
    <xdr:ext cx="249299"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64890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46446</xdr:rowOff>
    </xdr:from>
    <xdr:to>
      <xdr:col>50</xdr:col>
      <xdr:colOff>165100</xdr:colOff>
      <xdr:row>39</xdr:row>
      <xdr:rowOff>148046</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73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139173</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514650" y="68257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39261</xdr:rowOff>
    </xdr:from>
    <xdr:to>
      <xdr:col>46</xdr:col>
      <xdr:colOff>38100</xdr:colOff>
      <xdr:row>39</xdr:row>
      <xdr:rowOff>140861</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725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39</xdr:row>
      <xdr:rowOff>131988</xdr:rowOff>
    </xdr:from>
    <xdr:ext cx="313932"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93333" y="681853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47099</xdr:rowOff>
    </xdr:from>
    <xdr:to>
      <xdr:col>41</xdr:col>
      <xdr:colOff>101600</xdr:colOff>
      <xdr:row>39</xdr:row>
      <xdr:rowOff>148699</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73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139826</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736650" y="682637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53630</xdr:rowOff>
    </xdr:from>
    <xdr:to>
      <xdr:col>36</xdr:col>
      <xdr:colOff>165100</xdr:colOff>
      <xdr:row>37</xdr:row>
      <xdr:rowOff>155230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39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307</xdr:rowOff>
    </xdr:from>
    <xdr:ext cx="469744"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737428" y="6172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31267</xdr:rowOff>
    </xdr:from>
    <xdr:to>
      <xdr:col>54</xdr:col>
      <xdr:colOff>189865</xdr:colOff>
      <xdr:row>59</xdr:row>
      <xdr:rowOff>29496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775217"/>
          <a:ext cx="1270" cy="1369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33323</xdr:rowOff>
    </xdr:from>
    <xdr:ext cx="378565"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8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29496</xdr:rowOff>
    </xdr:from>
    <xdr:to>
      <xdr:col>55</xdr:col>
      <xdr:colOff>88900</xdr:colOff>
      <xdr:row>59</xdr:row>
      <xdr:rowOff>29496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149394</xdr:rowOff>
    </xdr:from>
    <xdr:ext cx="534377"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5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72,692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31267</xdr:rowOff>
    </xdr:from>
    <xdr:to>
      <xdr:col>55</xdr:col>
      <xdr:colOff>88900</xdr:colOff>
      <xdr:row>51</xdr:row>
      <xdr:rowOff>31267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775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130213</xdr:rowOff>
    </xdr:from>
    <xdr:to>
      <xdr:col>55</xdr:col>
      <xdr:colOff>0</xdr:colOff>
      <xdr:row>57</xdr:row>
      <xdr:rowOff>143301</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9902863"/>
          <a:ext cx="838200" cy="13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124896</xdr:rowOff>
    </xdr:from>
    <xdr:ext cx="469744"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8975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146469</xdr:rowOff>
    </xdr:from>
    <xdr:to>
      <xdr:col>55</xdr:col>
      <xdr:colOff>50800</xdr:colOff>
      <xdr:row>58</xdr:row>
      <xdr:rowOff>76619</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919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86151</xdr:rowOff>
    </xdr:from>
    <xdr:to>
      <xdr:col>50</xdr:col>
      <xdr:colOff>114300</xdr:colOff>
      <xdr:row>57</xdr:row>
      <xdr:rowOff>143301</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8750300" y="9858801"/>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125552</xdr:rowOff>
    </xdr:from>
    <xdr:to>
      <xdr:col>50</xdr:col>
      <xdr:colOff>165100</xdr:colOff>
      <xdr:row>58</xdr:row>
      <xdr:rowOff>55702</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9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46829</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99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79216</xdr:rowOff>
    </xdr:from>
    <xdr:to>
      <xdr:col>45</xdr:col>
      <xdr:colOff>177800</xdr:colOff>
      <xdr:row>57</xdr:row>
      <xdr:rowOff>86151</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7861300" y="9851866"/>
          <a:ext cx="889000" cy="6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152241</xdr:rowOff>
    </xdr:from>
    <xdr:to>
      <xdr:col>46</xdr:col>
      <xdr:colOff>38100</xdr:colOff>
      <xdr:row>58</xdr:row>
      <xdr:rowOff>82391</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92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73518</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515428" y="10017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79216</xdr:rowOff>
    </xdr:from>
    <xdr:to>
      <xdr:col>41</xdr:col>
      <xdr:colOff>50800</xdr:colOff>
      <xdr:row>57</xdr:row>
      <xdr:rowOff>128994</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9851866"/>
          <a:ext cx="889000" cy="49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154660</xdr:rowOff>
    </xdr:from>
    <xdr:to>
      <xdr:col>41</xdr:col>
      <xdr:colOff>101600</xdr:colOff>
      <xdr:row>58</xdr:row>
      <xdr:rowOff>84810</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92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75937</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626428" y="1002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134372</xdr:rowOff>
    </xdr:from>
    <xdr:to>
      <xdr:col>36</xdr:col>
      <xdr:colOff>165100</xdr:colOff>
      <xdr:row>58</xdr:row>
      <xdr:rowOff>64522</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55649</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999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79413</xdr:rowOff>
    </xdr:from>
    <xdr:to>
      <xdr:col>55</xdr:col>
      <xdr:colOff>50800</xdr:colOff>
      <xdr:row>58</xdr:row>
      <xdr:rowOff>9563</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852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102290</xdr:rowOff>
    </xdr:from>
    <xdr:ext cx="534377"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703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92501</xdr:rowOff>
    </xdr:from>
    <xdr:to>
      <xdr:col>50</xdr:col>
      <xdr:colOff>165100</xdr:colOff>
      <xdr:row>58</xdr:row>
      <xdr:rowOff>22651</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865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39178</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2111" y="9640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35351</xdr:rowOff>
    </xdr:from>
    <xdr:to>
      <xdr:col>46</xdr:col>
      <xdr:colOff>38100</xdr:colOff>
      <xdr:row>57</xdr:row>
      <xdr:rowOff>136951</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808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153478</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83111" y="9583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28416</xdr:rowOff>
    </xdr:from>
    <xdr:to>
      <xdr:col>41</xdr:col>
      <xdr:colOff>101600</xdr:colOff>
      <xdr:row>57</xdr:row>
      <xdr:rowOff>130016</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801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146543</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94111" y="9576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78194</xdr:rowOff>
    </xdr:from>
    <xdr:to>
      <xdr:col>36</xdr:col>
      <xdr:colOff>165100</xdr:colOff>
      <xdr:row>58</xdr:row>
      <xdr:rowOff>8344</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9850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24871</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05111" y="9626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167875</xdr:rowOff>
    </xdr:from>
    <xdr:to>
      <xdr:col>54</xdr:col>
      <xdr:colOff>189865</xdr:colOff>
      <xdr:row>79</xdr:row>
      <xdr:rowOff>38906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69375"/>
          <a:ext cx="1270" cy="14140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42733</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872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38906</xdr:rowOff>
    </xdr:from>
    <xdr:to>
      <xdr:col>55</xdr:col>
      <xdr:colOff>88900</xdr:colOff>
      <xdr:row>79</xdr:row>
      <xdr:rowOff>38906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3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114552</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44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74,521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167875</xdr:rowOff>
    </xdr:from>
    <xdr:to>
      <xdr:col>55</xdr:col>
      <xdr:colOff>88900</xdr:colOff>
      <xdr:row>70</xdr:row>
      <xdr:rowOff>167875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69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110362</xdr:rowOff>
    </xdr:from>
    <xdr:to>
      <xdr:col>55</xdr:col>
      <xdr:colOff>0</xdr:colOff>
      <xdr:row>78</xdr:row>
      <xdr:rowOff>64033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140562"/>
          <a:ext cx="838200" cy="29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6138</xdr:rowOff>
    </xdr:from>
    <xdr:ext cx="469744"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3792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27711</xdr:rowOff>
    </xdr:from>
    <xdr:to>
      <xdr:col>55</xdr:col>
      <xdr:colOff>50800</xdr:colOff>
      <xdr:row>78</xdr:row>
      <xdr:rowOff>129311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00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110362</xdr:rowOff>
    </xdr:from>
    <xdr:to>
      <xdr:col>50</xdr:col>
      <xdr:colOff>114300</xdr:colOff>
      <xdr:row>77</xdr:row>
      <xdr:rowOff>28487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3140562"/>
          <a:ext cx="889000" cy="89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22320</xdr:rowOff>
    </xdr:from>
    <xdr:to>
      <xdr:col>50</xdr:col>
      <xdr:colOff>165100</xdr:colOff>
      <xdr:row>78</xdr:row>
      <xdr:rowOff>123920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39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115047</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404428" y="1348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25648</xdr:rowOff>
    </xdr:from>
    <xdr:to>
      <xdr:col>45</xdr:col>
      <xdr:colOff>177800</xdr:colOff>
      <xdr:row>77</xdr:row>
      <xdr:rowOff>28487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227298"/>
          <a:ext cx="889000" cy="2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158547</xdr:rowOff>
    </xdr:from>
    <xdr:to>
      <xdr:col>46</xdr:col>
      <xdr:colOff>38100</xdr:colOff>
      <xdr:row>78</xdr:row>
      <xdr:rowOff>88697</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360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79824</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515428" y="13452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128212</xdr:rowOff>
    </xdr:from>
    <xdr:to>
      <xdr:col>41</xdr:col>
      <xdr:colOff>50800</xdr:colOff>
      <xdr:row>77</xdr:row>
      <xdr:rowOff>25648</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158412"/>
          <a:ext cx="889000" cy="68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168511</xdr:rowOff>
    </xdr:from>
    <xdr:to>
      <xdr:col>41</xdr:col>
      <xdr:colOff>101600</xdr:colOff>
      <xdr:row>78</xdr:row>
      <xdr:rowOff>98661</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70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89788</xdr:rowOff>
    </xdr:from>
    <xdr:ext cx="469744"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26428" y="13462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123780</xdr:rowOff>
    </xdr:from>
    <xdr:to>
      <xdr:col>36</xdr:col>
      <xdr:colOff>165100</xdr:colOff>
      <xdr:row>78</xdr:row>
      <xdr:rowOff>53930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32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45057</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418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13233</xdr:rowOff>
    </xdr:from>
    <xdr:to>
      <xdr:col>55</xdr:col>
      <xdr:colOff>50800</xdr:colOff>
      <xdr:row>78</xdr:row>
      <xdr:rowOff>114833</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386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36110</xdr:rowOff>
    </xdr:from>
    <xdr:ext cx="469744"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237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59562</xdr:rowOff>
    </xdr:from>
    <xdr:to>
      <xdr:col>50</xdr:col>
      <xdr:colOff>165100</xdr:colOff>
      <xdr:row>76</xdr:row>
      <xdr:rowOff>161162</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08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6240</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2864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149137</xdr:rowOff>
    </xdr:from>
    <xdr:to>
      <xdr:col>46</xdr:col>
      <xdr:colOff>38100</xdr:colOff>
      <xdr:row>77</xdr:row>
      <xdr:rowOff>79287</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179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95813</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2954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146298</xdr:rowOff>
    </xdr:from>
    <xdr:to>
      <xdr:col>41</xdr:col>
      <xdr:colOff>101600</xdr:colOff>
      <xdr:row>77</xdr:row>
      <xdr:rowOff>76448</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17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92974</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94111" y="12951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77412</xdr:rowOff>
    </xdr:from>
    <xdr:to>
      <xdr:col>36</xdr:col>
      <xdr:colOff>165100</xdr:colOff>
      <xdr:row>77</xdr:row>
      <xdr:rowOff>7562</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107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24090</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2882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53454</xdr:rowOff>
    </xdr:from>
    <xdr:to>
      <xdr:col>54</xdr:col>
      <xdr:colOff>189865</xdr:colOff>
      <xdr:row>97</xdr:row>
      <xdr:rowOff>163601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83954"/>
          <a:ext cx="1270" cy="1310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167428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679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163601</xdr:rowOff>
    </xdr:from>
    <xdr:to>
      <xdr:col>55</xdr:col>
      <xdr:colOff>88900</xdr:colOff>
      <xdr:row>97</xdr:row>
      <xdr:rowOff>163601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6794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131</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59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120,791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53454</xdr:rowOff>
    </xdr:from>
    <xdr:to>
      <xdr:col>55</xdr:col>
      <xdr:colOff>88900</xdr:colOff>
      <xdr:row>90</xdr:row>
      <xdr:rowOff>53454</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83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125616</xdr:rowOff>
    </xdr:from>
    <xdr:to>
      <xdr:col>55</xdr:col>
      <xdr:colOff>0</xdr:colOff>
      <xdr:row>97</xdr:row>
      <xdr:rowOff>63742</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584816"/>
          <a:ext cx="838200" cy="109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161701</xdr:rowOff>
    </xdr:from>
    <xdr:ext cx="534377"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2780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138824</xdr:rowOff>
    </xdr:from>
    <xdr:to>
      <xdr:col>55</xdr:col>
      <xdr:colOff>50800</xdr:colOff>
      <xdr:row>96</xdr:row>
      <xdr:rowOff>68974</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426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63742</xdr:rowOff>
    </xdr:from>
    <xdr:to>
      <xdr:col>50</xdr:col>
      <xdr:colOff>114300</xdr:colOff>
      <xdr:row>97</xdr:row>
      <xdr:rowOff>96596</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8750300" y="16694392"/>
          <a:ext cx="889000" cy="32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140779</xdr:rowOff>
    </xdr:from>
    <xdr:to>
      <xdr:col>50</xdr:col>
      <xdr:colOff>165100</xdr:colOff>
      <xdr:row>96</xdr:row>
      <xdr:rowOff>70929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42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87456</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72111" y="16203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96596</xdr:rowOff>
    </xdr:from>
    <xdr:to>
      <xdr:col>45</xdr:col>
      <xdr:colOff>177800</xdr:colOff>
      <xdr:row>97</xdr:row>
      <xdr:rowOff>111213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7861300" y="16727246"/>
          <a:ext cx="889000" cy="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140336</xdr:rowOff>
    </xdr:from>
    <xdr:to>
      <xdr:col>46</xdr:col>
      <xdr:colOff>38100</xdr:colOff>
      <xdr:row>96</xdr:row>
      <xdr:rowOff>70486</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42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87013</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83111" y="16203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72670</xdr:rowOff>
    </xdr:from>
    <xdr:to>
      <xdr:col>41</xdr:col>
      <xdr:colOff>50800</xdr:colOff>
      <xdr:row>97</xdr:row>
      <xdr:rowOff>111213</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6972300" y="16703320"/>
          <a:ext cx="889000" cy="38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164948</xdr:rowOff>
    </xdr:from>
    <xdr:to>
      <xdr:col>41</xdr:col>
      <xdr:colOff>101600</xdr:colOff>
      <xdr:row>96</xdr:row>
      <xdr:rowOff>95098</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45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111625</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94111" y="16227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927</xdr:rowOff>
    </xdr:from>
    <xdr:to>
      <xdr:col>36</xdr:col>
      <xdr:colOff>165100</xdr:colOff>
      <xdr:row>96</xdr:row>
      <xdr:rowOff>102527</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46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119054</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05111" y="1623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74816</xdr:rowOff>
    </xdr:from>
    <xdr:to>
      <xdr:col>55</xdr:col>
      <xdr:colOff>50800</xdr:colOff>
      <xdr:row>97</xdr:row>
      <xdr:rowOff>4966</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53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53243</xdr:rowOff>
    </xdr:from>
    <xdr:ext cx="534377"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512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12942</xdr:rowOff>
    </xdr:from>
    <xdr:to>
      <xdr:col>50</xdr:col>
      <xdr:colOff>165100</xdr:colOff>
      <xdr:row>97</xdr:row>
      <xdr:rowOff>114542</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643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105669</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72111" y="16736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45796</xdr:rowOff>
    </xdr:from>
    <xdr:to>
      <xdr:col>46</xdr:col>
      <xdr:colOff>38100</xdr:colOff>
      <xdr:row>97</xdr:row>
      <xdr:rowOff>147396</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67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138523</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83111" y="16769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60413</xdr:rowOff>
    </xdr:from>
    <xdr:to>
      <xdr:col>41</xdr:col>
      <xdr:colOff>101600</xdr:colOff>
      <xdr:row>97</xdr:row>
      <xdr:rowOff>162013</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691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153140</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94111" y="16783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21870</xdr:rowOff>
    </xdr:from>
    <xdr:to>
      <xdr:col>36</xdr:col>
      <xdr:colOff>165100</xdr:colOff>
      <xdr:row>97</xdr:row>
      <xdr:rowOff>123470</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652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114597</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705111" y="16745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27131</xdr:rowOff>
    </xdr:from>
    <xdr:to>
      <xdr:col>85</xdr:col>
      <xdr:colOff>126364</xdr:colOff>
      <xdr:row>39</xdr:row>
      <xdr:rowOff>58482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342081"/>
          <a:ext cx="1269" cy="140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62309</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74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58482</xdr:rowOff>
    </xdr:from>
    <xdr:to>
      <xdr:col>86</xdr:col>
      <xdr:colOff>25400</xdr:colOff>
      <xdr:row>39</xdr:row>
      <xdr:rowOff>58482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74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145258</xdr:rowOff>
    </xdr:from>
    <xdr:ext cx="534377"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17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54,197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27131</xdr:rowOff>
    </xdr:from>
    <xdr:to>
      <xdr:col>86</xdr:col>
      <xdr:colOff>25400</xdr:colOff>
      <xdr:row>31</xdr:row>
      <xdr:rowOff>27131</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34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22069</xdr:rowOff>
    </xdr:from>
    <xdr:to>
      <xdr:col>85</xdr:col>
      <xdr:colOff>127000</xdr:colOff>
      <xdr:row>39</xdr:row>
      <xdr:rowOff>45027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708619"/>
          <a:ext cx="838200" cy="22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142507</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314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119630</xdr:rowOff>
    </xdr:from>
    <xdr:to>
      <xdr:col>85</xdr:col>
      <xdr:colOff>177800</xdr:colOff>
      <xdr:row>38</xdr:row>
      <xdr:rowOff>49780</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46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125429</xdr:rowOff>
    </xdr:from>
    <xdr:to>
      <xdr:col>81</xdr:col>
      <xdr:colOff>50800</xdr:colOff>
      <xdr:row>39</xdr:row>
      <xdr:rowOff>45027</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4592300" y="6640529"/>
          <a:ext cx="889000" cy="91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168159</xdr:rowOff>
    </xdr:from>
    <xdr:to>
      <xdr:col>81</xdr:col>
      <xdr:colOff>101600</xdr:colOff>
      <xdr:row>38</xdr:row>
      <xdr:rowOff>98309</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51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114836</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287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122555</xdr:rowOff>
    </xdr:from>
    <xdr:to>
      <xdr:col>76</xdr:col>
      <xdr:colOff>114300</xdr:colOff>
      <xdr:row>38</xdr:row>
      <xdr:rowOff>125429</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3703300" y="6637655"/>
          <a:ext cx="889000" cy="2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4677</xdr:rowOff>
    </xdr:from>
    <xdr:to>
      <xdr:col>76</xdr:col>
      <xdr:colOff>165100</xdr:colOff>
      <xdr:row>38</xdr:row>
      <xdr:rowOff>106277</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519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122804</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295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122555</xdr:rowOff>
    </xdr:from>
    <xdr:to>
      <xdr:col>71</xdr:col>
      <xdr:colOff>177800</xdr:colOff>
      <xdr:row>39</xdr:row>
      <xdr:rowOff>24518</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2814300" y="6637655"/>
          <a:ext cx="889000" cy="7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162052</xdr:rowOff>
    </xdr:from>
    <xdr:to>
      <xdr:col>72</xdr:col>
      <xdr:colOff>38100</xdr:colOff>
      <xdr:row>38</xdr:row>
      <xdr:rowOff>92202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108729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28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134261</xdr:rowOff>
    </xdr:from>
    <xdr:to>
      <xdr:col>67</xdr:col>
      <xdr:colOff>101600</xdr:colOff>
      <xdr:row>38</xdr:row>
      <xdr:rowOff>64411</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477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80938</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253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142719</xdr:rowOff>
    </xdr:from>
    <xdr:to>
      <xdr:col>85</xdr:col>
      <xdr:colOff>177800</xdr:colOff>
      <xdr:row>39</xdr:row>
      <xdr:rowOff>72869</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657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57646</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572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165677</xdr:rowOff>
    </xdr:from>
    <xdr:to>
      <xdr:col>81</xdr:col>
      <xdr:colOff>101600</xdr:colOff>
      <xdr:row>39</xdr:row>
      <xdr:rowOff>95827</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68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86954</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773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74629</xdr:rowOff>
    </xdr:from>
    <xdr:to>
      <xdr:col>76</xdr:col>
      <xdr:colOff>165100</xdr:colOff>
      <xdr:row>39</xdr:row>
      <xdr:rowOff>4779</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58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167356</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68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71755</xdr:rowOff>
    </xdr:from>
    <xdr:to>
      <xdr:col>72</xdr:col>
      <xdr:colOff>38100</xdr:colOff>
      <xdr:row>39</xdr:row>
      <xdr:rowOff>1905</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58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164482</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6679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145168</xdr:rowOff>
    </xdr:from>
    <xdr:to>
      <xdr:col>67</xdr:col>
      <xdr:colOff>101600</xdr:colOff>
      <xdr:row>39</xdr:row>
      <xdr:rowOff>75318</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66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66445</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752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7606</xdr:rowOff>
    </xdr:from>
    <xdr:to>
      <xdr:col>85</xdr:col>
      <xdr:colOff>126364</xdr:colOff>
      <xdr:row>58</xdr:row>
      <xdr:rowOff>4529</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923006"/>
          <a:ext cx="1269" cy="1025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8356</xdr:rowOff>
    </xdr:from>
    <xdr:ext cx="534377" cy="259045"/>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95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4529</xdr:rowOff>
    </xdr:from>
    <xdr:to>
      <xdr:col>86</xdr:col>
      <xdr:colOff>25400</xdr:colOff>
      <xdr:row>58</xdr:row>
      <xdr:rowOff>4529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948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125733</xdr:rowOff>
    </xdr:from>
    <xdr:ext cx="599010" cy="259045"/>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698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253,892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7606</xdr:rowOff>
    </xdr:from>
    <xdr:to>
      <xdr:col>86</xdr:col>
      <xdr:colOff>25400</xdr:colOff>
      <xdr:row>52</xdr:row>
      <xdr:rowOff>7606</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923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171370</xdr:rowOff>
    </xdr:from>
    <xdr:to>
      <xdr:col>85</xdr:col>
      <xdr:colOff>127000</xdr:colOff>
      <xdr:row>57</xdr:row>
      <xdr:rowOff>31065</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5481300" y="9772570"/>
          <a:ext cx="838200" cy="31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135267</xdr:rowOff>
    </xdr:from>
    <xdr:ext cx="534377" cy="25904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736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156840</xdr:rowOff>
    </xdr:from>
    <xdr:to>
      <xdr:col>85</xdr:col>
      <xdr:colOff>177800</xdr:colOff>
      <xdr:row>57</xdr:row>
      <xdr:rowOff>86990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75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31065</xdr:rowOff>
    </xdr:from>
    <xdr:to>
      <xdr:col>81</xdr:col>
      <xdr:colOff>50800</xdr:colOff>
      <xdr:row>57</xdr:row>
      <xdr:rowOff>62904</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4592300" y="9803715"/>
          <a:ext cx="889000" cy="31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9169</xdr:rowOff>
    </xdr:from>
    <xdr:to>
      <xdr:col>81</xdr:col>
      <xdr:colOff>101600</xdr:colOff>
      <xdr:row>57</xdr:row>
      <xdr:rowOff>110769</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781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101896</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874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42371</xdr:rowOff>
    </xdr:from>
    <xdr:to>
      <xdr:col>76</xdr:col>
      <xdr:colOff>114300</xdr:colOff>
      <xdr:row>57</xdr:row>
      <xdr:rowOff>62904</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3703300" y="9815021"/>
          <a:ext cx="889000" cy="20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30113</xdr:rowOff>
    </xdr:from>
    <xdr:to>
      <xdr:col>76</xdr:col>
      <xdr:colOff>165100</xdr:colOff>
      <xdr:row>57</xdr:row>
      <xdr:rowOff>131713</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802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122840</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895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34004</xdr:rowOff>
    </xdr:from>
    <xdr:to>
      <xdr:col>71</xdr:col>
      <xdr:colOff>177800</xdr:colOff>
      <xdr:row>57</xdr:row>
      <xdr:rowOff>42371</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2814300" y="9806654"/>
          <a:ext cx="889000" cy="8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33378</xdr:rowOff>
    </xdr:from>
    <xdr:to>
      <xdr:col>72</xdr:col>
      <xdr:colOff>38100</xdr:colOff>
      <xdr:row>57</xdr:row>
      <xdr:rowOff>134978</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806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126105</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898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1282</xdr:rowOff>
    </xdr:from>
    <xdr:to>
      <xdr:col>67</xdr:col>
      <xdr:colOff>101600</xdr:colOff>
      <xdr:row>57</xdr:row>
      <xdr:rowOff>102882</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77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94009</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866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120570</xdr:rowOff>
    </xdr:from>
    <xdr:to>
      <xdr:col>85</xdr:col>
      <xdr:colOff>177800</xdr:colOff>
      <xdr:row>57</xdr:row>
      <xdr:rowOff>50720</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721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143447</xdr:rowOff>
    </xdr:from>
    <xdr:ext cx="534377" cy="259045"/>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573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151715</xdr:rowOff>
    </xdr:from>
    <xdr:to>
      <xdr:col>81</xdr:col>
      <xdr:colOff>101600</xdr:colOff>
      <xdr:row>57</xdr:row>
      <xdr:rowOff>81865</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75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98392</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14111" y="9528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12104</xdr:rowOff>
    </xdr:from>
    <xdr:to>
      <xdr:col>76</xdr:col>
      <xdr:colOff>165100</xdr:colOff>
      <xdr:row>57</xdr:row>
      <xdr:rowOff>113704</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784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130231</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325111" y="9559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163021</xdr:rowOff>
    </xdr:from>
    <xdr:to>
      <xdr:col>72</xdr:col>
      <xdr:colOff>38100</xdr:colOff>
      <xdr:row>57</xdr:row>
      <xdr:rowOff>93171</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9764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109698</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539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154654</xdr:rowOff>
    </xdr:from>
    <xdr:to>
      <xdr:col>67</xdr:col>
      <xdr:colOff>101600</xdr:colOff>
      <xdr:row>57</xdr:row>
      <xdr:rowOff>84804</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9755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101331</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53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13559</xdr:rowOff>
    </xdr:from>
    <xdr:to>
      <xdr:col>85</xdr:col>
      <xdr:colOff>126364</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357959"/>
          <a:ext cx="1269" cy="115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159283</xdr:rowOff>
    </xdr:from>
    <xdr:ext cx="249299" cy="259045"/>
    <xdr:sp macro=""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5323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131686</xdr:rowOff>
    </xdr:from>
    <xdr:ext cx="534377" cy="259045"/>
    <xdr:sp macro=""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2133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50,518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13559</xdr:rowOff>
    </xdr:from>
    <xdr:to>
      <xdr:col>86</xdr:col>
      <xdr:colOff>25400</xdr:colOff>
      <xdr:row>72</xdr:row>
      <xdr:rowOff>13559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357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89500</xdr:rowOff>
    </xdr:from>
    <xdr:to>
      <xdr:col>85</xdr:col>
      <xdr:colOff>127000</xdr:colOff>
      <xdr:row>78</xdr:row>
      <xdr:rowOff>50271</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5481300" y="13291150"/>
          <a:ext cx="838200" cy="132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32283</xdr:rowOff>
    </xdr:from>
    <xdr:ext cx="469744" cy="259045"/>
    <xdr:sp macro=""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4053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53856</xdr:rowOff>
    </xdr:from>
    <xdr:to>
      <xdr:col>85</xdr:col>
      <xdr:colOff>177800</xdr:colOff>
      <xdr:row>78</xdr:row>
      <xdr:rowOff>155456</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2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89500</xdr:rowOff>
    </xdr:from>
    <xdr:to>
      <xdr:col>81</xdr:col>
      <xdr:colOff>50800</xdr:colOff>
      <xdr:row>78</xdr:row>
      <xdr:rowOff>27091</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4592300" y="13291150"/>
          <a:ext cx="889000" cy="109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64577</xdr:rowOff>
    </xdr:from>
    <xdr:to>
      <xdr:col>81</xdr:col>
      <xdr:colOff>101600</xdr:colOff>
      <xdr:row>78</xdr:row>
      <xdr:rowOff>166177</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43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157304</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428" y="13530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27091</xdr:rowOff>
    </xdr:from>
    <xdr:to>
      <xdr:col>76</xdr:col>
      <xdr:colOff>114300</xdr:colOff>
      <xdr:row>78</xdr:row>
      <xdr:rowOff>139083</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3703300" y="13400191"/>
          <a:ext cx="889000" cy="111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48986</xdr:rowOff>
    </xdr:from>
    <xdr:to>
      <xdr:col>76</xdr:col>
      <xdr:colOff>165100</xdr:colOff>
      <xdr:row>78</xdr:row>
      <xdr:rowOff>150586</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42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141713</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428" y="13514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138602</xdr:rowOff>
    </xdr:from>
    <xdr:to>
      <xdr:col>71</xdr:col>
      <xdr:colOff>177800</xdr:colOff>
      <xdr:row>78</xdr:row>
      <xdr:rowOff>139083</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2814300" y="13511702"/>
          <a:ext cx="889000" cy="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38128</xdr:rowOff>
    </xdr:from>
    <xdr:to>
      <xdr:col>72</xdr:col>
      <xdr:colOff>38100</xdr:colOff>
      <xdr:row>78</xdr:row>
      <xdr:rowOff>139728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41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156255</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428" y="13186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51090</xdr:rowOff>
    </xdr:from>
    <xdr:to>
      <xdr:col>67</xdr:col>
      <xdr:colOff>101600</xdr:colOff>
      <xdr:row>78</xdr:row>
      <xdr:rowOff>152690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42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169217</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428" y="13199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170921</xdr:rowOff>
    </xdr:from>
    <xdr:to>
      <xdr:col>85</xdr:col>
      <xdr:colOff>177800</xdr:colOff>
      <xdr:row>78</xdr:row>
      <xdr:rowOff>101071</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6268700" y="1337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130298</xdr:rowOff>
    </xdr:from>
    <xdr:ext cx="469744" cy="259045"/>
    <xdr:sp macro=""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3160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38700</xdr:rowOff>
    </xdr:from>
    <xdr:to>
      <xdr:col>81</xdr:col>
      <xdr:colOff>101600</xdr:colOff>
      <xdr:row>77</xdr:row>
      <xdr:rowOff>140300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5430500" y="1324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75</xdr:row>
      <xdr:rowOff>156827</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46428" y="13015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147741</xdr:rowOff>
    </xdr:from>
    <xdr:to>
      <xdr:col>76</xdr:col>
      <xdr:colOff>165100</xdr:colOff>
      <xdr:row>78</xdr:row>
      <xdr:rowOff>77891</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4541500" y="13349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94418</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357428" y="13124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88283</xdr:rowOff>
    </xdr:from>
    <xdr:to>
      <xdr:col>72</xdr:col>
      <xdr:colOff>38100</xdr:colOff>
      <xdr:row>79</xdr:row>
      <xdr:rowOff>18433</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652500" y="1346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79</xdr:row>
      <xdr:rowOff>9560</xdr:rowOff>
    </xdr:from>
    <xdr:ext cx="313932"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46333" y="135541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87802</xdr:rowOff>
    </xdr:from>
    <xdr:to>
      <xdr:col>67</xdr:col>
      <xdr:colOff>101600</xdr:colOff>
      <xdr:row>79</xdr:row>
      <xdr:rowOff>17952</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763500" y="1346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79</xdr:row>
      <xdr:rowOff>9079</xdr:rowOff>
    </xdr:from>
    <xdr:ext cx="313932"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57333" y="135536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65367</xdr:rowOff>
    </xdr:from>
    <xdr:to>
      <xdr:col>85</xdr:col>
      <xdr:colOff>126364</xdr:colOff>
      <xdr:row>98</xdr:row>
      <xdr:rowOff>147016</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6317595" y="15667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150843</xdr:rowOff>
    </xdr:from>
    <xdr:ext cx="469744" cy="259045"/>
    <xdr:sp macro="" textlink="">
      <xdr:nvSpPr>
        <xdr:cNvPr id="685" name="公債費最小値テキスト">
          <a:extLst>
            <a:ext uri="{FF2B5EF4-FFF2-40B4-BE49-F238E27FC236}">
              <a16:creationId xmlns:a16="http://schemas.microsoft.com/office/drawing/2014/main" id="{00000000-0008-0000-0700-0000AD020000}"/>
            </a:ext>
          </a:extLst>
        </xdr:cNvPr>
        <xdr:cNvSpPr txBox="1"/>
      </xdr:nvSpPr>
      <xdr:spPr>
        <a:xfrm>
          <a:off x="16370300" y="16952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147016</xdr:rowOff>
    </xdr:from>
    <xdr:to>
      <xdr:col>86</xdr:col>
      <xdr:colOff>25400</xdr:colOff>
      <xdr:row>98</xdr:row>
      <xdr:rowOff>147016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6949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12044</xdr:rowOff>
    </xdr:from>
    <xdr:ext cx="599010" cy="259045"/>
    <xdr:sp macro="" textlink="">
      <xdr:nvSpPr>
        <xdr:cNvPr id="687" name="公債費最大値テキスト">
          <a:extLst>
            <a:ext uri="{FF2B5EF4-FFF2-40B4-BE49-F238E27FC236}">
              <a16:creationId xmlns:a16="http://schemas.microsoft.com/office/drawing/2014/main" id="{00000000-0008-0000-0700-0000AF020000}"/>
            </a:ext>
          </a:extLst>
        </xdr:cNvPr>
        <xdr:cNvSpPr txBox="1"/>
      </xdr:nvSpPr>
      <xdr:spPr>
        <a:xfrm>
          <a:off x="16370300" y="15442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106,353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65367</xdr:rowOff>
    </xdr:from>
    <xdr:to>
      <xdr:col>86</xdr:col>
      <xdr:colOff>25400</xdr:colOff>
      <xdr:row>91</xdr:row>
      <xdr:rowOff>65367</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566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170472</xdr:rowOff>
    </xdr:from>
    <xdr:to>
      <xdr:col>85</xdr:col>
      <xdr:colOff>127000</xdr:colOff>
      <xdr:row>97</xdr:row>
      <xdr:rowOff>5232</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5481300" y="16629672"/>
          <a:ext cx="838200" cy="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98238</xdr:rowOff>
    </xdr:from>
    <xdr:ext cx="534377" cy="259045"/>
    <xdr:sp macro="" textlink="">
      <xdr:nvSpPr>
        <xdr:cNvPr id="690" name="公債費平均値テキスト">
          <a:extLst>
            <a:ext uri="{FF2B5EF4-FFF2-40B4-BE49-F238E27FC236}">
              <a16:creationId xmlns:a16="http://schemas.microsoft.com/office/drawing/2014/main" id="{00000000-0008-0000-0700-0000B2020000}"/>
            </a:ext>
          </a:extLst>
        </xdr:cNvPr>
        <xdr:cNvSpPr txBox="1"/>
      </xdr:nvSpPr>
      <xdr:spPr>
        <a:xfrm>
          <a:off x="16370300" y="16385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75361</xdr:rowOff>
    </xdr:from>
    <xdr:to>
      <xdr:col>85</xdr:col>
      <xdr:colOff>177800</xdr:colOff>
      <xdr:row>97</xdr:row>
      <xdr:rowOff>5511</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6268700" y="1653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170472</xdr:rowOff>
    </xdr:from>
    <xdr:to>
      <xdr:col>81</xdr:col>
      <xdr:colOff>50800</xdr:colOff>
      <xdr:row>97</xdr:row>
      <xdr:rowOff>533</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4592300" y="16629672"/>
          <a:ext cx="889000" cy="1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74727</xdr:rowOff>
    </xdr:from>
    <xdr:to>
      <xdr:col>81</xdr:col>
      <xdr:colOff>101600</xdr:colOff>
      <xdr:row>97</xdr:row>
      <xdr:rowOff>4877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5430500" y="16533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21404</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14111" y="16309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533</xdr:rowOff>
    </xdr:from>
    <xdr:to>
      <xdr:col>76</xdr:col>
      <xdr:colOff>114300</xdr:colOff>
      <xdr:row>97</xdr:row>
      <xdr:rowOff>14694</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3703300" y="16631183"/>
          <a:ext cx="889000" cy="14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82322</xdr:rowOff>
    </xdr:from>
    <xdr:to>
      <xdr:col>76</xdr:col>
      <xdr:colOff>165100</xdr:colOff>
      <xdr:row>97</xdr:row>
      <xdr:rowOff>12472</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4541500" y="16541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28999</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4325111" y="16316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14694</xdr:rowOff>
    </xdr:from>
    <xdr:to>
      <xdr:col>71</xdr:col>
      <xdr:colOff>177800</xdr:colOff>
      <xdr:row>97</xdr:row>
      <xdr:rowOff>32004</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2814300" y="16645344"/>
          <a:ext cx="889000" cy="17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94959</xdr:rowOff>
    </xdr:from>
    <xdr:to>
      <xdr:col>72</xdr:col>
      <xdr:colOff>38100</xdr:colOff>
      <xdr:row>97</xdr:row>
      <xdr:rowOff>25109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3652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41636</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436111" y="16329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111544</xdr:rowOff>
    </xdr:from>
    <xdr:to>
      <xdr:col>67</xdr:col>
      <xdr:colOff>101600</xdr:colOff>
      <xdr:row>97</xdr:row>
      <xdr:rowOff>41694</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763500" y="1657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58221</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547111" y="16345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125882</xdr:rowOff>
    </xdr:from>
    <xdr:to>
      <xdr:col>85</xdr:col>
      <xdr:colOff>177800</xdr:colOff>
      <xdr:row>97</xdr:row>
      <xdr:rowOff>56032</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6268700" y="16585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104309</xdr:rowOff>
    </xdr:from>
    <xdr:ext cx="534377" cy="259045"/>
    <xdr:sp macro="" textlink="">
      <xdr:nvSpPr>
        <xdr:cNvPr id="709" name="公債費該当値テキスト">
          <a:extLst>
            <a:ext uri="{FF2B5EF4-FFF2-40B4-BE49-F238E27FC236}">
              <a16:creationId xmlns:a16="http://schemas.microsoft.com/office/drawing/2014/main" id="{00000000-0008-0000-0700-0000C5020000}"/>
            </a:ext>
          </a:extLst>
        </xdr:cNvPr>
        <xdr:cNvSpPr txBox="1"/>
      </xdr:nvSpPr>
      <xdr:spPr>
        <a:xfrm>
          <a:off x="16370300" y="16563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119672</xdr:rowOff>
    </xdr:from>
    <xdr:to>
      <xdr:col>81</xdr:col>
      <xdr:colOff>101600</xdr:colOff>
      <xdr:row>97</xdr:row>
      <xdr:rowOff>49822</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5430500" y="16578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40949</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14111" y="16671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121183</xdr:rowOff>
    </xdr:from>
    <xdr:to>
      <xdr:col>76</xdr:col>
      <xdr:colOff>165100</xdr:colOff>
      <xdr:row>97</xdr:row>
      <xdr:rowOff>51333</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4541500" y="16580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42460</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6673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135344</xdr:rowOff>
    </xdr:from>
    <xdr:to>
      <xdr:col>72</xdr:col>
      <xdr:colOff>38100</xdr:colOff>
      <xdr:row>97</xdr:row>
      <xdr:rowOff>65494</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652500" y="16594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56621</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436111" y="16687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152654</xdr:rowOff>
    </xdr:from>
    <xdr:to>
      <xdr:col>67</xdr:col>
      <xdr:colOff>101600</xdr:colOff>
      <xdr:row>97</xdr:row>
      <xdr:rowOff>82804</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763500" y="16611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73931</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547111" y="16704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諸支出金グラフ枠">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50089</xdr:rowOff>
    </xdr:from>
    <xdr:to>
      <xdr:col>116</xdr:col>
      <xdr:colOff>62864</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flipV="1">
          <a:off x="22159595" y="5536489"/>
          <a:ext cx="1269" cy="1118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171010</xdr:rowOff>
    </xdr:from>
    <xdr:ext cx="249299" cy="259045"/>
    <xdr:sp macro="" textlink="">
      <xdr:nvSpPr>
        <xdr:cNvPr id="740" name="諸支出金最小値テキスト">
          <a:extLst>
            <a:ext uri="{FF2B5EF4-FFF2-40B4-BE49-F238E27FC236}">
              <a16:creationId xmlns:a16="http://schemas.microsoft.com/office/drawing/2014/main" id="{00000000-0008-0000-0700-0000E4020000}"/>
            </a:ext>
          </a:extLst>
        </xdr:cNvPr>
        <xdr:cNvSpPr txBox="1"/>
      </xdr:nvSpPr>
      <xdr:spPr>
        <a:xfrm>
          <a:off x="22212300" y="6686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168216</xdr:rowOff>
    </xdr:from>
    <xdr:ext cx="469744" cy="259045"/>
    <xdr:sp macro="" textlink="">
      <xdr:nvSpPr>
        <xdr:cNvPr id="742" name="諸支出金最大値テキスト">
          <a:extLst>
            <a:ext uri="{FF2B5EF4-FFF2-40B4-BE49-F238E27FC236}">
              <a16:creationId xmlns:a16="http://schemas.microsoft.com/office/drawing/2014/main" id="{00000000-0008-0000-0700-0000E6020000}"/>
            </a:ext>
          </a:extLst>
        </xdr:cNvPr>
        <xdr:cNvSpPr txBox="1"/>
      </xdr:nvSpPr>
      <xdr:spPr>
        <a:xfrm>
          <a:off x="22212300" y="5311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50089</xdr:rowOff>
    </xdr:from>
    <xdr:to>
      <xdr:col>116</xdr:col>
      <xdr:colOff>152400</xdr:colOff>
      <xdr:row>32</xdr:row>
      <xdr:rowOff>50089</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55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88460</xdr:rowOff>
    </xdr:from>
    <xdr:ext cx="313932" cy="259045"/>
    <xdr:sp macro="" textlink="">
      <xdr:nvSpPr>
        <xdr:cNvPr id="745" name="諸支出金平均値テキスト">
          <a:extLst>
            <a:ext uri="{FF2B5EF4-FFF2-40B4-BE49-F238E27FC236}">
              <a16:creationId xmlns:a16="http://schemas.microsoft.com/office/drawing/2014/main" id="{00000000-0008-0000-0700-0000E9020000}"/>
            </a:ext>
          </a:extLst>
        </xdr:cNvPr>
        <xdr:cNvSpPr txBox="1"/>
      </xdr:nvSpPr>
      <xdr:spPr>
        <a:xfrm>
          <a:off x="22212300" y="643211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65583</xdr:rowOff>
    </xdr:from>
    <xdr:to>
      <xdr:col>116</xdr:col>
      <xdr:colOff>114300</xdr:colOff>
      <xdr:row>38</xdr:row>
      <xdr:rowOff>167183</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2110700" y="658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78842</xdr:rowOff>
    </xdr:from>
    <xdr:to>
      <xdr:col>112</xdr:col>
      <xdr:colOff>38100</xdr:colOff>
      <xdr:row>39</xdr:row>
      <xdr:rowOff>8992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1272500" y="659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25519</xdr:rowOff>
    </xdr:from>
    <xdr:ext cx="313932"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66333" y="63691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38608</xdr:rowOff>
    </xdr:from>
    <xdr:to>
      <xdr:col>107</xdr:col>
      <xdr:colOff>101600</xdr:colOff>
      <xdr:row>38</xdr:row>
      <xdr:rowOff>140208</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0383500" y="6553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156735</xdr:rowOff>
    </xdr:from>
    <xdr:ext cx="378565"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5017" y="63289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62382</xdr:rowOff>
    </xdr:from>
    <xdr:to>
      <xdr:col>102</xdr:col>
      <xdr:colOff>165100</xdr:colOff>
      <xdr:row>38</xdr:row>
      <xdr:rowOff>163982</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94945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9059</xdr:rowOff>
    </xdr:from>
    <xdr:ext cx="313932"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9388333" y="6352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71984</xdr:rowOff>
    </xdr:from>
    <xdr:to>
      <xdr:col>98</xdr:col>
      <xdr:colOff>38100</xdr:colOff>
      <xdr:row>39</xdr:row>
      <xdr:rowOff>2134</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8605500" y="6587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18661</xdr:rowOff>
    </xdr:from>
    <xdr:ext cx="313932"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8499333" y="63623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44010</xdr:rowOff>
    </xdr:from>
    <xdr:ext cx="249299" cy="259045"/>
    <xdr:sp macro="" textlink="">
      <xdr:nvSpPr>
        <xdr:cNvPr id="764" name="諸支出金該当値テキスト">
          <a:extLst>
            <a:ext uri="{FF2B5EF4-FFF2-40B4-BE49-F238E27FC236}">
              <a16:creationId xmlns:a16="http://schemas.microsoft.com/office/drawing/2014/main" id="{00000000-0008-0000-0700-0000FC020000}"/>
            </a:ext>
          </a:extLst>
        </xdr:cNvPr>
        <xdr:cNvSpPr txBox="1"/>
      </xdr:nvSpPr>
      <xdr:spPr>
        <a:xfrm>
          <a:off x="22212300" y="6559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9" name="前年度繰上充用金最小値テキスト">
          <a:extLst>
            <a:ext uri="{FF2B5EF4-FFF2-40B4-BE49-F238E27FC236}">
              <a16:creationId xmlns:a16="http://schemas.microsoft.com/office/drawing/2014/main" id="{00000000-0008-0000-0700-000015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1" name="前年度繰上充用金最大値テキスト">
          <a:extLst>
            <a:ext uri="{FF2B5EF4-FFF2-40B4-BE49-F238E27FC236}">
              <a16:creationId xmlns:a16="http://schemas.microsoft.com/office/drawing/2014/main" id="{00000000-0008-0000-0700-000017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4" name="前年度繰上充用金平均値テキスト">
          <a:extLst>
            <a:ext uri="{FF2B5EF4-FFF2-40B4-BE49-F238E27FC236}">
              <a16:creationId xmlns:a16="http://schemas.microsoft.com/office/drawing/2014/main" id="{00000000-0008-0000-0700-00001A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3" name="前年度繰上充用金該当値テキスト">
          <a:extLst>
            <a:ext uri="{FF2B5EF4-FFF2-40B4-BE49-F238E27FC236}">
              <a16:creationId xmlns:a16="http://schemas.microsoft.com/office/drawing/2014/main" id="{00000000-0008-0000-0700-00002D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i="0" baseline="0">
              <a:solidFill>
                <a:schemeClr val="dk1"/>
              </a:solidFill>
              <a:effectLst/>
              <a:latin typeface="+mn-lt"/>
              <a:ea typeface="+mn-ea"/>
              <a:cs typeface="+mn-cs"/>
            </a:rPr>
            <a:t>　目的別における住民一人当たりのコストについては、民生費が昨年度に比べ</a:t>
          </a:r>
          <a:r>
            <a:rPr kumimoji="1" lang="en-US" altLang="ja-JP" sz="1100" b="0" i="0" baseline="0">
              <a:solidFill>
                <a:schemeClr val="dk1"/>
              </a:solidFill>
              <a:effectLst/>
              <a:latin typeface="+mn-lt"/>
              <a:ea typeface="+mn-ea"/>
              <a:cs typeface="+mn-cs"/>
            </a:rPr>
            <a:t>9,223</a:t>
          </a:r>
          <a:r>
            <a:rPr kumimoji="1" lang="ja-JP" altLang="ja-JP" sz="1100" b="0" i="0" baseline="0">
              <a:solidFill>
                <a:schemeClr val="dk1"/>
              </a:solidFill>
              <a:effectLst/>
              <a:latin typeface="+mn-lt"/>
              <a:ea typeface="+mn-ea"/>
              <a:cs typeface="+mn-cs"/>
            </a:rPr>
            <a:t>円増額となり、突出して類似団体平均を大きく上回っている。これは、民生費が、歳出決算額の</a:t>
          </a:r>
          <a:r>
            <a:rPr kumimoji="1" lang="en-US" altLang="ja-JP" sz="1100" b="0" i="0" baseline="0">
              <a:solidFill>
                <a:schemeClr val="dk1"/>
              </a:solidFill>
              <a:effectLst/>
              <a:latin typeface="+mn-lt"/>
              <a:ea typeface="+mn-ea"/>
              <a:cs typeface="+mn-cs"/>
            </a:rPr>
            <a:t>3</a:t>
          </a:r>
          <a:r>
            <a:rPr kumimoji="1" lang="ja-JP" altLang="ja-JP" sz="1100" b="0" i="0" baseline="0">
              <a:solidFill>
                <a:schemeClr val="dk1"/>
              </a:solidFill>
              <a:effectLst/>
              <a:latin typeface="+mn-lt"/>
              <a:ea typeface="+mn-ea"/>
              <a:cs typeface="+mn-cs"/>
            </a:rPr>
            <a:t>割以上を占める扶助費の約</a:t>
          </a:r>
          <a:r>
            <a:rPr kumimoji="1" lang="en-US" altLang="ja-JP" sz="1100" b="0" i="0" baseline="0">
              <a:solidFill>
                <a:schemeClr val="dk1"/>
              </a:solidFill>
              <a:effectLst/>
              <a:latin typeface="+mn-lt"/>
              <a:ea typeface="+mn-ea"/>
              <a:cs typeface="+mn-cs"/>
            </a:rPr>
            <a:t>9</a:t>
          </a:r>
          <a:r>
            <a:rPr kumimoji="1" lang="ja-JP" altLang="ja-JP" sz="1100" b="0" i="0" baseline="0">
              <a:solidFill>
                <a:schemeClr val="dk1"/>
              </a:solidFill>
              <a:effectLst/>
              <a:latin typeface="+mn-lt"/>
              <a:ea typeface="+mn-ea"/>
              <a:cs typeface="+mn-cs"/>
            </a:rPr>
            <a:t>割を支出していることによるものである。扶助費の中でも児童福祉費の割合が約</a:t>
          </a:r>
          <a:r>
            <a:rPr kumimoji="1" lang="en-US" altLang="ja-JP" sz="1100" b="0" i="0" baseline="0">
              <a:solidFill>
                <a:schemeClr val="dk1"/>
              </a:solidFill>
              <a:effectLst/>
              <a:latin typeface="+mn-lt"/>
              <a:ea typeface="+mn-ea"/>
              <a:cs typeface="+mn-cs"/>
            </a:rPr>
            <a:t>6</a:t>
          </a:r>
          <a:r>
            <a:rPr kumimoji="1" lang="ja-JP" altLang="ja-JP" sz="1100" b="0" i="0" baseline="0">
              <a:solidFill>
                <a:schemeClr val="dk1"/>
              </a:solidFill>
              <a:effectLst/>
              <a:latin typeface="+mn-lt"/>
              <a:ea typeface="+mn-ea"/>
              <a:cs typeface="+mn-cs"/>
            </a:rPr>
            <a:t>割を占めているが、これは若年層人口が多い当町の人口構造の影響や町独自の子育て支援政策を重点的に行っていることが大きな要因となっている。増となった理由は、</a:t>
          </a:r>
          <a:r>
            <a:rPr kumimoji="1" lang="en-US" altLang="ja-JP" sz="1100" b="0" i="0" baseline="0">
              <a:solidFill>
                <a:schemeClr val="dk1"/>
              </a:solidFill>
              <a:effectLst/>
              <a:latin typeface="+mn-lt"/>
              <a:ea typeface="+mn-ea"/>
              <a:cs typeface="+mn-cs"/>
            </a:rPr>
            <a:t>R5</a:t>
          </a:r>
          <a:r>
            <a:rPr kumimoji="1" lang="ja-JP" altLang="ja-JP" sz="1100" b="0" i="0" baseline="0">
              <a:solidFill>
                <a:schemeClr val="dk1"/>
              </a:solidFill>
              <a:effectLst/>
              <a:latin typeface="+mn-lt"/>
              <a:ea typeface="+mn-ea"/>
              <a:cs typeface="+mn-cs"/>
            </a:rPr>
            <a:t>年度低所得世帯給付金（子ども加算分）の増や物価高騰重点支援給付金（定額減税給付金）の皆増によるものである。また、土木費についても、普通建設事業の増やまちづくり合同会社への貸付金の皆増などにより、昨年度に比べ</a:t>
          </a:r>
          <a:r>
            <a:rPr kumimoji="1" lang="en-US" altLang="ja-JP" sz="1100" b="0" i="0" baseline="0">
              <a:solidFill>
                <a:schemeClr val="dk1"/>
              </a:solidFill>
              <a:effectLst/>
              <a:latin typeface="+mn-lt"/>
              <a:ea typeface="+mn-ea"/>
              <a:cs typeface="+mn-cs"/>
            </a:rPr>
            <a:t>8,628</a:t>
          </a:r>
          <a:r>
            <a:rPr kumimoji="1" lang="ja-JP" altLang="ja-JP" sz="1100" b="0" i="0" baseline="0">
              <a:solidFill>
                <a:schemeClr val="dk1"/>
              </a:solidFill>
              <a:effectLst/>
              <a:latin typeface="+mn-lt"/>
              <a:ea typeface="+mn-ea"/>
              <a:cs typeface="+mn-cs"/>
            </a:rPr>
            <a:t>円増となった。</a:t>
          </a:r>
          <a:endParaRPr lang="ja-JP" altLang="ja-JP" sz="1400">
            <a:effectLst/>
          </a:endParaRPr>
        </a:p>
        <a:p>
          <a:r>
            <a:rPr kumimoji="1" lang="ja-JP" altLang="ja-JP" sz="1100" b="0" i="0" baseline="0">
              <a:solidFill>
                <a:schemeClr val="dk1"/>
              </a:solidFill>
              <a:effectLst/>
              <a:latin typeface="+mn-lt"/>
              <a:ea typeface="+mn-ea"/>
              <a:cs typeface="+mn-cs"/>
            </a:rPr>
            <a:t>　一方、</a:t>
          </a:r>
          <a:r>
            <a:rPr lang="ja-JP" altLang="ja-JP" sz="1100" b="0" i="0" baseline="0">
              <a:solidFill>
                <a:schemeClr val="dk1"/>
              </a:solidFill>
              <a:effectLst/>
              <a:latin typeface="+mn-lt"/>
              <a:ea typeface="+mn-ea"/>
              <a:cs typeface="+mn-cs"/>
            </a:rPr>
            <a:t>商工費については、昨年度に比べ</a:t>
          </a:r>
          <a:r>
            <a:rPr lang="en-US" altLang="ja-JP" sz="1100" b="0" i="0" baseline="0">
              <a:solidFill>
                <a:schemeClr val="dk1"/>
              </a:solidFill>
              <a:effectLst/>
              <a:latin typeface="+mn-lt"/>
              <a:ea typeface="+mn-ea"/>
              <a:cs typeface="+mn-cs"/>
            </a:rPr>
            <a:t>15,568</a:t>
          </a:r>
          <a:r>
            <a:rPr lang="ja-JP" altLang="ja-JP" sz="1100" b="0" i="0" baseline="0">
              <a:solidFill>
                <a:schemeClr val="dk1"/>
              </a:solidFill>
              <a:effectLst/>
              <a:latin typeface="+mn-lt"/>
              <a:ea typeface="+mn-ea"/>
              <a:cs typeface="+mn-cs"/>
            </a:rPr>
            <a:t>円の減となり、類似団体平均と同水準になった。これは、県プレミアム付商品券関連業務費の皆減や企業立地奨励金が減額となったことが大きな減要因となった。</a:t>
          </a:r>
          <a:r>
            <a:rPr kumimoji="1" lang="ja-JP" altLang="ja-JP" sz="1100" b="0" i="0" baseline="0">
              <a:solidFill>
                <a:schemeClr val="dk1"/>
              </a:solidFill>
              <a:effectLst/>
              <a:latin typeface="+mn-lt"/>
              <a:ea typeface="+mn-ea"/>
              <a:cs typeface="+mn-cs"/>
            </a:rPr>
            <a:t>また、災害復旧費についても、令和</a:t>
          </a:r>
          <a:r>
            <a:rPr kumimoji="1" lang="en-US" altLang="ja-JP" sz="1100" b="0" i="0" baseline="0">
              <a:solidFill>
                <a:schemeClr val="dk1"/>
              </a:solidFill>
              <a:effectLst/>
              <a:latin typeface="+mn-lt"/>
              <a:ea typeface="+mn-ea"/>
              <a:cs typeface="+mn-cs"/>
            </a:rPr>
            <a:t>4</a:t>
          </a:r>
          <a:r>
            <a:rPr kumimoji="1" lang="ja-JP" altLang="ja-JP" sz="1100" b="0" i="0" baseline="0">
              <a:solidFill>
                <a:schemeClr val="dk1"/>
              </a:solidFill>
              <a:effectLst/>
              <a:latin typeface="+mn-lt"/>
              <a:ea typeface="+mn-ea"/>
              <a:cs typeface="+mn-cs"/>
            </a:rPr>
            <a:t>年台風</a:t>
          </a:r>
          <a:r>
            <a:rPr kumimoji="1" lang="en-US" altLang="ja-JP" sz="1100" b="0" i="0" baseline="0">
              <a:solidFill>
                <a:schemeClr val="dk1"/>
              </a:solidFill>
              <a:effectLst/>
              <a:latin typeface="+mn-lt"/>
              <a:ea typeface="+mn-ea"/>
              <a:cs typeface="+mn-cs"/>
            </a:rPr>
            <a:t>14</a:t>
          </a:r>
          <a:r>
            <a:rPr kumimoji="1" lang="ja-JP" altLang="ja-JP" sz="1100" b="0" i="0" baseline="0">
              <a:solidFill>
                <a:schemeClr val="dk1"/>
              </a:solidFill>
              <a:effectLst/>
              <a:latin typeface="+mn-lt"/>
              <a:ea typeface="+mn-ea"/>
              <a:cs typeface="+mn-cs"/>
            </a:rPr>
            <a:t>号により被災した農地、農道及び農業用水路などの農林施設や町道及び公園などの公共土木施設の復旧事業の完了により、昨年度に比べ</a:t>
          </a:r>
          <a:r>
            <a:rPr kumimoji="1" lang="en-US" altLang="ja-JP" sz="1100" b="0" i="0" baseline="0">
              <a:solidFill>
                <a:schemeClr val="dk1"/>
              </a:solidFill>
              <a:effectLst/>
              <a:latin typeface="+mn-lt"/>
              <a:ea typeface="+mn-ea"/>
              <a:cs typeface="+mn-cs"/>
            </a:rPr>
            <a:t>5,784</a:t>
          </a:r>
          <a:r>
            <a:rPr kumimoji="1" lang="ja-JP" altLang="ja-JP" sz="1100" b="0" i="0" baseline="0">
              <a:solidFill>
                <a:schemeClr val="dk1"/>
              </a:solidFill>
              <a:effectLst/>
              <a:latin typeface="+mn-lt"/>
              <a:ea typeface="+mn-ea"/>
              <a:cs typeface="+mn-cs"/>
            </a:rPr>
            <a:t>円減となった。</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宮崎県三股町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財政調整基金については、例年、大規模事業実施に備え基金の積増しを行っていたが、令和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年度は、社会保障関連経費の増</a:t>
          </a:r>
          <a:r>
            <a:rPr kumimoji="1" lang="ja-JP" altLang="en-US" sz="1100">
              <a:solidFill>
                <a:schemeClr val="dk1"/>
              </a:solidFill>
              <a:effectLst/>
              <a:latin typeface="+mn-lt"/>
              <a:ea typeface="+mn-ea"/>
              <a:cs typeface="+mn-cs"/>
            </a:rPr>
            <a:t>など</a:t>
          </a:r>
          <a:r>
            <a:rPr kumimoji="1" lang="ja-JP" altLang="ja-JP" sz="1100">
              <a:solidFill>
                <a:schemeClr val="dk1"/>
              </a:solidFill>
              <a:effectLst/>
              <a:latin typeface="+mn-lt"/>
              <a:ea typeface="+mn-ea"/>
              <a:cs typeface="+mn-cs"/>
            </a:rPr>
            <a:t>に要する財源として</a:t>
          </a:r>
          <a:r>
            <a:rPr kumimoji="1" lang="en-US" altLang="ja-JP" sz="1100">
              <a:solidFill>
                <a:schemeClr val="dk1"/>
              </a:solidFill>
              <a:effectLst/>
              <a:latin typeface="+mn-lt"/>
              <a:ea typeface="+mn-ea"/>
              <a:cs typeface="+mn-cs"/>
            </a:rPr>
            <a:t>242,495</a:t>
          </a:r>
          <a:r>
            <a:rPr kumimoji="1" lang="ja-JP" altLang="ja-JP" sz="1100">
              <a:solidFill>
                <a:schemeClr val="dk1"/>
              </a:solidFill>
              <a:effectLst/>
              <a:latin typeface="+mn-lt"/>
              <a:ea typeface="+mn-ea"/>
              <a:cs typeface="+mn-cs"/>
            </a:rPr>
            <a:t>千円取崩し、現在高は</a:t>
          </a:r>
          <a:r>
            <a:rPr kumimoji="1" lang="en-US" altLang="ja-JP" sz="1100">
              <a:solidFill>
                <a:schemeClr val="dk1"/>
              </a:solidFill>
              <a:effectLst/>
              <a:latin typeface="+mn-lt"/>
              <a:ea typeface="+mn-ea"/>
              <a:cs typeface="+mn-cs"/>
            </a:rPr>
            <a:t>1,761</a:t>
          </a:r>
          <a:r>
            <a:rPr kumimoji="1" lang="ja-JP" altLang="ja-JP" sz="1100">
              <a:solidFill>
                <a:schemeClr val="dk1"/>
              </a:solidFill>
              <a:effectLst/>
              <a:latin typeface="+mn-lt"/>
              <a:ea typeface="+mn-ea"/>
              <a:cs typeface="+mn-cs"/>
            </a:rPr>
            <a:t>百万円となった。</a:t>
          </a:r>
          <a:endParaRPr lang="ja-JP" altLang="ja-JP" sz="1400">
            <a:effectLst/>
          </a:endParaRPr>
        </a:p>
        <a:p>
          <a:r>
            <a:rPr kumimoji="1" lang="ja-JP" altLang="ja-JP" sz="1100">
              <a:solidFill>
                <a:schemeClr val="dk1"/>
              </a:solidFill>
              <a:effectLst/>
              <a:latin typeface="+mn-lt"/>
              <a:ea typeface="+mn-ea"/>
              <a:cs typeface="+mn-cs"/>
            </a:rPr>
            <a:t>実質収支額は、翌年度に繰り越すべき財源が</a:t>
          </a:r>
          <a:r>
            <a:rPr kumimoji="1" lang="en-US" altLang="ja-JP" sz="1100">
              <a:solidFill>
                <a:schemeClr val="dk1"/>
              </a:solidFill>
              <a:effectLst/>
              <a:latin typeface="+mn-lt"/>
              <a:ea typeface="+mn-ea"/>
              <a:cs typeface="+mn-cs"/>
            </a:rPr>
            <a:t>68</a:t>
          </a:r>
          <a:r>
            <a:rPr kumimoji="1" lang="ja-JP" altLang="ja-JP" sz="1100">
              <a:solidFill>
                <a:schemeClr val="dk1"/>
              </a:solidFill>
              <a:effectLst/>
              <a:latin typeface="+mn-lt"/>
              <a:ea typeface="+mn-ea"/>
              <a:cs typeface="+mn-cs"/>
            </a:rPr>
            <a:t>百万円</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184</a:t>
          </a:r>
          <a:r>
            <a:rPr kumimoji="1" lang="ja-JP" altLang="ja-JP" sz="1100">
              <a:solidFill>
                <a:schemeClr val="dk1"/>
              </a:solidFill>
              <a:effectLst/>
              <a:latin typeface="+mn-lt"/>
              <a:ea typeface="+mn-ea"/>
              <a:cs typeface="+mn-cs"/>
            </a:rPr>
            <a:t>百万円、歳入歳出差引額が</a:t>
          </a:r>
          <a:r>
            <a:rPr kumimoji="1" lang="en-US" altLang="ja-JP" sz="1100">
              <a:solidFill>
                <a:schemeClr val="dk1"/>
              </a:solidFill>
              <a:effectLst/>
              <a:latin typeface="+mn-lt"/>
              <a:ea typeface="+mn-ea"/>
              <a:cs typeface="+mn-cs"/>
            </a:rPr>
            <a:t>64</a:t>
          </a:r>
          <a:r>
            <a:rPr kumimoji="1" lang="ja-JP" altLang="ja-JP" sz="1100">
              <a:solidFill>
                <a:schemeClr val="dk1"/>
              </a:solidFill>
              <a:effectLst/>
              <a:latin typeface="+mn-lt"/>
              <a:ea typeface="+mn-ea"/>
              <a:cs typeface="+mn-cs"/>
            </a:rPr>
            <a:t>百万円</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675</a:t>
          </a:r>
          <a:r>
            <a:rPr kumimoji="1" lang="ja-JP" altLang="ja-JP" sz="1100">
              <a:solidFill>
                <a:schemeClr val="dk1"/>
              </a:solidFill>
              <a:effectLst/>
              <a:latin typeface="+mn-lt"/>
              <a:ea typeface="+mn-ea"/>
              <a:cs typeface="+mn-cs"/>
            </a:rPr>
            <a:t>百万円となり、昨年度と同水準となった。</a:t>
          </a:r>
          <a:endParaRPr lang="ja-JP" altLang="ja-JP" sz="1400">
            <a:effectLst/>
          </a:endParaRPr>
        </a:p>
        <a:p>
          <a:r>
            <a:rPr kumimoji="1" lang="ja-JP" altLang="ja-JP" sz="1100">
              <a:solidFill>
                <a:schemeClr val="dk1"/>
              </a:solidFill>
              <a:effectLst/>
              <a:latin typeface="+mn-lt"/>
              <a:ea typeface="+mn-ea"/>
              <a:cs typeface="+mn-cs"/>
            </a:rPr>
            <a:t>実質単年度収支については、昨年度から</a:t>
          </a:r>
          <a:r>
            <a:rPr kumimoji="1" lang="en-US" altLang="ja-JP" sz="1100">
              <a:solidFill>
                <a:schemeClr val="dk1"/>
              </a:solidFill>
              <a:effectLst/>
              <a:latin typeface="+mn-lt"/>
              <a:ea typeface="+mn-ea"/>
              <a:cs typeface="+mn-cs"/>
            </a:rPr>
            <a:t>0.12</a:t>
          </a:r>
          <a:r>
            <a:rPr kumimoji="1" lang="ja-JP" altLang="ja-JP" sz="1100">
              <a:solidFill>
                <a:schemeClr val="dk1"/>
              </a:solidFill>
              <a:effectLst/>
              <a:latin typeface="+mn-lt"/>
              <a:ea typeface="+mn-ea"/>
              <a:cs typeface="+mn-cs"/>
            </a:rPr>
            <a:t>％減という結果になった。</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宮崎県三股町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本年度も、すべての会計で黒字となった。</a:t>
          </a:r>
          <a:endParaRPr lang="ja-JP" altLang="ja-JP" sz="1400">
            <a:effectLst/>
          </a:endParaRPr>
        </a:p>
        <a:p>
          <a:r>
            <a:rPr kumimoji="1" lang="ja-JP" altLang="ja-JP" sz="1100">
              <a:solidFill>
                <a:schemeClr val="dk1"/>
              </a:solidFill>
              <a:effectLst/>
              <a:latin typeface="+mn-lt"/>
              <a:ea typeface="+mn-ea"/>
              <a:cs typeface="+mn-cs"/>
            </a:rPr>
            <a:t>標準財政規模額は、</a:t>
          </a:r>
          <a:r>
            <a:rPr kumimoji="1" lang="en-US" altLang="ja-JP" sz="1100">
              <a:solidFill>
                <a:schemeClr val="dk1"/>
              </a:solidFill>
              <a:effectLst/>
              <a:latin typeface="+mn-lt"/>
              <a:ea typeface="+mn-ea"/>
              <a:cs typeface="+mn-cs"/>
            </a:rPr>
            <a:t>6,712</a:t>
          </a:r>
          <a:r>
            <a:rPr kumimoji="1" lang="ja-JP" altLang="ja-JP" sz="1100">
              <a:solidFill>
                <a:schemeClr val="dk1"/>
              </a:solidFill>
              <a:effectLst/>
              <a:latin typeface="+mn-lt"/>
              <a:ea typeface="+mn-ea"/>
              <a:cs typeface="+mn-cs"/>
            </a:rPr>
            <a:t>百万円となり、前年度比</a:t>
          </a:r>
          <a:r>
            <a:rPr kumimoji="1" lang="en-US" altLang="ja-JP" sz="1100">
              <a:solidFill>
                <a:schemeClr val="dk1"/>
              </a:solidFill>
              <a:effectLst/>
              <a:latin typeface="+mn-lt"/>
              <a:ea typeface="+mn-ea"/>
              <a:cs typeface="+mn-cs"/>
            </a:rPr>
            <a:t>237</a:t>
          </a:r>
          <a:r>
            <a:rPr kumimoji="1" lang="ja-JP" altLang="ja-JP" sz="1100">
              <a:solidFill>
                <a:schemeClr val="dk1"/>
              </a:solidFill>
              <a:effectLst/>
              <a:latin typeface="+mn-lt"/>
              <a:ea typeface="+mn-ea"/>
              <a:cs typeface="+mn-cs"/>
            </a:rPr>
            <a:t>百万（</a:t>
          </a:r>
          <a:r>
            <a:rPr kumimoji="1" lang="en-US" altLang="ja-JP" sz="1100">
              <a:solidFill>
                <a:schemeClr val="dk1"/>
              </a:solidFill>
              <a:effectLst/>
              <a:latin typeface="+mn-lt"/>
              <a:ea typeface="+mn-ea"/>
              <a:cs typeface="+mn-cs"/>
            </a:rPr>
            <a:t>3.7</a:t>
          </a:r>
          <a:r>
            <a:rPr kumimoji="1" lang="ja-JP" altLang="ja-JP" sz="1100">
              <a:solidFill>
                <a:schemeClr val="dk1"/>
              </a:solidFill>
              <a:effectLst/>
              <a:latin typeface="+mn-lt"/>
              <a:ea typeface="+mn-ea"/>
              <a:cs typeface="+mn-cs"/>
            </a:rPr>
            <a:t>％）増となった。</a:t>
          </a:r>
          <a:endParaRPr lang="ja-JP" altLang="ja-JP" sz="1400">
            <a:effectLst/>
          </a:endParaRPr>
        </a:p>
        <a:p>
          <a:r>
            <a:rPr kumimoji="1" lang="ja-JP" altLang="ja-JP" sz="1100">
              <a:solidFill>
                <a:schemeClr val="dk1"/>
              </a:solidFill>
              <a:effectLst/>
              <a:latin typeface="+mn-lt"/>
              <a:ea typeface="+mn-ea"/>
              <a:cs typeface="+mn-cs"/>
            </a:rPr>
            <a:t>水道事業会計は、昨年度に引き続き安定して黒字経営を維持している。</a:t>
          </a:r>
          <a:endParaRPr lang="ja-JP" altLang="ja-JP" sz="1400">
            <a:effectLst/>
          </a:endParaRPr>
        </a:p>
        <a:p>
          <a:r>
            <a:rPr kumimoji="1" lang="ja-JP" altLang="ja-JP" sz="1100">
              <a:solidFill>
                <a:schemeClr val="dk1"/>
              </a:solidFill>
              <a:effectLst/>
              <a:latin typeface="+mn-lt"/>
              <a:ea typeface="+mn-ea"/>
              <a:cs typeface="+mn-cs"/>
            </a:rPr>
            <a:t>国民健康保険特別会計の標準財政規模比は昨年度比で</a:t>
          </a:r>
          <a:r>
            <a:rPr kumimoji="1" lang="en-US" altLang="ja-JP" sz="1100">
              <a:solidFill>
                <a:schemeClr val="dk1"/>
              </a:solidFill>
              <a:effectLst/>
              <a:latin typeface="+mn-lt"/>
              <a:ea typeface="+mn-ea"/>
              <a:cs typeface="+mn-cs"/>
            </a:rPr>
            <a:t>0.51</a:t>
          </a:r>
          <a:r>
            <a:rPr kumimoji="1" lang="ja-JP" altLang="ja-JP" sz="1100">
              <a:solidFill>
                <a:schemeClr val="dk1"/>
              </a:solidFill>
              <a:effectLst/>
              <a:latin typeface="+mn-lt"/>
              <a:ea typeface="+mn-ea"/>
              <a:cs typeface="+mn-cs"/>
            </a:rPr>
            <a:t>％減となった。</a:t>
          </a:r>
          <a:r>
            <a:rPr kumimoji="1" lang="ja-JP" altLang="en-US" sz="1100">
              <a:solidFill>
                <a:schemeClr val="dk1"/>
              </a:solidFill>
              <a:effectLst/>
              <a:latin typeface="+mn-lt"/>
              <a:ea typeface="+mn-ea"/>
              <a:cs typeface="+mn-cs"/>
            </a:rPr>
            <a:t>被保険者の減により普通交付税</a:t>
          </a:r>
          <a:r>
            <a:rPr kumimoji="1" lang="ja-JP" altLang="ja-JP" sz="1100">
              <a:solidFill>
                <a:sysClr val="windowText" lastClr="000000"/>
              </a:solidFill>
              <a:effectLst/>
              <a:latin typeface="+mn-lt"/>
              <a:ea typeface="+mn-ea"/>
              <a:cs typeface="+mn-cs"/>
            </a:rPr>
            <a:t>が前年度比</a:t>
          </a:r>
          <a:r>
            <a:rPr kumimoji="1" lang="en-US" altLang="ja-JP" sz="1100">
              <a:solidFill>
                <a:sysClr val="windowText" lastClr="000000"/>
              </a:solidFill>
              <a:effectLst/>
              <a:latin typeface="+mn-lt"/>
              <a:ea typeface="+mn-ea"/>
              <a:cs typeface="+mn-cs"/>
            </a:rPr>
            <a:t>54</a:t>
          </a:r>
          <a:r>
            <a:rPr kumimoji="1" lang="ja-JP" altLang="ja-JP" sz="1100">
              <a:solidFill>
                <a:sysClr val="windowText" lastClr="000000"/>
              </a:solidFill>
              <a:effectLst/>
              <a:latin typeface="+mn-lt"/>
              <a:ea typeface="+mn-ea"/>
              <a:cs typeface="+mn-cs"/>
            </a:rPr>
            <a:t>百万円減となったことに加え、</a:t>
          </a:r>
          <a:r>
            <a:rPr kumimoji="1" lang="ja-JP" altLang="en-US" sz="1100">
              <a:solidFill>
                <a:sysClr val="windowText" lastClr="000000"/>
              </a:solidFill>
              <a:effectLst/>
              <a:latin typeface="+mn-lt"/>
              <a:ea typeface="+mn-ea"/>
              <a:cs typeface="+mn-cs"/>
            </a:rPr>
            <a:t>基盤安定繰入金など</a:t>
          </a:r>
          <a:r>
            <a:rPr kumimoji="1" lang="ja-JP" altLang="ja-JP" sz="1100">
              <a:solidFill>
                <a:sysClr val="windowText" lastClr="000000"/>
              </a:solidFill>
              <a:effectLst/>
              <a:latin typeface="+mn-lt"/>
              <a:ea typeface="+mn-ea"/>
              <a:cs typeface="+mn-cs"/>
            </a:rPr>
            <a:t>の減少などの影響により、実質収支額総額では</a:t>
          </a:r>
          <a:r>
            <a:rPr kumimoji="1" lang="en-US" altLang="ja-JP" sz="1100">
              <a:solidFill>
                <a:sysClr val="windowText" lastClr="000000"/>
              </a:solidFill>
              <a:effectLst/>
              <a:latin typeface="+mn-lt"/>
              <a:ea typeface="+mn-ea"/>
              <a:cs typeface="+mn-cs"/>
            </a:rPr>
            <a:t>28</a:t>
          </a:r>
          <a:r>
            <a:rPr kumimoji="1" lang="ja-JP" altLang="ja-JP" sz="1100">
              <a:solidFill>
                <a:sysClr val="windowText" lastClr="000000"/>
              </a:solidFill>
              <a:effectLst/>
              <a:latin typeface="+mn-lt"/>
              <a:ea typeface="+mn-ea"/>
              <a:cs typeface="+mn-cs"/>
            </a:rPr>
            <a:t>百万円の減となった。今後もさらに進む高齢化に対する備えと、急激な療養費等の高騰にも耐え得る適正な保険税額の設定及び準備基金残高の確保が必要である。</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介護保険特別会計については、実質収支額が昨年度比</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32.8</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となった。</a:t>
          </a:r>
          <a:r>
            <a:rPr kumimoji="1" lang="ja-JP" altLang="en-US" sz="1100">
              <a:solidFill>
                <a:schemeClr val="dk1"/>
              </a:solidFill>
              <a:effectLst/>
              <a:latin typeface="+mn-lt"/>
              <a:ea typeface="+mn-ea"/>
              <a:cs typeface="+mn-cs"/>
            </a:rPr>
            <a:t>主な原因としては、</a:t>
          </a:r>
          <a:r>
            <a:rPr kumimoji="1" lang="ja-JP" altLang="ja-JP" sz="1100">
              <a:solidFill>
                <a:schemeClr val="dk1"/>
              </a:solidFill>
              <a:effectLst/>
              <a:latin typeface="+mn-lt"/>
              <a:ea typeface="+mn-ea"/>
              <a:cs typeface="+mn-cs"/>
            </a:rPr>
            <a:t>歳入</a:t>
          </a:r>
          <a:r>
            <a:rPr kumimoji="1" lang="ja-JP" altLang="en-US" sz="1100">
              <a:solidFill>
                <a:schemeClr val="dk1"/>
              </a:solidFill>
              <a:effectLst/>
              <a:latin typeface="+mn-lt"/>
              <a:ea typeface="+mn-ea"/>
              <a:cs typeface="+mn-cs"/>
            </a:rPr>
            <a:t>面が保険給付費の減少に伴い国県等の負担分が減少したものの、</a:t>
          </a:r>
          <a:r>
            <a:rPr kumimoji="1" lang="ja-JP" altLang="ja-JP" sz="1100">
              <a:solidFill>
                <a:schemeClr val="dk1"/>
              </a:solidFill>
              <a:effectLst/>
              <a:latin typeface="+mn-lt"/>
              <a:ea typeface="+mn-ea"/>
              <a:cs typeface="+mn-cs"/>
            </a:rPr>
            <a:t>保険給付費</a:t>
          </a:r>
          <a:r>
            <a:rPr kumimoji="1" lang="ja-JP" altLang="en-US" sz="1100">
              <a:solidFill>
                <a:schemeClr val="dk1"/>
              </a:solidFill>
              <a:effectLst/>
              <a:latin typeface="+mn-lt"/>
              <a:ea typeface="+mn-ea"/>
              <a:cs typeface="+mn-cs"/>
            </a:rPr>
            <a:t>の減の影響で</a:t>
          </a:r>
          <a:r>
            <a:rPr kumimoji="1" lang="ja-JP" altLang="ja-JP" sz="1100">
              <a:solidFill>
                <a:schemeClr val="dk1"/>
              </a:solidFill>
              <a:effectLst/>
              <a:latin typeface="+mn-lt"/>
              <a:ea typeface="+mn-ea"/>
              <a:cs typeface="+mn-cs"/>
            </a:rPr>
            <a:t>歳出</a:t>
          </a:r>
          <a:r>
            <a:rPr kumimoji="1" lang="ja-JP" altLang="en-US" sz="1100">
              <a:solidFill>
                <a:schemeClr val="dk1"/>
              </a:solidFill>
              <a:effectLst/>
              <a:latin typeface="+mn-lt"/>
              <a:ea typeface="+mn-ea"/>
              <a:cs typeface="+mn-cs"/>
            </a:rPr>
            <a:t>の減が歳入の減を上回ったことによる。</a:t>
          </a:r>
          <a:r>
            <a:rPr kumimoji="1" lang="ja-JP" altLang="ja-JP" sz="1100">
              <a:solidFill>
                <a:schemeClr val="dk1"/>
              </a:solidFill>
              <a:effectLst/>
              <a:latin typeface="+mn-lt"/>
              <a:ea typeface="+mn-ea"/>
              <a:cs typeface="+mn-cs"/>
            </a:rPr>
            <a:t>今後も高齢化が進み、多様な生活支援サービスの提供に伴い地域支援事業が増え、要介護認定者も増加すると推計されるため、引き続き給付費の適正化に努める必要がある。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O56"/>
  <sheetViews>
    <sheetView showGridLines="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77</v>
      </c>
      <c r="C2" s="164"/>
      <c r="D2" s="165"/>
    </row>
    <row r="3" spans="1:119" ht="18.75" customHeight="1" thickBot="1" x14ac:dyDescent="0.2">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13791873</v>
      </c>
      <c r="BO4" s="358"/>
      <c r="BP4" s="358"/>
      <c r="BQ4" s="358"/>
      <c r="BR4" s="358"/>
      <c r="BS4" s="358"/>
      <c r="BT4" s="358"/>
      <c r="BU4" s="359"/>
      <c r="BV4" s="357">
        <v>13460570</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7.3</v>
      </c>
      <c r="CU4" s="364"/>
      <c r="CV4" s="364"/>
      <c r="CW4" s="364"/>
      <c r="CX4" s="364"/>
      <c r="CY4" s="364"/>
      <c r="CZ4" s="364"/>
      <c r="DA4" s="365"/>
      <c r="DB4" s="363">
        <v>7.6</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13116384</v>
      </c>
      <c r="BO5" s="395"/>
      <c r="BP5" s="395"/>
      <c r="BQ5" s="395"/>
      <c r="BR5" s="395"/>
      <c r="BS5" s="395"/>
      <c r="BT5" s="395"/>
      <c r="BU5" s="396"/>
      <c r="BV5" s="394">
        <v>12849039</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91.3</v>
      </c>
      <c r="CU5" s="392"/>
      <c r="CV5" s="392"/>
      <c r="CW5" s="392"/>
      <c r="CX5" s="392"/>
      <c r="CY5" s="392"/>
      <c r="CZ5" s="392"/>
      <c r="DA5" s="393"/>
      <c r="DB5" s="391">
        <v>92.2</v>
      </c>
      <c r="DC5" s="392"/>
      <c r="DD5" s="392"/>
      <c r="DE5" s="392"/>
      <c r="DF5" s="392"/>
      <c r="DG5" s="392"/>
      <c r="DH5" s="392"/>
      <c r="DI5" s="393"/>
    </row>
    <row r="6" spans="1:119" ht="18.75" customHeight="1" x14ac:dyDescent="0.15">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675489</v>
      </c>
      <c r="BO6" s="395"/>
      <c r="BP6" s="395"/>
      <c r="BQ6" s="395"/>
      <c r="BR6" s="395"/>
      <c r="BS6" s="395"/>
      <c r="BT6" s="395"/>
      <c r="BU6" s="396"/>
      <c r="BV6" s="394">
        <v>611531</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91.6</v>
      </c>
      <c r="CU6" s="432"/>
      <c r="CV6" s="432"/>
      <c r="CW6" s="432"/>
      <c r="CX6" s="432"/>
      <c r="CY6" s="432"/>
      <c r="CZ6" s="432"/>
      <c r="DA6" s="433"/>
      <c r="DB6" s="431">
        <v>92.8</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184245</v>
      </c>
      <c r="BO7" s="395"/>
      <c r="BP7" s="395"/>
      <c r="BQ7" s="395"/>
      <c r="BR7" s="395"/>
      <c r="BS7" s="395"/>
      <c r="BT7" s="395"/>
      <c r="BU7" s="396"/>
      <c r="BV7" s="394">
        <v>116423</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6712230</v>
      </c>
      <c r="CU7" s="395"/>
      <c r="CV7" s="395"/>
      <c r="CW7" s="395"/>
      <c r="CX7" s="395"/>
      <c r="CY7" s="395"/>
      <c r="CZ7" s="395"/>
      <c r="DA7" s="396"/>
      <c r="DB7" s="394">
        <v>6474873</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491244</v>
      </c>
      <c r="BO8" s="395"/>
      <c r="BP8" s="395"/>
      <c r="BQ8" s="395"/>
      <c r="BR8" s="395"/>
      <c r="BS8" s="395"/>
      <c r="BT8" s="395"/>
      <c r="BU8" s="396"/>
      <c r="BV8" s="394">
        <v>495108</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0.45</v>
      </c>
      <c r="CU8" s="435"/>
      <c r="CV8" s="435"/>
      <c r="CW8" s="435"/>
      <c r="CX8" s="435"/>
      <c r="CY8" s="435"/>
      <c r="CZ8" s="435"/>
      <c r="DA8" s="436"/>
      <c r="DB8" s="434">
        <v>0.44</v>
      </c>
      <c r="DC8" s="435"/>
      <c r="DD8" s="435"/>
      <c r="DE8" s="435"/>
      <c r="DF8" s="435"/>
      <c r="DG8" s="435"/>
      <c r="DH8" s="435"/>
      <c r="DI8" s="436"/>
    </row>
    <row r="9" spans="1:119" ht="18.75" customHeight="1" thickBot="1" x14ac:dyDescent="0.2">
      <c r="A9" s="163"/>
      <c r="B9" s="388" t="s">
        <v>106</v>
      </c>
      <c r="C9" s="389"/>
      <c r="D9" s="389"/>
      <c r="E9" s="389"/>
      <c r="F9" s="389"/>
      <c r="G9" s="389"/>
      <c r="H9" s="389"/>
      <c r="I9" s="389"/>
      <c r="J9" s="389"/>
      <c r="K9" s="437"/>
      <c r="L9" s="438" t="s">
        <v>107</v>
      </c>
      <c r="M9" s="439"/>
      <c r="N9" s="439"/>
      <c r="O9" s="439"/>
      <c r="P9" s="439"/>
      <c r="Q9" s="440"/>
      <c r="R9" s="441">
        <v>25591</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-3864</v>
      </c>
      <c r="BO9" s="395"/>
      <c r="BP9" s="395"/>
      <c r="BQ9" s="395"/>
      <c r="BR9" s="395"/>
      <c r="BS9" s="395"/>
      <c r="BT9" s="395"/>
      <c r="BU9" s="396"/>
      <c r="BV9" s="394">
        <v>10120</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8.6</v>
      </c>
      <c r="CU9" s="392"/>
      <c r="CV9" s="392"/>
      <c r="CW9" s="392"/>
      <c r="CX9" s="392"/>
      <c r="CY9" s="392"/>
      <c r="CZ9" s="392"/>
      <c r="DA9" s="393"/>
      <c r="DB9" s="391">
        <v>9</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112</v>
      </c>
      <c r="M10" s="424"/>
      <c r="N10" s="424"/>
      <c r="O10" s="424"/>
      <c r="P10" s="424"/>
      <c r="Q10" s="425"/>
      <c r="R10" s="445">
        <v>25404</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90</v>
      </c>
      <c r="AV10" s="427"/>
      <c r="AW10" s="427"/>
      <c r="AX10" s="427"/>
      <c r="AY10" s="428" t="s">
        <v>114</v>
      </c>
      <c r="AZ10" s="429"/>
      <c r="BA10" s="429"/>
      <c r="BB10" s="429"/>
      <c r="BC10" s="429"/>
      <c r="BD10" s="429"/>
      <c r="BE10" s="429"/>
      <c r="BF10" s="429"/>
      <c r="BG10" s="429"/>
      <c r="BH10" s="429"/>
      <c r="BI10" s="429"/>
      <c r="BJ10" s="429"/>
      <c r="BK10" s="429"/>
      <c r="BL10" s="429"/>
      <c r="BM10" s="430"/>
      <c r="BN10" s="394">
        <v>248076</v>
      </c>
      <c r="BO10" s="395"/>
      <c r="BP10" s="395"/>
      <c r="BQ10" s="395"/>
      <c r="BR10" s="395"/>
      <c r="BS10" s="395"/>
      <c r="BT10" s="395"/>
      <c r="BU10" s="396"/>
      <c r="BV10" s="394">
        <v>243047</v>
      </c>
      <c r="BW10" s="395"/>
      <c r="BX10" s="395"/>
      <c r="BY10" s="395"/>
      <c r="BZ10" s="395"/>
      <c r="CA10" s="395"/>
      <c r="CB10" s="395"/>
      <c r="CC10" s="396"/>
      <c r="CD10" s="169" t="s">
        <v>115</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388"/>
      <c r="C11" s="389"/>
      <c r="D11" s="389"/>
      <c r="E11" s="389"/>
      <c r="F11" s="389"/>
      <c r="G11" s="389"/>
      <c r="H11" s="389"/>
      <c r="I11" s="389"/>
      <c r="J11" s="389"/>
      <c r="K11" s="437"/>
      <c r="L11" s="448" t="s">
        <v>116</v>
      </c>
      <c r="M11" s="449"/>
      <c r="N11" s="449"/>
      <c r="O11" s="449"/>
      <c r="P11" s="449"/>
      <c r="Q11" s="450"/>
      <c r="R11" s="451" t="s">
        <v>117</v>
      </c>
      <c r="S11" s="452"/>
      <c r="T11" s="452"/>
      <c r="U11" s="452"/>
      <c r="V11" s="453"/>
      <c r="W11" s="382"/>
      <c r="X11" s="383"/>
      <c r="Y11" s="383"/>
      <c r="Z11" s="383"/>
      <c r="AA11" s="383"/>
      <c r="AB11" s="383"/>
      <c r="AC11" s="383"/>
      <c r="AD11" s="383"/>
      <c r="AE11" s="383"/>
      <c r="AF11" s="383"/>
      <c r="AG11" s="383"/>
      <c r="AH11" s="383"/>
      <c r="AI11" s="383"/>
      <c r="AJ11" s="383"/>
      <c r="AK11" s="383"/>
      <c r="AL11" s="386"/>
      <c r="AM11" s="423" t="s">
        <v>118</v>
      </c>
      <c r="AN11" s="424"/>
      <c r="AO11" s="424"/>
      <c r="AP11" s="424"/>
      <c r="AQ11" s="424"/>
      <c r="AR11" s="424"/>
      <c r="AS11" s="424"/>
      <c r="AT11" s="425"/>
      <c r="AU11" s="426" t="s">
        <v>90</v>
      </c>
      <c r="AV11" s="427"/>
      <c r="AW11" s="427"/>
      <c r="AX11" s="427"/>
      <c r="AY11" s="428" t="s">
        <v>119</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120</v>
      </c>
      <c r="CE11" s="398"/>
      <c r="CF11" s="398"/>
      <c r="CG11" s="398"/>
      <c r="CH11" s="398"/>
      <c r="CI11" s="398"/>
      <c r="CJ11" s="398"/>
      <c r="CK11" s="398"/>
      <c r="CL11" s="398"/>
      <c r="CM11" s="398"/>
      <c r="CN11" s="398"/>
      <c r="CO11" s="398"/>
      <c r="CP11" s="398"/>
      <c r="CQ11" s="398"/>
      <c r="CR11" s="398"/>
      <c r="CS11" s="399"/>
      <c r="CT11" s="434" t="s">
        <v>121</v>
      </c>
      <c r="CU11" s="435"/>
      <c r="CV11" s="435"/>
      <c r="CW11" s="435"/>
      <c r="CX11" s="435"/>
      <c r="CY11" s="435"/>
      <c r="CZ11" s="435"/>
      <c r="DA11" s="436"/>
      <c r="DB11" s="434" t="s">
        <v>121</v>
      </c>
      <c r="DC11" s="435"/>
      <c r="DD11" s="435"/>
      <c r="DE11" s="435"/>
      <c r="DF11" s="435"/>
      <c r="DG11" s="435"/>
      <c r="DH11" s="435"/>
      <c r="DI11" s="436"/>
    </row>
    <row r="12" spans="1:119" ht="18.75" customHeight="1" x14ac:dyDescent="0.15">
      <c r="A12" s="163"/>
      <c r="B12" s="454" t="s">
        <v>122</v>
      </c>
      <c r="C12" s="455"/>
      <c r="D12" s="455"/>
      <c r="E12" s="455"/>
      <c r="F12" s="455"/>
      <c r="G12" s="455"/>
      <c r="H12" s="455"/>
      <c r="I12" s="455"/>
      <c r="J12" s="455"/>
      <c r="K12" s="456"/>
      <c r="L12" s="463" t="s">
        <v>123</v>
      </c>
      <c r="M12" s="464"/>
      <c r="N12" s="464"/>
      <c r="O12" s="464"/>
      <c r="P12" s="464"/>
      <c r="Q12" s="465"/>
      <c r="R12" s="466">
        <v>25684</v>
      </c>
      <c r="S12" s="467"/>
      <c r="T12" s="467"/>
      <c r="U12" s="467"/>
      <c r="V12" s="468"/>
      <c r="W12" s="469" t="s">
        <v>1</v>
      </c>
      <c r="X12" s="427"/>
      <c r="Y12" s="427"/>
      <c r="Z12" s="427"/>
      <c r="AA12" s="427"/>
      <c r="AB12" s="470"/>
      <c r="AC12" s="471" t="s">
        <v>124</v>
      </c>
      <c r="AD12" s="472"/>
      <c r="AE12" s="472"/>
      <c r="AF12" s="472"/>
      <c r="AG12" s="473"/>
      <c r="AH12" s="471" t="s">
        <v>125</v>
      </c>
      <c r="AI12" s="472"/>
      <c r="AJ12" s="472"/>
      <c r="AK12" s="472"/>
      <c r="AL12" s="474"/>
      <c r="AM12" s="423" t="s">
        <v>126</v>
      </c>
      <c r="AN12" s="424"/>
      <c r="AO12" s="424"/>
      <c r="AP12" s="424"/>
      <c r="AQ12" s="424"/>
      <c r="AR12" s="424"/>
      <c r="AS12" s="424"/>
      <c r="AT12" s="425"/>
      <c r="AU12" s="426" t="s">
        <v>127</v>
      </c>
      <c r="AV12" s="427"/>
      <c r="AW12" s="427"/>
      <c r="AX12" s="427"/>
      <c r="AY12" s="428" t="s">
        <v>128</v>
      </c>
      <c r="AZ12" s="429"/>
      <c r="BA12" s="429"/>
      <c r="BB12" s="429"/>
      <c r="BC12" s="429"/>
      <c r="BD12" s="429"/>
      <c r="BE12" s="429"/>
      <c r="BF12" s="429"/>
      <c r="BG12" s="429"/>
      <c r="BH12" s="429"/>
      <c r="BI12" s="429"/>
      <c r="BJ12" s="429"/>
      <c r="BK12" s="429"/>
      <c r="BL12" s="429"/>
      <c r="BM12" s="430"/>
      <c r="BN12" s="394">
        <v>242495</v>
      </c>
      <c r="BO12" s="395"/>
      <c r="BP12" s="395"/>
      <c r="BQ12" s="395"/>
      <c r="BR12" s="395"/>
      <c r="BS12" s="395"/>
      <c r="BT12" s="395"/>
      <c r="BU12" s="396"/>
      <c r="BV12" s="394">
        <v>243761</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121</v>
      </c>
      <c r="CU12" s="435"/>
      <c r="CV12" s="435"/>
      <c r="CW12" s="435"/>
      <c r="CX12" s="435"/>
      <c r="CY12" s="435"/>
      <c r="CZ12" s="435"/>
      <c r="DA12" s="436"/>
      <c r="DB12" s="434" t="s">
        <v>121</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8"/>
      <c r="M13" s="485" t="s">
        <v>130</v>
      </c>
      <c r="N13" s="486"/>
      <c r="O13" s="486"/>
      <c r="P13" s="486"/>
      <c r="Q13" s="487"/>
      <c r="R13" s="478">
        <v>25464</v>
      </c>
      <c r="S13" s="479"/>
      <c r="T13" s="479"/>
      <c r="U13" s="479"/>
      <c r="V13" s="480"/>
      <c r="W13" s="410" t="s">
        <v>131</v>
      </c>
      <c r="X13" s="411"/>
      <c r="Y13" s="411"/>
      <c r="Z13" s="411"/>
      <c r="AA13" s="411"/>
      <c r="AB13" s="401"/>
      <c r="AC13" s="445">
        <v>810</v>
      </c>
      <c r="AD13" s="446"/>
      <c r="AE13" s="446"/>
      <c r="AF13" s="446"/>
      <c r="AG13" s="488"/>
      <c r="AH13" s="445">
        <v>839</v>
      </c>
      <c r="AI13" s="446"/>
      <c r="AJ13" s="446"/>
      <c r="AK13" s="446"/>
      <c r="AL13" s="447"/>
      <c r="AM13" s="423" t="s">
        <v>132</v>
      </c>
      <c r="AN13" s="424"/>
      <c r="AO13" s="424"/>
      <c r="AP13" s="424"/>
      <c r="AQ13" s="424"/>
      <c r="AR13" s="424"/>
      <c r="AS13" s="424"/>
      <c r="AT13" s="425"/>
      <c r="AU13" s="426" t="s">
        <v>127</v>
      </c>
      <c r="AV13" s="427"/>
      <c r="AW13" s="427"/>
      <c r="AX13" s="427"/>
      <c r="AY13" s="428" t="s">
        <v>133</v>
      </c>
      <c r="AZ13" s="429"/>
      <c r="BA13" s="429"/>
      <c r="BB13" s="429"/>
      <c r="BC13" s="429"/>
      <c r="BD13" s="429"/>
      <c r="BE13" s="429"/>
      <c r="BF13" s="429"/>
      <c r="BG13" s="429"/>
      <c r="BH13" s="429"/>
      <c r="BI13" s="429"/>
      <c r="BJ13" s="429"/>
      <c r="BK13" s="429"/>
      <c r="BL13" s="429"/>
      <c r="BM13" s="430"/>
      <c r="BN13" s="394">
        <v>1717</v>
      </c>
      <c r="BO13" s="395"/>
      <c r="BP13" s="395"/>
      <c r="BQ13" s="395"/>
      <c r="BR13" s="395"/>
      <c r="BS13" s="395"/>
      <c r="BT13" s="395"/>
      <c r="BU13" s="396"/>
      <c r="BV13" s="394">
        <v>9406</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6.2</v>
      </c>
      <c r="CU13" s="392"/>
      <c r="CV13" s="392"/>
      <c r="CW13" s="392"/>
      <c r="CX13" s="392"/>
      <c r="CY13" s="392"/>
      <c r="CZ13" s="392"/>
      <c r="DA13" s="393"/>
      <c r="DB13" s="391">
        <v>6.3</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135</v>
      </c>
      <c r="M14" s="476"/>
      <c r="N14" s="476"/>
      <c r="O14" s="476"/>
      <c r="P14" s="476"/>
      <c r="Q14" s="477"/>
      <c r="R14" s="478">
        <v>25878</v>
      </c>
      <c r="S14" s="479"/>
      <c r="T14" s="479"/>
      <c r="U14" s="479"/>
      <c r="V14" s="480"/>
      <c r="W14" s="384"/>
      <c r="X14" s="385"/>
      <c r="Y14" s="385"/>
      <c r="Z14" s="385"/>
      <c r="AA14" s="385"/>
      <c r="AB14" s="374"/>
      <c r="AC14" s="481">
        <v>6.9</v>
      </c>
      <c r="AD14" s="482"/>
      <c r="AE14" s="482"/>
      <c r="AF14" s="482"/>
      <c r="AG14" s="483"/>
      <c r="AH14" s="481">
        <v>7.1</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121</v>
      </c>
      <c r="CU14" s="493"/>
      <c r="CV14" s="493"/>
      <c r="CW14" s="493"/>
      <c r="CX14" s="493"/>
      <c r="CY14" s="493"/>
      <c r="CZ14" s="493"/>
      <c r="DA14" s="494"/>
      <c r="DB14" s="492" t="s">
        <v>121</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8"/>
      <c r="M15" s="485" t="s">
        <v>130</v>
      </c>
      <c r="N15" s="486"/>
      <c r="O15" s="486"/>
      <c r="P15" s="486"/>
      <c r="Q15" s="487"/>
      <c r="R15" s="478">
        <v>25689</v>
      </c>
      <c r="S15" s="479"/>
      <c r="T15" s="479"/>
      <c r="U15" s="479"/>
      <c r="V15" s="480"/>
      <c r="W15" s="410" t="s">
        <v>137</v>
      </c>
      <c r="X15" s="411"/>
      <c r="Y15" s="411"/>
      <c r="Z15" s="411"/>
      <c r="AA15" s="411"/>
      <c r="AB15" s="401"/>
      <c r="AC15" s="445">
        <v>2894</v>
      </c>
      <c r="AD15" s="446"/>
      <c r="AE15" s="446"/>
      <c r="AF15" s="446"/>
      <c r="AG15" s="488"/>
      <c r="AH15" s="445">
        <v>3099</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2645487</v>
      </c>
      <c r="BO15" s="358"/>
      <c r="BP15" s="358"/>
      <c r="BQ15" s="358"/>
      <c r="BR15" s="358"/>
      <c r="BS15" s="358"/>
      <c r="BT15" s="358"/>
      <c r="BU15" s="359"/>
      <c r="BV15" s="357">
        <v>2641266</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24.8</v>
      </c>
      <c r="AD16" s="482"/>
      <c r="AE16" s="482"/>
      <c r="AF16" s="482"/>
      <c r="AG16" s="483"/>
      <c r="AH16" s="481">
        <v>26.1</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6043583</v>
      </c>
      <c r="BO16" s="395"/>
      <c r="BP16" s="395"/>
      <c r="BQ16" s="395"/>
      <c r="BR16" s="395"/>
      <c r="BS16" s="395"/>
      <c r="BT16" s="395"/>
      <c r="BU16" s="396"/>
      <c r="BV16" s="394">
        <v>5805861</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7970</v>
      </c>
      <c r="AD17" s="446"/>
      <c r="AE17" s="446"/>
      <c r="AF17" s="446"/>
      <c r="AG17" s="488"/>
      <c r="AH17" s="445">
        <v>7927</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3276866</v>
      </c>
      <c r="BO17" s="395"/>
      <c r="BP17" s="395"/>
      <c r="BQ17" s="395"/>
      <c r="BR17" s="395"/>
      <c r="BS17" s="395"/>
      <c r="BT17" s="395"/>
      <c r="BU17" s="396"/>
      <c r="BV17" s="394">
        <v>3269135</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6" t="s">
        <v>147</v>
      </c>
      <c r="C18" s="437"/>
      <c r="D18" s="437"/>
      <c r="E18" s="517"/>
      <c r="F18" s="517"/>
      <c r="G18" s="517"/>
      <c r="H18" s="517"/>
      <c r="I18" s="517"/>
      <c r="J18" s="517"/>
      <c r="K18" s="517"/>
      <c r="L18" s="518">
        <v>110.02</v>
      </c>
      <c r="M18" s="518"/>
      <c r="N18" s="518"/>
      <c r="O18" s="518"/>
      <c r="P18" s="518"/>
      <c r="Q18" s="518"/>
      <c r="R18" s="519"/>
      <c r="S18" s="519"/>
      <c r="T18" s="519"/>
      <c r="U18" s="519"/>
      <c r="V18" s="520"/>
      <c r="W18" s="412"/>
      <c r="X18" s="413"/>
      <c r="Y18" s="413"/>
      <c r="Z18" s="413"/>
      <c r="AA18" s="413"/>
      <c r="AB18" s="404"/>
      <c r="AC18" s="521">
        <v>68.3</v>
      </c>
      <c r="AD18" s="522"/>
      <c r="AE18" s="522"/>
      <c r="AF18" s="522"/>
      <c r="AG18" s="523"/>
      <c r="AH18" s="521">
        <v>66.8</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6199244</v>
      </c>
      <c r="BO18" s="395"/>
      <c r="BP18" s="395"/>
      <c r="BQ18" s="395"/>
      <c r="BR18" s="395"/>
      <c r="BS18" s="395"/>
      <c r="BT18" s="395"/>
      <c r="BU18" s="396"/>
      <c r="BV18" s="394">
        <v>5993935</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6" t="s">
        <v>149</v>
      </c>
      <c r="C19" s="437"/>
      <c r="D19" s="437"/>
      <c r="E19" s="517"/>
      <c r="F19" s="517"/>
      <c r="G19" s="517"/>
      <c r="H19" s="517"/>
      <c r="I19" s="517"/>
      <c r="J19" s="517"/>
      <c r="K19" s="517"/>
      <c r="L19" s="525">
        <v>233</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8520948</v>
      </c>
      <c r="BO19" s="395"/>
      <c r="BP19" s="395"/>
      <c r="BQ19" s="395"/>
      <c r="BR19" s="395"/>
      <c r="BS19" s="395"/>
      <c r="BT19" s="395"/>
      <c r="BU19" s="396"/>
      <c r="BV19" s="394">
        <v>8359455</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6" t="s">
        <v>151</v>
      </c>
      <c r="C20" s="437"/>
      <c r="D20" s="437"/>
      <c r="E20" s="517"/>
      <c r="F20" s="517"/>
      <c r="G20" s="517"/>
      <c r="H20" s="517"/>
      <c r="I20" s="517"/>
      <c r="J20" s="517"/>
      <c r="K20" s="517"/>
      <c r="L20" s="525">
        <v>10203</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6014199</v>
      </c>
      <c r="BO22" s="358"/>
      <c r="BP22" s="358"/>
      <c r="BQ22" s="358"/>
      <c r="BR22" s="358"/>
      <c r="BS22" s="358"/>
      <c r="BT22" s="358"/>
      <c r="BU22" s="359"/>
      <c r="BV22" s="357">
        <v>6408132</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5084287</v>
      </c>
      <c r="BO23" s="395"/>
      <c r="BP23" s="395"/>
      <c r="BQ23" s="395"/>
      <c r="BR23" s="395"/>
      <c r="BS23" s="395"/>
      <c r="BT23" s="395"/>
      <c r="BU23" s="396"/>
      <c r="BV23" s="394">
        <v>5340934</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161</v>
      </c>
      <c r="F24" s="424"/>
      <c r="G24" s="424"/>
      <c r="H24" s="424"/>
      <c r="I24" s="424"/>
      <c r="J24" s="424"/>
      <c r="K24" s="425"/>
      <c r="L24" s="445">
        <v>1</v>
      </c>
      <c r="M24" s="446"/>
      <c r="N24" s="446"/>
      <c r="O24" s="446"/>
      <c r="P24" s="488"/>
      <c r="Q24" s="445">
        <v>7600</v>
      </c>
      <c r="R24" s="446"/>
      <c r="S24" s="446"/>
      <c r="T24" s="446"/>
      <c r="U24" s="446"/>
      <c r="V24" s="488"/>
      <c r="W24" s="540"/>
      <c r="X24" s="541"/>
      <c r="Y24" s="542"/>
      <c r="Z24" s="444" t="s">
        <v>162</v>
      </c>
      <c r="AA24" s="424"/>
      <c r="AB24" s="424"/>
      <c r="AC24" s="424"/>
      <c r="AD24" s="424"/>
      <c r="AE24" s="424"/>
      <c r="AF24" s="424"/>
      <c r="AG24" s="425"/>
      <c r="AH24" s="445">
        <v>155</v>
      </c>
      <c r="AI24" s="446"/>
      <c r="AJ24" s="446"/>
      <c r="AK24" s="446"/>
      <c r="AL24" s="488"/>
      <c r="AM24" s="445">
        <v>484065</v>
      </c>
      <c r="AN24" s="446"/>
      <c r="AO24" s="446"/>
      <c r="AP24" s="446"/>
      <c r="AQ24" s="446"/>
      <c r="AR24" s="488"/>
      <c r="AS24" s="445">
        <v>3123</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3102676</v>
      </c>
      <c r="BO24" s="395"/>
      <c r="BP24" s="395"/>
      <c r="BQ24" s="395"/>
      <c r="BR24" s="395"/>
      <c r="BS24" s="395"/>
      <c r="BT24" s="395"/>
      <c r="BU24" s="396"/>
      <c r="BV24" s="394">
        <v>3197594</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164</v>
      </c>
      <c r="F25" s="424"/>
      <c r="G25" s="424"/>
      <c r="H25" s="424"/>
      <c r="I25" s="424"/>
      <c r="J25" s="424"/>
      <c r="K25" s="425"/>
      <c r="L25" s="445">
        <v>1</v>
      </c>
      <c r="M25" s="446"/>
      <c r="N25" s="446"/>
      <c r="O25" s="446"/>
      <c r="P25" s="488"/>
      <c r="Q25" s="445">
        <v>6120</v>
      </c>
      <c r="R25" s="446"/>
      <c r="S25" s="446"/>
      <c r="T25" s="446"/>
      <c r="U25" s="446"/>
      <c r="V25" s="488"/>
      <c r="W25" s="540"/>
      <c r="X25" s="541"/>
      <c r="Y25" s="542"/>
      <c r="Z25" s="444" t="s">
        <v>165</v>
      </c>
      <c r="AA25" s="424"/>
      <c r="AB25" s="424"/>
      <c r="AC25" s="424"/>
      <c r="AD25" s="424"/>
      <c r="AE25" s="424"/>
      <c r="AF25" s="424"/>
      <c r="AG25" s="425"/>
      <c r="AH25" s="445" t="s">
        <v>121</v>
      </c>
      <c r="AI25" s="446"/>
      <c r="AJ25" s="446"/>
      <c r="AK25" s="446"/>
      <c r="AL25" s="488"/>
      <c r="AM25" s="445" t="s">
        <v>121</v>
      </c>
      <c r="AN25" s="446"/>
      <c r="AO25" s="446"/>
      <c r="AP25" s="446"/>
      <c r="AQ25" s="446"/>
      <c r="AR25" s="488"/>
      <c r="AS25" s="445" t="s">
        <v>121</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1402187</v>
      </c>
      <c r="BO25" s="358"/>
      <c r="BP25" s="358"/>
      <c r="BQ25" s="358"/>
      <c r="BR25" s="358"/>
      <c r="BS25" s="358"/>
      <c r="BT25" s="358"/>
      <c r="BU25" s="359"/>
      <c r="BV25" s="357">
        <v>1338536</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167</v>
      </c>
      <c r="F26" s="424"/>
      <c r="G26" s="424"/>
      <c r="H26" s="424"/>
      <c r="I26" s="424"/>
      <c r="J26" s="424"/>
      <c r="K26" s="425"/>
      <c r="L26" s="445">
        <v>1</v>
      </c>
      <c r="M26" s="446"/>
      <c r="N26" s="446"/>
      <c r="O26" s="446"/>
      <c r="P26" s="488"/>
      <c r="Q26" s="445">
        <v>5820</v>
      </c>
      <c r="R26" s="446"/>
      <c r="S26" s="446"/>
      <c r="T26" s="446"/>
      <c r="U26" s="446"/>
      <c r="V26" s="488"/>
      <c r="W26" s="540"/>
      <c r="X26" s="541"/>
      <c r="Y26" s="542"/>
      <c r="Z26" s="444" t="s">
        <v>168</v>
      </c>
      <c r="AA26" s="546"/>
      <c r="AB26" s="546"/>
      <c r="AC26" s="546"/>
      <c r="AD26" s="546"/>
      <c r="AE26" s="546"/>
      <c r="AF26" s="546"/>
      <c r="AG26" s="547"/>
      <c r="AH26" s="445">
        <v>4</v>
      </c>
      <c r="AI26" s="446"/>
      <c r="AJ26" s="446"/>
      <c r="AK26" s="446"/>
      <c r="AL26" s="488"/>
      <c r="AM26" s="445">
        <v>14876</v>
      </c>
      <c r="AN26" s="446"/>
      <c r="AO26" s="446"/>
      <c r="AP26" s="446"/>
      <c r="AQ26" s="446"/>
      <c r="AR26" s="488"/>
      <c r="AS26" s="445">
        <v>3719</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121</v>
      </c>
      <c r="BO26" s="395"/>
      <c r="BP26" s="395"/>
      <c r="BQ26" s="395"/>
      <c r="BR26" s="395"/>
      <c r="BS26" s="395"/>
      <c r="BT26" s="395"/>
      <c r="BU26" s="396"/>
      <c r="BV26" s="394" t="s">
        <v>121</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170</v>
      </c>
      <c r="F27" s="424"/>
      <c r="G27" s="424"/>
      <c r="H27" s="424"/>
      <c r="I27" s="424"/>
      <c r="J27" s="424"/>
      <c r="K27" s="425"/>
      <c r="L27" s="445">
        <v>1</v>
      </c>
      <c r="M27" s="446"/>
      <c r="N27" s="446"/>
      <c r="O27" s="446"/>
      <c r="P27" s="488"/>
      <c r="Q27" s="445">
        <v>3250</v>
      </c>
      <c r="R27" s="446"/>
      <c r="S27" s="446"/>
      <c r="T27" s="446"/>
      <c r="U27" s="446"/>
      <c r="V27" s="488"/>
      <c r="W27" s="540"/>
      <c r="X27" s="541"/>
      <c r="Y27" s="542"/>
      <c r="Z27" s="444" t="s">
        <v>171</v>
      </c>
      <c r="AA27" s="424"/>
      <c r="AB27" s="424"/>
      <c r="AC27" s="424"/>
      <c r="AD27" s="424"/>
      <c r="AE27" s="424"/>
      <c r="AF27" s="424"/>
      <c r="AG27" s="425"/>
      <c r="AH27" s="445">
        <v>2</v>
      </c>
      <c r="AI27" s="446"/>
      <c r="AJ27" s="446"/>
      <c r="AK27" s="446"/>
      <c r="AL27" s="488"/>
      <c r="AM27" s="445" t="s">
        <v>172</v>
      </c>
      <c r="AN27" s="446"/>
      <c r="AO27" s="446"/>
      <c r="AP27" s="446"/>
      <c r="AQ27" s="446"/>
      <c r="AR27" s="488"/>
      <c r="AS27" s="445" t="s">
        <v>172</v>
      </c>
      <c r="AT27" s="446"/>
      <c r="AU27" s="446"/>
      <c r="AV27" s="446"/>
      <c r="AW27" s="446"/>
      <c r="AX27" s="447"/>
      <c r="AY27" s="489" t="s">
        <v>173</v>
      </c>
      <c r="AZ27" s="490"/>
      <c r="BA27" s="490"/>
      <c r="BB27" s="490"/>
      <c r="BC27" s="490"/>
      <c r="BD27" s="490"/>
      <c r="BE27" s="490"/>
      <c r="BF27" s="490"/>
      <c r="BG27" s="490"/>
      <c r="BH27" s="490"/>
      <c r="BI27" s="490"/>
      <c r="BJ27" s="490"/>
      <c r="BK27" s="490"/>
      <c r="BL27" s="490"/>
      <c r="BM27" s="491"/>
      <c r="BN27" s="513">
        <v>200000</v>
      </c>
      <c r="BO27" s="514"/>
      <c r="BP27" s="514"/>
      <c r="BQ27" s="514"/>
      <c r="BR27" s="514"/>
      <c r="BS27" s="514"/>
      <c r="BT27" s="514"/>
      <c r="BU27" s="515"/>
      <c r="BV27" s="513">
        <v>200000</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174</v>
      </c>
      <c r="F28" s="424"/>
      <c r="G28" s="424"/>
      <c r="H28" s="424"/>
      <c r="I28" s="424"/>
      <c r="J28" s="424"/>
      <c r="K28" s="425"/>
      <c r="L28" s="445">
        <v>1</v>
      </c>
      <c r="M28" s="446"/>
      <c r="N28" s="446"/>
      <c r="O28" s="446"/>
      <c r="P28" s="488"/>
      <c r="Q28" s="445">
        <v>2600</v>
      </c>
      <c r="R28" s="446"/>
      <c r="S28" s="446"/>
      <c r="T28" s="446"/>
      <c r="U28" s="446"/>
      <c r="V28" s="488"/>
      <c r="W28" s="540"/>
      <c r="X28" s="541"/>
      <c r="Y28" s="542"/>
      <c r="Z28" s="444" t="s">
        <v>175</v>
      </c>
      <c r="AA28" s="424"/>
      <c r="AB28" s="424"/>
      <c r="AC28" s="424"/>
      <c r="AD28" s="424"/>
      <c r="AE28" s="424"/>
      <c r="AF28" s="424"/>
      <c r="AG28" s="425"/>
      <c r="AH28" s="445" t="s">
        <v>121</v>
      </c>
      <c r="AI28" s="446"/>
      <c r="AJ28" s="446"/>
      <c r="AK28" s="446"/>
      <c r="AL28" s="488"/>
      <c r="AM28" s="445" t="s">
        <v>121</v>
      </c>
      <c r="AN28" s="446"/>
      <c r="AO28" s="446"/>
      <c r="AP28" s="446"/>
      <c r="AQ28" s="446"/>
      <c r="AR28" s="488"/>
      <c r="AS28" s="445" t="s">
        <v>121</v>
      </c>
      <c r="AT28" s="446"/>
      <c r="AU28" s="446"/>
      <c r="AV28" s="446"/>
      <c r="AW28" s="446"/>
      <c r="AX28" s="447"/>
      <c r="AY28" s="548" t="s">
        <v>176</v>
      </c>
      <c r="AZ28" s="549"/>
      <c r="BA28" s="549"/>
      <c r="BB28" s="550"/>
      <c r="BC28" s="354" t="s">
        <v>46</v>
      </c>
      <c r="BD28" s="355"/>
      <c r="BE28" s="355"/>
      <c r="BF28" s="355"/>
      <c r="BG28" s="355"/>
      <c r="BH28" s="355"/>
      <c r="BI28" s="355"/>
      <c r="BJ28" s="355"/>
      <c r="BK28" s="355"/>
      <c r="BL28" s="355"/>
      <c r="BM28" s="356"/>
      <c r="BN28" s="357">
        <v>1760743</v>
      </c>
      <c r="BO28" s="358"/>
      <c r="BP28" s="358"/>
      <c r="BQ28" s="358"/>
      <c r="BR28" s="358"/>
      <c r="BS28" s="358"/>
      <c r="BT28" s="358"/>
      <c r="BU28" s="359"/>
      <c r="BV28" s="357">
        <v>1755162</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177</v>
      </c>
      <c r="F29" s="424"/>
      <c r="G29" s="424"/>
      <c r="H29" s="424"/>
      <c r="I29" s="424"/>
      <c r="J29" s="424"/>
      <c r="K29" s="425"/>
      <c r="L29" s="445">
        <v>10</v>
      </c>
      <c r="M29" s="446"/>
      <c r="N29" s="446"/>
      <c r="O29" s="446"/>
      <c r="P29" s="488"/>
      <c r="Q29" s="445">
        <v>2360</v>
      </c>
      <c r="R29" s="446"/>
      <c r="S29" s="446"/>
      <c r="T29" s="446"/>
      <c r="U29" s="446"/>
      <c r="V29" s="488"/>
      <c r="W29" s="543"/>
      <c r="X29" s="544"/>
      <c r="Y29" s="545"/>
      <c r="Z29" s="444" t="s">
        <v>178</v>
      </c>
      <c r="AA29" s="424"/>
      <c r="AB29" s="424"/>
      <c r="AC29" s="424"/>
      <c r="AD29" s="424"/>
      <c r="AE29" s="424"/>
      <c r="AF29" s="424"/>
      <c r="AG29" s="425"/>
      <c r="AH29" s="445">
        <v>157</v>
      </c>
      <c r="AI29" s="446"/>
      <c r="AJ29" s="446"/>
      <c r="AK29" s="446"/>
      <c r="AL29" s="488"/>
      <c r="AM29" s="445">
        <v>491705</v>
      </c>
      <c r="AN29" s="446"/>
      <c r="AO29" s="446"/>
      <c r="AP29" s="446"/>
      <c r="AQ29" s="446"/>
      <c r="AR29" s="488"/>
      <c r="AS29" s="445">
        <v>3132</v>
      </c>
      <c r="AT29" s="446"/>
      <c r="AU29" s="446"/>
      <c r="AV29" s="446"/>
      <c r="AW29" s="446"/>
      <c r="AX29" s="447"/>
      <c r="AY29" s="551"/>
      <c r="AZ29" s="552"/>
      <c r="BA29" s="552"/>
      <c r="BB29" s="553"/>
      <c r="BC29" s="428" t="s">
        <v>179</v>
      </c>
      <c r="BD29" s="429"/>
      <c r="BE29" s="429"/>
      <c r="BF29" s="429"/>
      <c r="BG29" s="429"/>
      <c r="BH29" s="429"/>
      <c r="BI29" s="429"/>
      <c r="BJ29" s="429"/>
      <c r="BK29" s="429"/>
      <c r="BL29" s="429"/>
      <c r="BM29" s="430"/>
      <c r="BN29" s="394">
        <v>279382</v>
      </c>
      <c r="BO29" s="395"/>
      <c r="BP29" s="395"/>
      <c r="BQ29" s="395"/>
      <c r="BR29" s="395"/>
      <c r="BS29" s="395"/>
      <c r="BT29" s="395"/>
      <c r="BU29" s="396"/>
      <c r="BV29" s="394">
        <v>235179</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180</v>
      </c>
      <c r="X30" s="562"/>
      <c r="Y30" s="562"/>
      <c r="Z30" s="562"/>
      <c r="AA30" s="562"/>
      <c r="AB30" s="562"/>
      <c r="AC30" s="562"/>
      <c r="AD30" s="562"/>
      <c r="AE30" s="562"/>
      <c r="AF30" s="562"/>
      <c r="AG30" s="563"/>
      <c r="AH30" s="521">
        <v>95.4</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2762956</v>
      </c>
      <c r="BO30" s="514"/>
      <c r="BP30" s="514"/>
      <c r="BQ30" s="514"/>
      <c r="BR30" s="514"/>
      <c r="BS30" s="514"/>
      <c r="BT30" s="514"/>
      <c r="BU30" s="515"/>
      <c r="BV30" s="513">
        <v>2915711</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557" t="s">
        <v>181</v>
      </c>
      <c r="D32" s="557"/>
      <c r="E32" s="557"/>
      <c r="F32" s="557"/>
      <c r="G32" s="557"/>
      <c r="H32" s="557"/>
      <c r="I32" s="557"/>
      <c r="J32" s="557"/>
      <c r="K32" s="557"/>
      <c r="L32" s="557"/>
      <c r="M32" s="557"/>
      <c r="N32" s="557"/>
      <c r="O32" s="557"/>
      <c r="P32" s="557"/>
      <c r="Q32" s="557"/>
      <c r="R32" s="557"/>
      <c r="S32" s="557"/>
      <c r="U32" s="398" t="s">
        <v>182</v>
      </c>
      <c r="V32" s="398"/>
      <c r="W32" s="398"/>
      <c r="X32" s="398"/>
      <c r="Y32" s="398"/>
      <c r="Z32" s="398"/>
      <c r="AA32" s="398"/>
      <c r="AB32" s="398"/>
      <c r="AC32" s="398"/>
      <c r="AD32" s="398"/>
      <c r="AE32" s="398"/>
      <c r="AF32" s="398"/>
      <c r="AG32" s="398"/>
      <c r="AH32" s="398"/>
      <c r="AI32" s="398"/>
      <c r="AJ32" s="398"/>
      <c r="AK32" s="398"/>
      <c r="AM32" s="398" t="s">
        <v>183</v>
      </c>
      <c r="AN32" s="398"/>
      <c r="AO32" s="398"/>
      <c r="AP32" s="398"/>
      <c r="AQ32" s="398"/>
      <c r="AR32" s="398"/>
      <c r="AS32" s="398"/>
      <c r="AT32" s="398"/>
      <c r="AU32" s="398"/>
      <c r="AV32" s="398"/>
      <c r="AW32" s="398"/>
      <c r="AX32" s="398"/>
      <c r="AY32" s="398"/>
      <c r="AZ32" s="398"/>
      <c r="BA32" s="398"/>
      <c r="BB32" s="398"/>
      <c r="BC32" s="398"/>
      <c r="BE32" s="398" t="s">
        <v>184</v>
      </c>
      <c r="BF32" s="398"/>
      <c r="BG32" s="398"/>
      <c r="BH32" s="398"/>
      <c r="BI32" s="398"/>
      <c r="BJ32" s="398"/>
      <c r="BK32" s="398"/>
      <c r="BL32" s="398"/>
      <c r="BM32" s="398"/>
      <c r="BN32" s="398"/>
      <c r="BO32" s="398"/>
      <c r="BP32" s="398"/>
      <c r="BQ32" s="398"/>
      <c r="BR32" s="398"/>
      <c r="BS32" s="398"/>
      <c r="BT32" s="398"/>
      <c r="BU32" s="398"/>
      <c r="BW32" s="398" t="s">
        <v>185</v>
      </c>
      <c r="BX32" s="398"/>
      <c r="BY32" s="398"/>
      <c r="BZ32" s="398"/>
      <c r="CA32" s="398"/>
      <c r="CB32" s="398"/>
      <c r="CC32" s="398"/>
      <c r="CD32" s="398"/>
      <c r="CE32" s="398"/>
      <c r="CF32" s="398"/>
      <c r="CG32" s="398"/>
      <c r="CH32" s="398"/>
      <c r="CI32" s="398"/>
      <c r="CJ32" s="398"/>
      <c r="CK32" s="398"/>
      <c r="CL32" s="398"/>
      <c r="CM32" s="398"/>
      <c r="CO32" s="398" t="s">
        <v>186</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15">
      <c r="A33" s="163"/>
      <c r="B33" s="190"/>
      <c r="C33" s="418" t="s">
        <v>187</v>
      </c>
      <c r="D33" s="418"/>
      <c r="E33" s="383" t="s">
        <v>188</v>
      </c>
      <c r="F33" s="383"/>
      <c r="G33" s="383"/>
      <c r="H33" s="383"/>
      <c r="I33" s="383"/>
      <c r="J33" s="383"/>
      <c r="K33" s="383"/>
      <c r="L33" s="383"/>
      <c r="M33" s="383"/>
      <c r="N33" s="383"/>
      <c r="O33" s="383"/>
      <c r="P33" s="383"/>
      <c r="Q33" s="383"/>
      <c r="R33" s="383"/>
      <c r="S33" s="383"/>
      <c r="T33" s="167"/>
      <c r="U33" s="418" t="s">
        <v>187</v>
      </c>
      <c r="V33" s="418"/>
      <c r="W33" s="383" t="s">
        <v>188</v>
      </c>
      <c r="X33" s="383"/>
      <c r="Y33" s="383"/>
      <c r="Z33" s="383"/>
      <c r="AA33" s="383"/>
      <c r="AB33" s="383"/>
      <c r="AC33" s="383"/>
      <c r="AD33" s="383"/>
      <c r="AE33" s="383"/>
      <c r="AF33" s="383"/>
      <c r="AG33" s="383"/>
      <c r="AH33" s="383"/>
      <c r="AI33" s="383"/>
      <c r="AJ33" s="383"/>
      <c r="AK33" s="383"/>
      <c r="AL33" s="167"/>
      <c r="AM33" s="418" t="s">
        <v>187</v>
      </c>
      <c r="AN33" s="418"/>
      <c r="AO33" s="383" t="s">
        <v>188</v>
      </c>
      <c r="AP33" s="383"/>
      <c r="AQ33" s="383"/>
      <c r="AR33" s="383"/>
      <c r="AS33" s="383"/>
      <c r="AT33" s="383"/>
      <c r="AU33" s="383"/>
      <c r="AV33" s="383"/>
      <c r="AW33" s="383"/>
      <c r="AX33" s="383"/>
      <c r="AY33" s="383"/>
      <c r="AZ33" s="383"/>
      <c r="BA33" s="383"/>
      <c r="BB33" s="383"/>
      <c r="BC33" s="383"/>
      <c r="BD33" s="173"/>
      <c r="BE33" s="383" t="s">
        <v>189</v>
      </c>
      <c r="BF33" s="383"/>
      <c r="BG33" s="383" t="s">
        <v>190</v>
      </c>
      <c r="BH33" s="383"/>
      <c r="BI33" s="383"/>
      <c r="BJ33" s="383"/>
      <c r="BK33" s="383"/>
      <c r="BL33" s="383"/>
      <c r="BM33" s="383"/>
      <c r="BN33" s="383"/>
      <c r="BO33" s="383"/>
      <c r="BP33" s="383"/>
      <c r="BQ33" s="383"/>
      <c r="BR33" s="383"/>
      <c r="BS33" s="383"/>
      <c r="BT33" s="383"/>
      <c r="BU33" s="383"/>
      <c r="BV33" s="173"/>
      <c r="BW33" s="418" t="s">
        <v>189</v>
      </c>
      <c r="BX33" s="418"/>
      <c r="BY33" s="383" t="s">
        <v>191</v>
      </c>
      <c r="BZ33" s="383"/>
      <c r="CA33" s="383"/>
      <c r="CB33" s="383"/>
      <c r="CC33" s="383"/>
      <c r="CD33" s="383"/>
      <c r="CE33" s="383"/>
      <c r="CF33" s="383"/>
      <c r="CG33" s="383"/>
      <c r="CH33" s="383"/>
      <c r="CI33" s="383"/>
      <c r="CJ33" s="383"/>
      <c r="CK33" s="383"/>
      <c r="CL33" s="383"/>
      <c r="CM33" s="383"/>
      <c r="CN33" s="167"/>
      <c r="CO33" s="418" t="s">
        <v>187</v>
      </c>
      <c r="CP33" s="418"/>
      <c r="CQ33" s="383" t="s">
        <v>192</v>
      </c>
      <c r="CR33" s="383"/>
      <c r="CS33" s="383"/>
      <c r="CT33" s="383"/>
      <c r="CU33" s="383"/>
      <c r="CV33" s="383"/>
      <c r="CW33" s="383"/>
      <c r="CX33" s="383"/>
      <c r="CY33" s="383"/>
      <c r="CZ33" s="383"/>
      <c r="DA33" s="383"/>
      <c r="DB33" s="383"/>
      <c r="DC33" s="383"/>
      <c r="DD33" s="383"/>
      <c r="DE33" s="383"/>
      <c r="DF33" s="167"/>
      <c r="DG33" s="583" t="s">
        <v>193</v>
      </c>
      <c r="DH33" s="583"/>
      <c r="DI33" s="168"/>
    </row>
    <row r="34" spans="1:113" ht="32.25" customHeight="1" x14ac:dyDescent="0.15">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6</v>
      </c>
      <c r="AN34" s="584"/>
      <c r="AO34" s="585" t="str">
        <f>IF('各会計、関係団体の財政状況及び健全化判断比率'!B32="","",'各会計、関係団体の財政状況及び健全化判断比率'!B32)</f>
        <v>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9</v>
      </c>
      <c r="BX34" s="584"/>
      <c r="BY34" s="585" t="str">
        <f>IF('各会計、関係団体の財政状況及び健全化判断比率'!B68="","",'各会計、関係団体の財政状況及び健全化判断比率'!B68)</f>
        <v>宮崎県市町村総合事務組合（一般会計）</v>
      </c>
      <c r="BZ34" s="585"/>
      <c r="CA34" s="585"/>
      <c r="CB34" s="585"/>
      <c r="CC34" s="585"/>
      <c r="CD34" s="585"/>
      <c r="CE34" s="585"/>
      <c r="CF34" s="585"/>
      <c r="CG34" s="585"/>
      <c r="CH34" s="585"/>
      <c r="CI34" s="585"/>
      <c r="CJ34" s="585"/>
      <c r="CK34" s="585"/>
      <c r="CL34" s="585"/>
      <c r="CM34" s="585"/>
      <c r="CN34" s="163"/>
      <c r="CO34" s="584">
        <f>IF(CQ34="","",MAX(C34:D43,U34:V43,AM34:AN43,BE34:BF43,BW34:BX43)+1)</f>
        <v>14</v>
      </c>
      <c r="CP34" s="584"/>
      <c r="CQ34" s="585" t="str">
        <f>IF('各会計、関係団体の財政状況及び健全化判断比率'!BS7="","",'各会計、関係団体の財政状況及び健全化判断比率'!BS7)</f>
        <v>三股町土地開発公社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v>
      </c>
      <c r="DH34" s="586"/>
      <c r="DI34" s="168"/>
    </row>
    <row r="35" spans="1:113" ht="32.25" customHeight="1" x14ac:dyDescent="0.15">
      <c r="A35" s="163"/>
      <c r="B35" s="190"/>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介護保険特別会計</v>
      </c>
      <c r="X35" s="585"/>
      <c r="Y35" s="585"/>
      <c r="Z35" s="585"/>
      <c r="AA35" s="585"/>
      <c r="AB35" s="585"/>
      <c r="AC35" s="585"/>
      <c r="AD35" s="585"/>
      <c r="AE35" s="585"/>
      <c r="AF35" s="585"/>
      <c r="AG35" s="585"/>
      <c r="AH35" s="585"/>
      <c r="AI35" s="585"/>
      <c r="AJ35" s="585"/>
      <c r="AK35" s="585"/>
      <c r="AL35" s="163"/>
      <c r="AM35" s="584">
        <f t="shared" ref="AM35:AM43" si="0">IF(AO35="","",AM34+1)</f>
        <v>7</v>
      </c>
      <c r="AN35" s="584"/>
      <c r="AO35" s="585" t="str">
        <f>IF('各会計、関係団体の財政状況及び健全化判断比率'!B33="","",'各会計、関係団体の財政状況及び健全化判断比率'!B33)</f>
        <v>下水道事業会計（公共下水道事業）</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10</v>
      </c>
      <c r="BX35" s="584"/>
      <c r="BY35" s="585" t="str">
        <f>IF('各会計、関係団体の財政状況及び健全化判断比率'!B69="","",'各会計、関係団体の財政状況及び健全化判断比率'!B69)</f>
        <v>宮崎県市町村総合事務組合（市町村交通災害共済事業特別会計）</v>
      </c>
      <c r="BZ35" s="585"/>
      <c r="CA35" s="585"/>
      <c r="CB35" s="585"/>
      <c r="CC35" s="585"/>
      <c r="CD35" s="585"/>
      <c r="CE35" s="585"/>
      <c r="CF35" s="585"/>
      <c r="CG35" s="585"/>
      <c r="CH35" s="585"/>
      <c r="CI35" s="585"/>
      <c r="CJ35" s="585"/>
      <c r="CK35" s="585"/>
      <c r="CL35" s="585"/>
      <c r="CM35" s="585"/>
      <c r="CN35" s="163"/>
      <c r="CO35" s="584">
        <f t="shared" ref="CO35:CO43" si="3">IF(CQ35="","",CO34+1)</f>
        <v>15</v>
      </c>
      <c r="CP35" s="584"/>
      <c r="CQ35" s="585" t="str">
        <f>IF('各会計、関係団体の財政状況及び健全化判断比率'!BS8="","",'各会計、関係団体の財政状況及び健全化判断比率'!BS8)</f>
        <v>まちづくり合同会社みまた</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v>
      </c>
      <c r="DH35" s="586"/>
      <c r="DI35" s="168"/>
    </row>
    <row r="36" spans="1:113" ht="32.25" customHeight="1" x14ac:dyDescent="0.15">
      <c r="A36" s="163"/>
      <c r="B36" s="190"/>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後期高齢者医療保険特別会計</v>
      </c>
      <c r="X36" s="585"/>
      <c r="Y36" s="585"/>
      <c r="Z36" s="585"/>
      <c r="AA36" s="585"/>
      <c r="AB36" s="585"/>
      <c r="AC36" s="585"/>
      <c r="AD36" s="585"/>
      <c r="AE36" s="585"/>
      <c r="AF36" s="585"/>
      <c r="AG36" s="585"/>
      <c r="AH36" s="585"/>
      <c r="AI36" s="585"/>
      <c r="AJ36" s="585"/>
      <c r="AK36" s="585"/>
      <c r="AL36" s="163"/>
      <c r="AM36" s="584">
        <f t="shared" si="0"/>
        <v>8</v>
      </c>
      <c r="AN36" s="584"/>
      <c r="AO36" s="585" t="str">
        <f>IF('各会計、関係団体の財政状況及び健全化判断比率'!B34="","",'各会計、関係団体の財政状況及び健全化判断比率'!B34)</f>
        <v>下水道事業会計（農業集落排水事業）</v>
      </c>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11</v>
      </c>
      <c r="BX36" s="584"/>
      <c r="BY36" s="585" t="str">
        <f>IF('各会計、関係団体の財政状況及び健全化判断比率'!B70="","",'各会計、関係団体の財政状況及び健全化判断比率'!B70)</f>
        <v>宮崎県市町村総合事務組合（自治会館管理運営特別会計）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15">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f t="shared" si="4"/>
        <v>5</v>
      </c>
      <c r="V37" s="584"/>
      <c r="W37" s="585" t="str">
        <f>IF('各会計、関係団体の財政状況及び健全化判断比率'!B31="","",'各会計、関係団体の財政状況及び健全化判断比率'!B31)</f>
        <v>介護サービス事業特別会計</v>
      </c>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12</v>
      </c>
      <c r="BX37" s="584"/>
      <c r="BY37" s="585" t="str">
        <f>IF('各会計、関係団体の財政状況及び健全化判断比率'!B71="","",'各会計、関係団体の財政状況及び健全化判断比率'!B71)</f>
        <v>宮崎県後期高齢者医療広域連合（一般会計）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15">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13</v>
      </c>
      <c r="BX38" s="584"/>
      <c r="BY38" s="585" t="str">
        <f>IF('各会計、関係団体の財政状況及び健全化判断比率'!B72="","",'各会計、関係団体の財政状況及び健全化判断比率'!B72)</f>
        <v>宮崎県後期高齢者医療広域連合（後期高齢者医療特別会計）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15">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t="str">
        <f t="shared" si="2"/>
        <v/>
      </c>
      <c r="BX39" s="584"/>
      <c r="BY39" s="585" t="str">
        <f>IF('各会計、関係団体の財政状況及び健全化判断比率'!B73="","",'各会計、関係団体の財政状況及び健全化判断比率'!B73)</f>
        <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15">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15">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15">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15">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587" t="s">
        <v>195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200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XbPJxux3r9j+05Uotr5PyUf7Ez0CF/pOmiWV2z0cVHo5WfUpWBgm1n7LvltrSWnGlablL3iR9hoAvD+jmgjWPA==" saltValue="QjyFLLNLivrIMhFZuctRf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tabColor rgb="FFFFFF00"/>
    <pageSetUpPr fitToPage="1"/>
  </sheetPr>
  <dimension ref="A1:P49"/>
  <sheetViews>
    <sheetView showGridLines="0" zoomScale="85" zoomScaleNormal="8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36" t="s">
        <v>533</v>
      </c>
      <c r="D34" s="1136"/>
      <c r="E34" s="1137"/>
      <c r="F34" s="32">
        <v>6.39</v>
      </c>
      <c r="G34" s="33">
        <v>7.59</v>
      </c>
      <c r="H34" s="33">
        <v>7.64</v>
      </c>
      <c r="I34" s="33">
        <v>7.64</v>
      </c>
      <c r="J34" s="34">
        <v>7.31</v>
      </c>
      <c r="K34" s="22"/>
      <c r="L34" s="22"/>
      <c r="M34" s="22"/>
      <c r="N34" s="22"/>
      <c r="O34" s="22"/>
      <c r="P34" s="22"/>
    </row>
    <row r="35" spans="1:16" ht="39" customHeight="1" x14ac:dyDescent="0.15">
      <c r="A35" s="22"/>
      <c r="B35" s="35"/>
      <c r="C35" s="1132" t="s">
        <v>534</v>
      </c>
      <c r="D35" s="1132"/>
      <c r="E35" s="1133"/>
      <c r="F35" s="36">
        <v>6.31</v>
      </c>
      <c r="G35" s="37">
        <v>6.07</v>
      </c>
      <c r="H35" s="37">
        <v>5.96</v>
      </c>
      <c r="I35" s="37">
        <v>5.91</v>
      </c>
      <c r="J35" s="38">
        <v>5.73</v>
      </c>
      <c r="K35" s="22"/>
      <c r="L35" s="22"/>
      <c r="M35" s="22"/>
      <c r="N35" s="22"/>
      <c r="O35" s="22"/>
      <c r="P35" s="22"/>
    </row>
    <row r="36" spans="1:16" ht="39" customHeight="1" x14ac:dyDescent="0.15">
      <c r="A36" s="22"/>
      <c r="B36" s="35"/>
      <c r="C36" s="1132" t="s">
        <v>535</v>
      </c>
      <c r="D36" s="1132"/>
      <c r="E36" s="1133"/>
      <c r="F36" s="36">
        <v>3.26</v>
      </c>
      <c r="G36" s="37">
        <v>3.39</v>
      </c>
      <c r="H36" s="37">
        <v>3.11</v>
      </c>
      <c r="I36" s="37">
        <v>2.82</v>
      </c>
      <c r="J36" s="38">
        <v>2.31</v>
      </c>
      <c r="K36" s="22"/>
      <c r="L36" s="22"/>
      <c r="M36" s="22"/>
      <c r="N36" s="22"/>
      <c r="O36" s="22"/>
      <c r="P36" s="22"/>
    </row>
    <row r="37" spans="1:16" ht="39" customHeight="1" x14ac:dyDescent="0.15">
      <c r="A37" s="22"/>
      <c r="B37" s="35"/>
      <c r="C37" s="1132" t="s">
        <v>536</v>
      </c>
      <c r="D37" s="1132"/>
      <c r="E37" s="1133"/>
      <c r="F37" s="36">
        <v>2.62</v>
      </c>
      <c r="G37" s="37">
        <v>1.81</v>
      </c>
      <c r="H37" s="37">
        <v>2.27</v>
      </c>
      <c r="I37" s="37">
        <v>1.03</v>
      </c>
      <c r="J37" s="38">
        <v>1.31</v>
      </c>
      <c r="K37" s="22"/>
      <c r="L37" s="22"/>
      <c r="M37" s="22"/>
      <c r="N37" s="22"/>
      <c r="O37" s="22"/>
      <c r="P37" s="22"/>
    </row>
    <row r="38" spans="1:16" ht="39" customHeight="1" x14ac:dyDescent="0.15">
      <c r="A38" s="22"/>
      <c r="B38" s="35"/>
      <c r="C38" s="1132" t="s">
        <v>537</v>
      </c>
      <c r="D38" s="1132"/>
      <c r="E38" s="1133"/>
      <c r="F38" s="36" t="s">
        <v>490</v>
      </c>
      <c r="G38" s="37" t="s">
        <v>490</v>
      </c>
      <c r="H38" s="37" t="s">
        <v>490</v>
      </c>
      <c r="I38" s="37" t="s">
        <v>490</v>
      </c>
      <c r="J38" s="38">
        <v>0.82</v>
      </c>
      <c r="K38" s="22"/>
      <c r="L38" s="22"/>
      <c r="M38" s="22"/>
      <c r="N38" s="22"/>
      <c r="O38" s="22"/>
      <c r="P38" s="22"/>
    </row>
    <row r="39" spans="1:16" ht="39" customHeight="1" x14ac:dyDescent="0.15">
      <c r="A39" s="22"/>
      <c r="B39" s="35"/>
      <c r="C39" s="1132" t="s">
        <v>538</v>
      </c>
      <c r="D39" s="1132"/>
      <c r="E39" s="1133"/>
      <c r="F39" s="36" t="s">
        <v>490</v>
      </c>
      <c r="G39" s="37" t="s">
        <v>490</v>
      </c>
      <c r="H39" s="37" t="s">
        <v>490</v>
      </c>
      <c r="I39" s="37" t="s">
        <v>490</v>
      </c>
      <c r="J39" s="38">
        <v>7.0000000000000007E-2</v>
      </c>
      <c r="K39" s="22"/>
      <c r="L39" s="22"/>
      <c r="M39" s="22"/>
      <c r="N39" s="22"/>
      <c r="O39" s="22"/>
      <c r="P39" s="22"/>
    </row>
    <row r="40" spans="1:16" ht="39" customHeight="1" x14ac:dyDescent="0.15">
      <c r="A40" s="22"/>
      <c r="B40" s="35"/>
      <c r="C40" s="1132" t="s">
        <v>539</v>
      </c>
      <c r="D40" s="1132"/>
      <c r="E40" s="1133"/>
      <c r="F40" s="36">
        <v>0.04</v>
      </c>
      <c r="G40" s="37">
        <v>0.01</v>
      </c>
      <c r="H40" s="37">
        <v>0.01</v>
      </c>
      <c r="I40" s="37">
        <v>0.02</v>
      </c>
      <c r="J40" s="38">
        <v>0.01</v>
      </c>
      <c r="K40" s="22"/>
      <c r="L40" s="22"/>
      <c r="M40" s="22"/>
      <c r="N40" s="22"/>
      <c r="O40" s="22"/>
      <c r="P40" s="22"/>
    </row>
    <row r="41" spans="1:16" ht="39" customHeight="1" x14ac:dyDescent="0.15">
      <c r="A41" s="22"/>
      <c r="B41" s="35"/>
      <c r="C41" s="1132" t="s">
        <v>540</v>
      </c>
      <c r="D41" s="1132"/>
      <c r="E41" s="1133"/>
      <c r="F41" s="36">
        <v>0.02</v>
      </c>
      <c r="G41" s="37">
        <v>0.01</v>
      </c>
      <c r="H41" s="37">
        <v>0.02</v>
      </c>
      <c r="I41" s="37">
        <v>0.01</v>
      </c>
      <c r="J41" s="38">
        <v>0.01</v>
      </c>
      <c r="K41" s="22"/>
      <c r="L41" s="22"/>
      <c r="M41" s="22"/>
      <c r="N41" s="22"/>
      <c r="O41" s="22"/>
      <c r="P41" s="22"/>
    </row>
    <row r="42" spans="1:16" ht="39" customHeight="1" x14ac:dyDescent="0.15">
      <c r="A42" s="22"/>
      <c r="B42" s="39"/>
      <c r="C42" s="1132" t="s">
        <v>541</v>
      </c>
      <c r="D42" s="1132"/>
      <c r="E42" s="1133"/>
      <c r="F42" s="36" t="s">
        <v>490</v>
      </c>
      <c r="G42" s="37" t="s">
        <v>490</v>
      </c>
      <c r="H42" s="37" t="s">
        <v>490</v>
      </c>
      <c r="I42" s="37" t="s">
        <v>490</v>
      </c>
      <c r="J42" s="38" t="s">
        <v>490</v>
      </c>
      <c r="K42" s="22"/>
      <c r="L42" s="22"/>
      <c r="M42" s="22"/>
      <c r="N42" s="22"/>
      <c r="O42" s="22"/>
      <c r="P42" s="22"/>
    </row>
    <row r="43" spans="1:16" ht="39" customHeight="1" thickBot="1" x14ac:dyDescent="0.2">
      <c r="A43" s="22"/>
      <c r="B43" s="40"/>
      <c r="C43" s="1134" t="s">
        <v>542</v>
      </c>
      <c r="D43" s="1134"/>
      <c r="E43" s="1135"/>
      <c r="F43" s="41">
        <v>0.04</v>
      </c>
      <c r="G43" s="42">
        <v>0.1</v>
      </c>
      <c r="H43" s="42">
        <v>7.0000000000000007E-2</v>
      </c>
      <c r="I43" s="42">
        <v>2.8</v>
      </c>
      <c r="J43" s="43" t="s">
        <v>490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row r="49" s="23" customFormat="1" ht="13.5" hidden="1" customHeight="1" x14ac:dyDescent="0.15"/>
  </sheetData>
  <sheetProtection algorithmName="SHA-512" hashValue="jbJ3fm2X0uDrhvV4jbT/UcSuNltYUlxTGAvuv44VqTKJjmSpOR1c+shTT65i0j9uTSo1Ae6sWYRrvZjuqymsmQ==" saltValue="1YFYvkzsfZC+8vCDmgQQV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tabColor rgb="FFFFFF00"/>
    <pageSetUpPr fitToPage="1"/>
  </sheetPr>
  <dimension ref="A1:U64"/>
  <sheetViews>
    <sheetView showGridLines="0" zoomScale="85" zoomScaleNormal="85"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528</v>
      </c>
      <c r="L44" s="54" t="s">
        <v>529</v>
      </c>
      <c r="M44" s="54" t="s">
        <v>530</v>
      </c>
      <c r="N44" s="54" t="s">
        <v>531</v>
      </c>
      <c r="O44" s="55" t="s">
        <v>532</v>
      </c>
      <c r="P44" s="46"/>
      <c r="Q44" s="46"/>
      <c r="R44" s="46"/>
      <c r="S44" s="46"/>
      <c r="T44" s="46"/>
      <c r="U44" s="46"/>
    </row>
    <row r="45" spans="1:21" ht="30.75" customHeight="1" x14ac:dyDescent="0.15">
      <c r="A45" s="46"/>
      <c r="B45" s="1138" t="s">
        <v>9</v>
      </c>
      <c r="C45" s="1139"/>
      <c r="D45" s="56"/>
      <c r="E45" s="1144" t="s">
        <v>10</v>
      </c>
      <c r="F45" s="1144"/>
      <c r="G45" s="1144"/>
      <c r="H45" s="1144"/>
      <c r="I45" s="1144"/>
      <c r="J45" s="1145"/>
      <c r="K45" s="57">
        <v>728</v>
      </c>
      <c r="L45" s="58">
        <v>766</v>
      </c>
      <c r="M45" s="58">
        <v>792</v>
      </c>
      <c r="N45" s="58">
        <v>791</v>
      </c>
      <c r="O45" s="59">
        <v>773</v>
      </c>
      <c r="P45" s="46"/>
      <c r="Q45" s="46"/>
      <c r="R45" s="46"/>
      <c r="S45" s="46"/>
      <c r="T45" s="46"/>
      <c r="U45" s="46"/>
    </row>
    <row r="46" spans="1:21" ht="30.75" customHeight="1" x14ac:dyDescent="0.15">
      <c r="A46" s="46"/>
      <c r="B46" s="1140"/>
      <c r="C46" s="1141"/>
      <c r="D46" s="60"/>
      <c r="E46" s="1146" t="s">
        <v>11</v>
      </c>
      <c r="F46" s="1146"/>
      <c r="G46" s="1146"/>
      <c r="H46" s="1146"/>
      <c r="I46" s="1146"/>
      <c r="J46" s="1147"/>
      <c r="K46" s="61" t="s">
        <v>490</v>
      </c>
      <c r="L46" s="62" t="s">
        <v>490</v>
      </c>
      <c r="M46" s="62" t="s">
        <v>490</v>
      </c>
      <c r="N46" s="62" t="s">
        <v>490</v>
      </c>
      <c r="O46" s="63" t="s">
        <v>490</v>
      </c>
      <c r="P46" s="46"/>
      <c r="Q46" s="46"/>
      <c r="R46" s="46"/>
      <c r="S46" s="46"/>
      <c r="T46" s="46"/>
      <c r="U46" s="46"/>
    </row>
    <row r="47" spans="1:21" ht="30.75" customHeight="1" x14ac:dyDescent="0.15">
      <c r="A47" s="46"/>
      <c r="B47" s="1140"/>
      <c r="C47" s="1141"/>
      <c r="D47" s="60"/>
      <c r="E47" s="1146" t="s">
        <v>12</v>
      </c>
      <c r="F47" s="1146"/>
      <c r="G47" s="1146"/>
      <c r="H47" s="1146"/>
      <c r="I47" s="1146"/>
      <c r="J47" s="1147"/>
      <c r="K47" s="61" t="s">
        <v>490</v>
      </c>
      <c r="L47" s="62" t="s">
        <v>490</v>
      </c>
      <c r="M47" s="62" t="s">
        <v>490</v>
      </c>
      <c r="N47" s="62" t="s">
        <v>490</v>
      </c>
      <c r="O47" s="63" t="s">
        <v>490</v>
      </c>
      <c r="P47" s="46"/>
      <c r="Q47" s="46"/>
      <c r="R47" s="46"/>
      <c r="S47" s="46"/>
      <c r="T47" s="46"/>
      <c r="U47" s="46"/>
    </row>
    <row r="48" spans="1:21" ht="30.75" customHeight="1" x14ac:dyDescent="0.15">
      <c r="A48" s="46"/>
      <c r="B48" s="1140"/>
      <c r="C48" s="1141"/>
      <c r="D48" s="60"/>
      <c r="E48" s="1146" t="s">
        <v>13</v>
      </c>
      <c r="F48" s="1146"/>
      <c r="G48" s="1146"/>
      <c r="H48" s="1146"/>
      <c r="I48" s="1146"/>
      <c r="J48" s="1147"/>
      <c r="K48" s="61">
        <v>152</v>
      </c>
      <c r="L48" s="62">
        <v>143</v>
      </c>
      <c r="M48" s="62">
        <v>174</v>
      </c>
      <c r="N48" s="62">
        <v>159</v>
      </c>
      <c r="O48" s="63">
        <v>122</v>
      </c>
      <c r="P48" s="46"/>
      <c r="Q48" s="46"/>
      <c r="R48" s="46"/>
      <c r="S48" s="46"/>
      <c r="T48" s="46"/>
      <c r="U48" s="46"/>
    </row>
    <row r="49" spans="1:21" ht="30.75" customHeight="1" x14ac:dyDescent="0.15">
      <c r="A49" s="46"/>
      <c r="B49" s="1140"/>
      <c r="C49" s="1141"/>
      <c r="D49" s="60"/>
      <c r="E49" s="1146" t="s">
        <v>14</v>
      </c>
      <c r="F49" s="1146"/>
      <c r="G49" s="1146"/>
      <c r="H49" s="1146"/>
      <c r="I49" s="1146"/>
      <c r="J49" s="1147"/>
      <c r="K49" s="61" t="s">
        <v>490</v>
      </c>
      <c r="L49" s="62" t="s">
        <v>490</v>
      </c>
      <c r="M49" s="62" t="s">
        <v>490</v>
      </c>
      <c r="N49" s="62" t="s">
        <v>490</v>
      </c>
      <c r="O49" s="63" t="s">
        <v>490</v>
      </c>
      <c r="P49" s="46"/>
      <c r="Q49" s="46"/>
      <c r="R49" s="46"/>
      <c r="S49" s="46"/>
      <c r="T49" s="46"/>
      <c r="U49" s="46"/>
    </row>
    <row r="50" spans="1:21" ht="30.75" customHeight="1" x14ac:dyDescent="0.15">
      <c r="A50" s="46"/>
      <c r="B50" s="1140"/>
      <c r="C50" s="1141"/>
      <c r="D50" s="60"/>
      <c r="E50" s="1146" t="s">
        <v>15</v>
      </c>
      <c r="F50" s="1146"/>
      <c r="G50" s="1146"/>
      <c r="H50" s="1146"/>
      <c r="I50" s="1146"/>
      <c r="J50" s="1147"/>
      <c r="K50" s="61" t="s">
        <v>490</v>
      </c>
      <c r="L50" s="62" t="s">
        <v>490</v>
      </c>
      <c r="M50" s="62" t="s">
        <v>490</v>
      </c>
      <c r="N50" s="62" t="s">
        <v>490</v>
      </c>
      <c r="O50" s="63" t="s">
        <v>490</v>
      </c>
      <c r="P50" s="46"/>
      <c r="Q50" s="46"/>
      <c r="R50" s="46"/>
      <c r="S50" s="46"/>
      <c r="T50" s="46"/>
      <c r="U50" s="46"/>
    </row>
    <row r="51" spans="1:21" ht="30.75" customHeight="1" x14ac:dyDescent="0.15">
      <c r="A51" s="46"/>
      <c r="B51" s="1142"/>
      <c r="C51" s="1143"/>
      <c r="D51" s="64"/>
      <c r="E51" s="1146" t="s">
        <v>16</v>
      </c>
      <c r="F51" s="1146"/>
      <c r="G51" s="1146"/>
      <c r="H51" s="1146"/>
      <c r="I51" s="1146"/>
      <c r="J51" s="1147"/>
      <c r="K51" s="61" t="s">
        <v>490</v>
      </c>
      <c r="L51" s="62" t="s">
        <v>490</v>
      </c>
      <c r="M51" s="62" t="s">
        <v>490</v>
      </c>
      <c r="N51" s="62" t="s">
        <v>490</v>
      </c>
      <c r="O51" s="63" t="s">
        <v>490</v>
      </c>
      <c r="P51" s="46"/>
      <c r="Q51" s="46"/>
      <c r="R51" s="46"/>
      <c r="S51" s="46"/>
      <c r="T51" s="46"/>
      <c r="U51" s="46"/>
    </row>
    <row r="52" spans="1:21" ht="30.75" customHeight="1" x14ac:dyDescent="0.15">
      <c r="A52" s="46"/>
      <c r="B52" s="1148" t="s">
        <v>17</v>
      </c>
      <c r="C52" s="1149"/>
      <c r="D52" s="64"/>
      <c r="E52" s="1146" t="s">
        <v>18</v>
      </c>
      <c r="F52" s="1146"/>
      <c r="G52" s="1146"/>
      <c r="H52" s="1146"/>
      <c r="I52" s="1146"/>
      <c r="J52" s="1147"/>
      <c r="K52" s="61">
        <v>574</v>
      </c>
      <c r="L52" s="62">
        <v>576</v>
      </c>
      <c r="M52" s="62">
        <v>572</v>
      </c>
      <c r="N52" s="62">
        <v>555</v>
      </c>
      <c r="O52" s="63">
        <v>557</v>
      </c>
      <c r="P52" s="46"/>
      <c r="Q52" s="46"/>
      <c r="R52" s="46"/>
      <c r="S52" s="46"/>
      <c r="T52" s="46"/>
      <c r="U52" s="46"/>
    </row>
    <row r="53" spans="1:21" ht="30.75" customHeight="1" thickBot="1" x14ac:dyDescent="0.2">
      <c r="A53" s="46"/>
      <c r="B53" s="1150" t="s">
        <v>19</v>
      </c>
      <c r="C53" s="1151"/>
      <c r="D53" s="65"/>
      <c r="E53" s="1152" t="s">
        <v>20</v>
      </c>
      <c r="F53" s="1152"/>
      <c r="G53" s="1152"/>
      <c r="H53" s="1152"/>
      <c r="I53" s="1152"/>
      <c r="J53" s="1153"/>
      <c r="K53" s="66">
        <v>306</v>
      </c>
      <c r="L53" s="67">
        <v>333</v>
      </c>
      <c r="M53" s="67">
        <v>394</v>
      </c>
      <c r="N53" s="67">
        <v>395</v>
      </c>
      <c r="O53" s="68">
        <v>338</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543</v>
      </c>
      <c r="L57" s="79" t="s">
        <v>544</v>
      </c>
      <c r="M57" s="79" t="s">
        <v>545</v>
      </c>
      <c r="N57" s="79" t="s">
        <v>546</v>
      </c>
      <c r="O57" s="80" t="s">
        <v>547</v>
      </c>
      <c r="P57" s="46"/>
      <c r="Q57" s="46"/>
      <c r="R57" s="46"/>
      <c r="S57" s="46"/>
      <c r="T57" s="46"/>
      <c r="U57" s="46"/>
    </row>
    <row r="58" spans="1:21" ht="31.5" customHeight="1" x14ac:dyDescent="0.15">
      <c r="B58" s="1154" t="s">
        <v>24</v>
      </c>
      <c r="C58" s="1155"/>
      <c r="D58" s="1160" t="s">
        <v>25</v>
      </c>
      <c r="E58" s="1161"/>
      <c r="F58" s="1161"/>
      <c r="G58" s="1161"/>
      <c r="H58" s="1161"/>
      <c r="I58" s="1161"/>
      <c r="J58" s="1162"/>
      <c r="K58" s="81" t="s">
        <v>556</v>
      </c>
      <c r="L58" s="82" t="s">
        <v>556</v>
      </c>
      <c r="M58" s="82" t="s">
        <v>556</v>
      </c>
      <c r="N58" s="82" t="s">
        <v>556</v>
      </c>
      <c r="O58" s="83" t="s">
        <v>556</v>
      </c>
    </row>
    <row r="59" spans="1:21" ht="31.5" customHeight="1" x14ac:dyDescent="0.15">
      <c r="B59" s="1156"/>
      <c r="C59" s="1157"/>
      <c r="D59" s="1163" t="s">
        <v>26</v>
      </c>
      <c r="E59" s="1164"/>
      <c r="F59" s="1164"/>
      <c r="G59" s="1164"/>
      <c r="H59" s="1164"/>
      <c r="I59" s="1164"/>
      <c r="J59" s="1165"/>
      <c r="K59" s="84" t="s">
        <v>556</v>
      </c>
      <c r="L59" s="85" t="s">
        <v>556</v>
      </c>
      <c r="M59" s="85" t="s">
        <v>556</v>
      </c>
      <c r="N59" s="85" t="s">
        <v>556</v>
      </c>
      <c r="O59" s="86" t="s">
        <v>556</v>
      </c>
    </row>
    <row r="60" spans="1:21" ht="31.5" customHeight="1" thickBot="1" x14ac:dyDescent="0.2">
      <c r="B60" s="1158"/>
      <c r="C60" s="1159"/>
      <c r="D60" s="1166" t="s">
        <v>27</v>
      </c>
      <c r="E60" s="1167"/>
      <c r="F60" s="1167"/>
      <c r="G60" s="1167"/>
      <c r="H60" s="1167"/>
      <c r="I60" s="1167"/>
      <c r="J60" s="1168"/>
      <c r="K60" s="87" t="s">
        <v>556</v>
      </c>
      <c r="L60" s="88" t="s">
        <v>556</v>
      </c>
      <c r="M60" s="88" t="s">
        <v>556</v>
      </c>
      <c r="N60" s="88" t="s">
        <v>556</v>
      </c>
      <c r="O60" s="89" t="s">
        <v>556</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bw2P9dfnCtvZn9XaxyZneKYTfvGjip+Axki49c1E+bX8rBy+H26C4LkCc/Ar4GR78JypBwOZFyNBygtAdKflQQ==" saltValue="jZ6haQPtXuiZrRm8eKmqa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tabColor rgb="FFFFFF00"/>
    <pageSetUpPr fitToPage="1"/>
  </sheetPr>
  <dimension ref="B1:M55"/>
  <sheetViews>
    <sheetView showGridLines="0" zoomScale="85" zoomScaleNormal="85"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s="94" customFormat="1" ht="15" customHeight="1" x14ac:dyDescent="0.15"/>
    <row r="15" s="94" customFormat="1" ht="15" customHeight="1" x14ac:dyDescent="0.15"/>
    <row r="16" s="94" customFormat="1" ht="15" customHeight="1" x14ac:dyDescent="0.15"/>
    <row r="17" s="94" customFormat="1" ht="15" customHeight="1" x14ac:dyDescent="0.15"/>
    <row r="18" s="94" customFormat="1" ht="15" customHeight="1" x14ac:dyDescent="0.15"/>
    <row r="19" s="94" customFormat="1" ht="15" customHeight="1" x14ac:dyDescent="0.15"/>
    <row r="20" s="94" customFormat="1" ht="15" customHeight="1" x14ac:dyDescent="0.15"/>
    <row r="21" s="94" customFormat="1" ht="15" customHeight="1" x14ac:dyDescent="0.15"/>
    <row r="22" s="94" customFormat="1" ht="15" customHeight="1" x14ac:dyDescent="0.15"/>
    <row r="23" s="94" customFormat="1" ht="15" customHeight="1" x14ac:dyDescent="0.15"/>
    <row r="24" s="94" customFormat="1" ht="15" customHeight="1" x14ac:dyDescent="0.15"/>
    <row r="25" s="94" customFormat="1" ht="15" customHeight="1" x14ac:dyDescent="0.15"/>
    <row r="26" s="94" customFormat="1" ht="15" customHeight="1" x14ac:dyDescent="0.15"/>
    <row r="27" s="94" customFormat="1" ht="15" customHeight="1" x14ac:dyDescent="0.15"/>
    <row r="28" s="94" customFormat="1" ht="15" customHeight="1" x14ac:dyDescent="0.15"/>
    <row r="29" s="94" customFormat="1" ht="15" customHeight="1" x14ac:dyDescent="0.15"/>
    <row r="30" s="94" customFormat="1" ht="15" customHeight="1" x14ac:dyDescent="0.15"/>
    <row r="31" s="94" customFormat="1" ht="15" customHeight="1" x14ac:dyDescent="0.15"/>
    <row r="32" s="94" customFormat="1"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528</v>
      </c>
      <c r="J40" s="101" t="s">
        <v>529</v>
      </c>
      <c r="K40" s="101" t="s">
        <v>530</v>
      </c>
      <c r="L40" s="101" t="s">
        <v>531</v>
      </c>
      <c r="M40" s="102" t="s">
        <v>532</v>
      </c>
    </row>
    <row r="41" spans="2:13" ht="27.75" customHeight="1" x14ac:dyDescent="0.15">
      <c r="B41" s="1169" t="s">
        <v>30</v>
      </c>
      <c r="C41" s="1170"/>
      <c r="D41" s="103"/>
      <c r="E41" s="1175" t="s">
        <v>31</v>
      </c>
      <c r="F41" s="1175"/>
      <c r="G41" s="1175"/>
      <c r="H41" s="1176"/>
      <c r="I41" s="330">
        <v>7557</v>
      </c>
      <c r="J41" s="331">
        <v>7403</v>
      </c>
      <c r="K41" s="331">
        <v>6931</v>
      </c>
      <c r="L41" s="331">
        <v>6408</v>
      </c>
      <c r="M41" s="332">
        <v>6014</v>
      </c>
    </row>
    <row r="42" spans="2:13" ht="27.75" customHeight="1" x14ac:dyDescent="0.15">
      <c r="B42" s="1171"/>
      <c r="C42" s="1172"/>
      <c r="D42" s="104"/>
      <c r="E42" s="1177" t="s">
        <v>32</v>
      </c>
      <c r="F42" s="1177"/>
      <c r="G42" s="1177"/>
      <c r="H42" s="1178"/>
      <c r="I42" s="333">
        <v>44</v>
      </c>
      <c r="J42" s="334" t="s">
        <v>490</v>
      </c>
      <c r="K42" s="334">
        <v>20</v>
      </c>
      <c r="L42" s="334">
        <v>27</v>
      </c>
      <c r="M42" s="335">
        <v>27</v>
      </c>
    </row>
    <row r="43" spans="2:13" ht="27.75" customHeight="1" x14ac:dyDescent="0.15">
      <c r="B43" s="1171"/>
      <c r="C43" s="1172"/>
      <c r="D43" s="104"/>
      <c r="E43" s="1177" t="s">
        <v>33</v>
      </c>
      <c r="F43" s="1177"/>
      <c r="G43" s="1177"/>
      <c r="H43" s="1178"/>
      <c r="I43" s="333">
        <v>1760</v>
      </c>
      <c r="J43" s="334">
        <v>1814</v>
      </c>
      <c r="K43" s="334">
        <v>1828</v>
      </c>
      <c r="L43" s="334">
        <v>2035</v>
      </c>
      <c r="M43" s="335">
        <v>2102</v>
      </c>
    </row>
    <row r="44" spans="2:13" ht="27.75" customHeight="1" x14ac:dyDescent="0.15">
      <c r="B44" s="1171"/>
      <c r="C44" s="1172"/>
      <c r="D44" s="104"/>
      <c r="E44" s="1177" t="s">
        <v>34</v>
      </c>
      <c r="F44" s="1177"/>
      <c r="G44" s="1177"/>
      <c r="H44" s="1178"/>
      <c r="I44" s="333" t="s">
        <v>490</v>
      </c>
      <c r="J44" s="334" t="s">
        <v>490</v>
      </c>
      <c r="K44" s="334" t="s">
        <v>490</v>
      </c>
      <c r="L44" s="334" t="s">
        <v>490</v>
      </c>
      <c r="M44" s="335" t="s">
        <v>490</v>
      </c>
    </row>
    <row r="45" spans="2:13" ht="27.75" customHeight="1" x14ac:dyDescent="0.15">
      <c r="B45" s="1171"/>
      <c r="C45" s="1172"/>
      <c r="D45" s="104"/>
      <c r="E45" s="1177" t="s">
        <v>35</v>
      </c>
      <c r="F45" s="1177"/>
      <c r="G45" s="1177"/>
      <c r="H45" s="1178"/>
      <c r="I45" s="333">
        <v>1061</v>
      </c>
      <c r="J45" s="334">
        <v>1216</v>
      </c>
      <c r="K45" s="334">
        <v>1163</v>
      </c>
      <c r="L45" s="334">
        <v>1100</v>
      </c>
      <c r="M45" s="335">
        <v>1053</v>
      </c>
    </row>
    <row r="46" spans="2:13" ht="27.75" customHeight="1" x14ac:dyDescent="0.15">
      <c r="B46" s="1171"/>
      <c r="C46" s="1172"/>
      <c r="D46" s="105"/>
      <c r="E46" s="1177" t="s">
        <v>36</v>
      </c>
      <c r="F46" s="1177"/>
      <c r="G46" s="1177"/>
      <c r="H46" s="1178"/>
      <c r="I46" s="333" t="s">
        <v>490</v>
      </c>
      <c r="J46" s="334" t="s">
        <v>490</v>
      </c>
      <c r="K46" s="334" t="s">
        <v>490</v>
      </c>
      <c r="L46" s="334" t="s">
        <v>490</v>
      </c>
      <c r="M46" s="335" t="s">
        <v>490</v>
      </c>
    </row>
    <row r="47" spans="2:13" ht="27.75" customHeight="1" x14ac:dyDescent="0.15">
      <c r="B47" s="1171"/>
      <c r="C47" s="1172"/>
      <c r="D47" s="106"/>
      <c r="E47" s="1179" t="s">
        <v>37</v>
      </c>
      <c r="F47" s="1180"/>
      <c r="G47" s="1180"/>
      <c r="H47" s="1181"/>
      <c r="I47" s="333" t="s">
        <v>490</v>
      </c>
      <c r="J47" s="334" t="s">
        <v>490</v>
      </c>
      <c r="K47" s="334" t="s">
        <v>490</v>
      </c>
      <c r="L47" s="334" t="s">
        <v>490</v>
      </c>
      <c r="M47" s="335" t="s">
        <v>490</v>
      </c>
    </row>
    <row r="48" spans="2:13" ht="27.75" customHeight="1" x14ac:dyDescent="0.15">
      <c r="B48" s="1171"/>
      <c r="C48" s="1172"/>
      <c r="D48" s="104"/>
      <c r="E48" s="1177" t="s">
        <v>38</v>
      </c>
      <c r="F48" s="1177"/>
      <c r="G48" s="1177"/>
      <c r="H48" s="1178"/>
      <c r="I48" s="333" t="s">
        <v>490</v>
      </c>
      <c r="J48" s="334" t="s">
        <v>490</v>
      </c>
      <c r="K48" s="334" t="s">
        <v>490</v>
      </c>
      <c r="L48" s="334" t="s">
        <v>490</v>
      </c>
      <c r="M48" s="335" t="s">
        <v>490</v>
      </c>
    </row>
    <row r="49" spans="2:13" ht="27.75" customHeight="1" x14ac:dyDescent="0.15">
      <c r="B49" s="1173"/>
      <c r="C49" s="1174"/>
      <c r="D49" s="104"/>
      <c r="E49" s="1177" t="s">
        <v>39</v>
      </c>
      <c r="F49" s="1177"/>
      <c r="G49" s="1177"/>
      <c r="H49" s="1178"/>
      <c r="I49" s="333" t="s">
        <v>490</v>
      </c>
      <c r="J49" s="334" t="s">
        <v>490</v>
      </c>
      <c r="K49" s="334" t="s">
        <v>490</v>
      </c>
      <c r="L49" s="334" t="s">
        <v>490</v>
      </c>
      <c r="M49" s="335" t="s">
        <v>490</v>
      </c>
    </row>
    <row r="50" spans="2:13" ht="27.75" customHeight="1" x14ac:dyDescent="0.15">
      <c r="B50" s="1182" t="s">
        <v>40</v>
      </c>
      <c r="C50" s="1183"/>
      <c r="D50" s="107"/>
      <c r="E50" s="1177" t="s">
        <v>41</v>
      </c>
      <c r="F50" s="1177"/>
      <c r="G50" s="1177"/>
      <c r="H50" s="1178"/>
      <c r="I50" s="333">
        <v>4514</v>
      </c>
      <c r="J50" s="334">
        <v>5451</v>
      </c>
      <c r="K50" s="334">
        <v>5491</v>
      </c>
      <c r="L50" s="334">
        <v>5576</v>
      </c>
      <c r="M50" s="335">
        <v>5520</v>
      </c>
    </row>
    <row r="51" spans="2:13" ht="27.75" customHeight="1" x14ac:dyDescent="0.15">
      <c r="B51" s="1171"/>
      <c r="C51" s="1172"/>
      <c r="D51" s="104"/>
      <c r="E51" s="1177" t="s">
        <v>42</v>
      </c>
      <c r="F51" s="1177"/>
      <c r="G51" s="1177"/>
      <c r="H51" s="1178"/>
      <c r="I51" s="333">
        <v>675</v>
      </c>
      <c r="J51" s="334">
        <v>696</v>
      </c>
      <c r="K51" s="334">
        <v>587</v>
      </c>
      <c r="L51" s="334">
        <v>483</v>
      </c>
      <c r="M51" s="335">
        <v>409</v>
      </c>
    </row>
    <row r="52" spans="2:13" ht="27.75" customHeight="1" x14ac:dyDescent="0.15">
      <c r="B52" s="1173"/>
      <c r="C52" s="1174"/>
      <c r="D52" s="104"/>
      <c r="E52" s="1177" t="s">
        <v>43</v>
      </c>
      <c r="F52" s="1177"/>
      <c r="G52" s="1177"/>
      <c r="H52" s="1178"/>
      <c r="I52" s="333">
        <v>6271</v>
      </c>
      <c r="J52" s="334">
        <v>6195</v>
      </c>
      <c r="K52" s="334">
        <v>5995</v>
      </c>
      <c r="L52" s="334">
        <v>5860</v>
      </c>
      <c r="M52" s="335">
        <v>5760</v>
      </c>
    </row>
    <row r="53" spans="2:13" ht="27.75" customHeight="1" thickBot="1" x14ac:dyDescent="0.2">
      <c r="B53" s="1184" t="s">
        <v>19</v>
      </c>
      <c r="C53" s="1185"/>
      <c r="D53" s="108"/>
      <c r="E53" s="1186" t="s">
        <v>44</v>
      </c>
      <c r="F53" s="1186"/>
      <c r="G53" s="1186"/>
      <c r="H53" s="1187"/>
      <c r="I53" s="336">
        <v>-1038</v>
      </c>
      <c r="J53" s="337">
        <v>-1909</v>
      </c>
      <c r="K53" s="337">
        <v>-2131</v>
      </c>
      <c r="L53" s="337">
        <v>-2349</v>
      </c>
      <c r="M53" s="338">
        <v>-2494</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81JgTiXLpssvr8FXpl3cBhkHSEF08aGbD+nl4IFzIlFrhNlmnpubu17H5W3gxH+k0tisly2TRN9zXwK6jxN/wA==" saltValue="YL63Zko8+JZ3YodJcTl9F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W75"/>
  <sheetViews>
    <sheetView showGridLines="0" tabSelected="1"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s="1" customFormat="1" ht="16.5" customHeight="1" x14ac:dyDescent="0.15"/>
    <row r="2" s="1" customFormat="1" ht="16.5" customHeight="1" x14ac:dyDescent="0.15"/>
    <row r="3" s="1" customFormat="1" ht="16.5" customHeight="1" x14ac:dyDescent="0.15"/>
    <row r="4" s="1" customFormat="1" ht="16.5" customHeight="1" x14ac:dyDescent="0.15"/>
    <row r="5" s="1" customFormat="1" ht="16.5" customHeight="1" x14ac:dyDescent="0.15"/>
    <row r="6" s="1" customFormat="1" ht="16.5" customHeight="1" x14ac:dyDescent="0.15"/>
    <row r="7" s="1" customFormat="1" ht="16.5" customHeight="1" x14ac:dyDescent="0.15"/>
    <row r="8" s="1" customFormat="1" ht="16.5" customHeight="1" x14ac:dyDescent="0.15"/>
    <row r="9" s="1" customFormat="1" ht="16.5" customHeight="1" x14ac:dyDescent="0.15"/>
    <row r="10" s="1" customFormat="1" ht="16.5" customHeight="1" x14ac:dyDescent="0.15"/>
    <row r="11" s="1" customFormat="1" ht="16.5" customHeight="1" x14ac:dyDescent="0.15"/>
    <row r="12" s="1" customFormat="1" ht="16.5" customHeight="1" x14ac:dyDescent="0.15"/>
    <row r="13" s="1" customFormat="1" ht="16.5" customHeight="1" x14ac:dyDescent="0.15"/>
    <row r="14" s="1" customFormat="1" ht="16.5" customHeight="1" x14ac:dyDescent="0.15"/>
    <row r="15" s="1" customFormat="1" ht="16.5" customHeight="1" x14ac:dyDescent="0.15"/>
    <row r="16" s="1" customFormat="1" ht="16.5" customHeight="1" x14ac:dyDescent="0.15"/>
    <row r="17" s="1" customFormat="1" ht="16.5" customHeight="1" x14ac:dyDescent="0.15"/>
    <row r="18" s="1" customFormat="1" ht="16.5" customHeight="1" x14ac:dyDescent="0.15"/>
    <row r="19" s="1" customFormat="1" ht="16.5" customHeight="1" x14ac:dyDescent="0.15"/>
    <row r="20" s="1" customFormat="1" ht="16.5" customHeight="1" x14ac:dyDescent="0.15"/>
    <row r="21" s="1" customFormat="1" ht="16.5" customHeight="1" x14ac:dyDescent="0.15"/>
    <row r="22" s="1" customFormat="1" ht="16.5" customHeight="1" x14ac:dyDescent="0.15"/>
    <row r="23" s="1" customFormat="1" ht="16.5" customHeight="1" x14ac:dyDescent="0.15"/>
    <row r="24" s="1" customFormat="1" ht="16.5" customHeight="1" x14ac:dyDescent="0.15"/>
    <row r="25" s="1" customFormat="1" ht="16.5" customHeight="1" x14ac:dyDescent="0.15"/>
    <row r="26" s="1" customFormat="1" ht="16.5" customHeight="1" x14ac:dyDescent="0.15"/>
    <row r="27" s="1" customFormat="1"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1" customFormat="1" ht="16.5" customHeight="1" x14ac:dyDescent="0.15"/>
    <row r="34" s="1" customFormat="1" ht="16.5" customHeight="1" x14ac:dyDescent="0.15"/>
    <row r="35" s="1" customFormat="1" ht="16.5" customHeight="1" x14ac:dyDescent="0.15"/>
    <row r="36" s="1" customFormat="1" ht="16.5" customHeight="1" x14ac:dyDescent="0.15"/>
    <row r="37" s="1" customFormat="1" ht="16.5" customHeight="1" x14ac:dyDescent="0.15"/>
    <row r="38" s="1" customFormat="1" ht="16.5" customHeight="1" x14ac:dyDescent="0.15"/>
    <row r="39" s="1" customFormat="1" ht="16.5" customHeight="1" x14ac:dyDescent="0.15"/>
    <row r="40" s="1" customFormat="1" ht="16.5" customHeight="1" x14ac:dyDescent="0.15"/>
    <row r="41" s="1" customFormat="1" ht="16.5" customHeight="1" x14ac:dyDescent="0.15"/>
    <row r="42" s="1" customFormat="1" ht="16.5" customHeight="1" x14ac:dyDescent="0.15"/>
    <row r="43" s="1" customFormat="1" ht="16.5" customHeight="1" x14ac:dyDescent="0.15"/>
    <row r="44" s="1" customFormat="1" ht="16.5" customHeight="1" x14ac:dyDescent="0.15"/>
    <row r="45" s="1" customFormat="1" ht="16.5" customHeight="1" x14ac:dyDescent="0.15"/>
    <row r="46" s="1" customFormat="1" ht="16.5" customHeight="1" x14ac:dyDescent="0.15"/>
    <row r="47" s="1" customFormat="1" ht="16.5" customHeight="1" x14ac:dyDescent="0.15"/>
    <row r="48" s="1" customFormat="1"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530</v>
      </c>
      <c r="G54" s="117" t="s">
        <v>531</v>
      </c>
      <c r="H54" s="118" t="s">
        <v>532</v>
      </c>
    </row>
    <row r="55" spans="2:8" ht="52.5" customHeight="1" x14ac:dyDescent="0.15">
      <c r="B55" s="119"/>
      <c r="C55" s="1196" t="s">
        <v>46</v>
      </c>
      <c r="D55" s="1196"/>
      <c r="E55" s="1197"/>
      <c r="F55" s="339">
        <v>1756</v>
      </c>
      <c r="G55" s="339">
        <v>1755</v>
      </c>
      <c r="H55" s="340">
        <v>1761</v>
      </c>
    </row>
    <row r="56" spans="2:8" ht="52.5" customHeight="1" x14ac:dyDescent="0.15">
      <c r="B56" s="120"/>
      <c r="C56" s="1198" t="s">
        <v>47</v>
      </c>
      <c r="D56" s="1198"/>
      <c r="E56" s="1199"/>
      <c r="F56" s="341">
        <v>214</v>
      </c>
      <c r="G56" s="341">
        <v>235</v>
      </c>
      <c r="H56" s="342">
        <v>279</v>
      </c>
    </row>
    <row r="57" spans="2:8" ht="53.25" customHeight="1" x14ac:dyDescent="0.15">
      <c r="B57" s="120"/>
      <c r="C57" s="1200" t="s">
        <v>48</v>
      </c>
      <c r="D57" s="1200"/>
      <c r="E57" s="1201"/>
      <c r="F57" s="343">
        <v>2917</v>
      </c>
      <c r="G57" s="343">
        <v>2916</v>
      </c>
      <c r="H57" s="344">
        <v>2763</v>
      </c>
    </row>
    <row r="58" spans="2:8" ht="45.75" customHeight="1" x14ac:dyDescent="0.15">
      <c r="B58" s="121"/>
      <c r="C58" s="1188" t="s">
        <v>557</v>
      </c>
      <c r="D58" s="1189"/>
      <c r="E58" s="1190"/>
      <c r="F58" s="345">
        <v>1475</v>
      </c>
      <c r="G58" s="345">
        <v>1481</v>
      </c>
      <c r="H58" s="346">
        <v>1363</v>
      </c>
    </row>
    <row r="59" spans="2:8" ht="45.75" customHeight="1" x14ac:dyDescent="0.15">
      <c r="B59" s="121"/>
      <c r="C59" s="1188" t="s">
        <v>558</v>
      </c>
      <c r="D59" s="1189"/>
      <c r="E59" s="1190"/>
      <c r="F59" s="345">
        <v>511</v>
      </c>
      <c r="G59" s="345">
        <v>512</v>
      </c>
      <c r="H59" s="346">
        <v>512</v>
      </c>
    </row>
    <row r="60" spans="2:8" ht="45.75" customHeight="1" x14ac:dyDescent="0.15">
      <c r="B60" s="121"/>
      <c r="C60" s="1188" t="s">
        <v>559</v>
      </c>
      <c r="D60" s="1189"/>
      <c r="E60" s="1190"/>
      <c r="F60" s="345">
        <v>258</v>
      </c>
      <c r="G60" s="345">
        <v>236</v>
      </c>
      <c r="H60" s="346">
        <v>193</v>
      </c>
    </row>
    <row r="61" spans="2:8" ht="45.75" customHeight="1" x14ac:dyDescent="0.15">
      <c r="B61" s="121"/>
      <c r="C61" s="1188" t="s">
        <v>560</v>
      </c>
      <c r="D61" s="1189"/>
      <c r="E61" s="1190"/>
      <c r="F61" s="345">
        <v>238</v>
      </c>
      <c r="G61" s="345">
        <v>237</v>
      </c>
      <c r="H61" s="346">
        <v>237</v>
      </c>
    </row>
    <row r="62" spans="2:8" ht="45.75" customHeight="1" thickBot="1" x14ac:dyDescent="0.2">
      <c r="B62" s="122"/>
      <c r="C62" s="1191" t="s">
        <v>561</v>
      </c>
      <c r="D62" s="1192"/>
      <c r="E62" s="1193"/>
      <c r="F62" s="347">
        <v>203</v>
      </c>
      <c r="G62" s="347">
        <v>170</v>
      </c>
      <c r="H62" s="348">
        <v>160</v>
      </c>
    </row>
    <row r="63" spans="2:8" ht="52.5" customHeight="1" thickBot="1" x14ac:dyDescent="0.2">
      <c r="B63" s="123"/>
      <c r="C63" s="1194" t="s">
        <v>49</v>
      </c>
      <c r="D63" s="1194"/>
      <c r="E63" s="1195"/>
      <c r="F63" s="349">
        <v>4887</v>
      </c>
      <c r="G63" s="349">
        <v>4906</v>
      </c>
      <c r="H63" s="350">
        <v>4803</v>
      </c>
    </row>
    <row r="64" spans="2:8" x14ac:dyDescent="0.15"/>
    <row r="65" s="1" customFormat="1" ht="13.5" hidden="1" customHeight="1" x14ac:dyDescent="0.15"/>
    <row r="66" s="1" customFormat="1" ht="13.5" hidden="1" customHeight="1" x14ac:dyDescent="0.15"/>
    <row r="67" s="1" customFormat="1" ht="13.5" hidden="1" customHeight="1" x14ac:dyDescent="0.15"/>
    <row r="68" s="1" customFormat="1" ht="13.5" hidden="1" customHeight="1" x14ac:dyDescent="0.15"/>
    <row r="69" s="1" customFormat="1" ht="13.5" hidden="1" customHeight="1" x14ac:dyDescent="0.15"/>
    <row r="70" s="1" customFormat="1" ht="13.5" hidden="1" customHeight="1" x14ac:dyDescent="0.15"/>
    <row r="71" s="1" customFormat="1" ht="13.5" hidden="1" customHeight="1" x14ac:dyDescent="0.15"/>
    <row r="72" s="1" customFormat="1" ht="13.5" hidden="1" customHeight="1" x14ac:dyDescent="0.15"/>
    <row r="73" s="1" customFormat="1" ht="13.5" hidden="1" customHeight="1" x14ac:dyDescent="0.15"/>
    <row r="74" s="1" customFormat="1" ht="13.5" hidden="1" customHeight="1" x14ac:dyDescent="0.15"/>
    <row r="75" s="1" customFormat="1" ht="13.5" hidden="1" customHeight="1" x14ac:dyDescent="0.15"/>
  </sheetData>
  <sheetProtection algorithmName="SHA-512" hashValue="WOuvHN2wXmQVGHWBXV2skgD8wYsFQca/xziiYzpVI12Jfz7AGfffoPG5dkpY3wC7xiW8GdtYc8tDiyNPBMMmww==" saltValue="chl2qSWM32dcso5RplclW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527</v>
      </c>
      <c r="G2" s="137"/>
      <c r="H2" s="138"/>
    </row>
    <row r="3" spans="1:8" x14ac:dyDescent="0.15">
      <c r="A3" s="134" t="s">
        <v>520</v>
      </c>
      <c r="B3" s="139"/>
      <c r="C3" s="140"/>
      <c r="D3" s="141">
        <v>31278</v>
      </c>
      <c r="E3" s="142"/>
      <c r="F3" s="143">
        <v>52068</v>
      </c>
      <c r="G3" s="144"/>
      <c r="H3" s="145"/>
    </row>
    <row r="4" spans="1:8" x14ac:dyDescent="0.15">
      <c r="A4" s="146"/>
      <c r="B4" s="147"/>
      <c r="C4" s="148"/>
      <c r="D4" s="149">
        <v>15142</v>
      </c>
      <c r="E4" s="150"/>
      <c r="F4" s="151">
        <v>26936</v>
      </c>
      <c r="G4" s="152"/>
      <c r="H4" s="153"/>
    </row>
    <row r="5" spans="1:8" x14ac:dyDescent="0.15">
      <c r="A5" s="134" t="s">
        <v>522</v>
      </c>
      <c r="B5" s="139"/>
      <c r="C5" s="140"/>
      <c r="D5" s="141">
        <v>28163</v>
      </c>
      <c r="E5" s="142"/>
      <c r="F5" s="143">
        <v>47161</v>
      </c>
      <c r="G5" s="144"/>
      <c r="H5" s="145"/>
    </row>
    <row r="6" spans="1:8" x14ac:dyDescent="0.15">
      <c r="A6" s="146"/>
      <c r="B6" s="147"/>
      <c r="C6" s="148"/>
      <c r="D6" s="149">
        <v>17301</v>
      </c>
      <c r="E6" s="150"/>
      <c r="F6" s="151">
        <v>24595</v>
      </c>
      <c r="G6" s="152"/>
      <c r="H6" s="153"/>
    </row>
    <row r="7" spans="1:8" x14ac:dyDescent="0.15">
      <c r="A7" s="134" t="s">
        <v>523</v>
      </c>
      <c r="B7" s="139"/>
      <c r="C7" s="140"/>
      <c r="D7" s="141">
        <v>22381</v>
      </c>
      <c r="E7" s="142"/>
      <c r="F7" s="143">
        <v>43423</v>
      </c>
      <c r="G7" s="144"/>
      <c r="H7" s="145"/>
    </row>
    <row r="8" spans="1:8" x14ac:dyDescent="0.15">
      <c r="A8" s="146"/>
      <c r="B8" s="147"/>
      <c r="C8" s="148"/>
      <c r="D8" s="149">
        <v>15122</v>
      </c>
      <c r="E8" s="150"/>
      <c r="F8" s="151">
        <v>22207</v>
      </c>
      <c r="G8" s="152"/>
      <c r="H8" s="153"/>
    </row>
    <row r="9" spans="1:8" x14ac:dyDescent="0.15">
      <c r="A9" s="134" t="s">
        <v>524</v>
      </c>
      <c r="B9" s="139"/>
      <c r="C9" s="140"/>
      <c r="D9" s="141">
        <v>21365</v>
      </c>
      <c r="E9" s="142"/>
      <c r="F9" s="143">
        <v>45265</v>
      </c>
      <c r="G9" s="144"/>
      <c r="H9" s="145"/>
    </row>
    <row r="10" spans="1:8" x14ac:dyDescent="0.15">
      <c r="A10" s="146"/>
      <c r="B10" s="147"/>
      <c r="C10" s="148"/>
      <c r="D10" s="149">
        <v>11802</v>
      </c>
      <c r="E10" s="150"/>
      <c r="F10" s="151">
        <v>22600</v>
      </c>
      <c r="G10" s="152"/>
      <c r="H10" s="153"/>
    </row>
    <row r="11" spans="1:8" x14ac:dyDescent="0.15">
      <c r="A11" s="134" t="s">
        <v>525</v>
      </c>
      <c r="B11" s="139"/>
      <c r="C11" s="140"/>
      <c r="D11" s="141">
        <v>31157</v>
      </c>
      <c r="E11" s="142"/>
      <c r="F11" s="143">
        <v>54621</v>
      </c>
      <c r="G11" s="144"/>
      <c r="H11" s="145"/>
    </row>
    <row r="12" spans="1:8" x14ac:dyDescent="0.15">
      <c r="A12" s="146"/>
      <c r="B12" s="147"/>
      <c r="C12" s="154"/>
      <c r="D12" s="149">
        <v>18221</v>
      </c>
      <c r="E12" s="150"/>
      <c r="F12" s="151">
        <v>30892</v>
      </c>
      <c r="G12" s="152"/>
      <c r="H12" s="153"/>
    </row>
    <row r="13" spans="1:8" x14ac:dyDescent="0.15">
      <c r="A13" s="134"/>
      <c r="B13" s="139"/>
      <c r="C13" s="140"/>
      <c r="D13" s="141">
        <v>26869</v>
      </c>
      <c r="E13" s="142"/>
      <c r="F13" s="143">
        <v>48508</v>
      </c>
      <c r="G13" s="155"/>
      <c r="H13" s="145"/>
    </row>
    <row r="14" spans="1:8" x14ac:dyDescent="0.15">
      <c r="A14" s="146"/>
      <c r="B14" s="147"/>
      <c r="C14" s="148"/>
      <c r="D14" s="149">
        <v>15518</v>
      </c>
      <c r="E14" s="150"/>
      <c r="F14" s="151">
        <v>25446</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6.4</v>
      </c>
      <c r="C19" s="156">
        <f>ROUND(VALUE(SUBSTITUTE(実質収支比率等に係る経年分析!G$48,"▲","-")),2)</f>
        <v>7.59</v>
      </c>
      <c r="D19" s="156">
        <f>ROUND(VALUE(SUBSTITUTE(実質収支比率等に係る経年分析!H$48,"▲","-")),2)</f>
        <v>7.65</v>
      </c>
      <c r="E19" s="156">
        <f>ROUND(VALUE(SUBSTITUTE(実質収支比率等に係る経年分析!I$48,"▲","-")),2)</f>
        <v>7.65</v>
      </c>
      <c r="F19" s="156">
        <f>ROUND(VALUE(SUBSTITUTE(実質収支比率等に係る経年分析!J$48,"▲","-")),2)</f>
        <v>7.32</v>
      </c>
    </row>
    <row r="20" spans="1:11" x14ac:dyDescent="0.15">
      <c r="A20" s="156" t="s">
        <v>53</v>
      </c>
      <c r="B20" s="156">
        <f>ROUND(VALUE(SUBSTITUTE(実質収支比率等に係る経年分析!F$47,"▲","-")),2)</f>
        <v>27.92</v>
      </c>
      <c r="C20" s="156">
        <f>ROUND(VALUE(SUBSTITUTE(実質収支比率等に係る経年分析!G$47,"▲","-")),2)</f>
        <v>26.19</v>
      </c>
      <c r="D20" s="156">
        <f>ROUND(VALUE(SUBSTITUTE(実質収支比率等に係る経年分析!H$47,"▲","-")),2)</f>
        <v>27.7</v>
      </c>
      <c r="E20" s="156">
        <f>ROUND(VALUE(SUBSTITUTE(実質収支比率等に係る経年分析!I$47,"▲","-")),2)</f>
        <v>27.11</v>
      </c>
      <c r="F20" s="156">
        <f>ROUND(VALUE(SUBSTITUTE(実質収支比率等に係る経年分析!J$47,"▲","-")),2)</f>
        <v>26.23</v>
      </c>
    </row>
    <row r="21" spans="1:11" x14ac:dyDescent="0.15">
      <c r="A21" s="156" t="s">
        <v>54</v>
      </c>
      <c r="B21" s="156">
        <f>IF(ISNUMBER(VALUE(SUBSTITUTE(実質収支比率等に係る経年分析!F$49,"▲","-"))),ROUND(VALUE(SUBSTITUTE(実質収支比率等に係る経年分析!F$49,"▲","-")),2),NA())</f>
        <v>0.76</v>
      </c>
      <c r="C21" s="156">
        <f>IF(ISNUMBER(VALUE(SUBSTITUTE(実質収支比率等に係る経年分析!G$49,"▲","-"))),ROUND(VALUE(SUBSTITUTE(実質収支比率等に係る経年分析!G$49,"▲","-")),2),NA())</f>
        <v>1.65</v>
      </c>
      <c r="D21" s="156">
        <f>IF(ISNUMBER(VALUE(SUBSTITUTE(実質収支比率等に係る経年分析!H$49,"▲","-"))),ROUND(VALUE(SUBSTITUTE(実質収支比率等に係る経年分析!H$49,"▲","-")),2),NA())</f>
        <v>1.1299999999999999</v>
      </c>
      <c r="E21" s="156">
        <f>IF(ISNUMBER(VALUE(SUBSTITUTE(実質収支比率等に係る経年分析!I$49,"▲","-"))),ROUND(VALUE(SUBSTITUTE(実質収支比率等に係る経年分析!I$49,"▲","-")),2),NA())</f>
        <v>0.15</v>
      </c>
      <c r="F21" s="156">
        <f>IF(ISNUMBER(VALUE(SUBSTITUTE(実質収支比率等に係る経年分析!J$49,"▲","-"))),ROUND(VALUE(SUBSTITUTE(実質収支比率等に係る経年分析!J$49,"▲","-")),2),NA())</f>
        <v>0.03</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0.04</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0.1</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7.0000000000000007E-2</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2.8</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後期高齢者医療保険特別会計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0.02</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0.01</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0.02</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0.01</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0.01</v>
      </c>
    </row>
    <row r="30" spans="1:11" x14ac:dyDescent="0.15">
      <c r="A30" s="157" t="str">
        <f>IF(連結実質赤字比率に係る赤字・黒字の構成分析!C$40="",NA(),連結実質赤字比率に係る赤字・黒字の構成分析!C$40)</f>
        <v>介護サービス事業特別会計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0.04</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0.01</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0.02</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0.01</v>
      </c>
    </row>
    <row r="31" spans="1:11" x14ac:dyDescent="0.15">
      <c r="A31" s="157" t="str">
        <f>IF(連結実質赤字比率に係る赤字・黒字の構成分析!C$39="",NA(),連結実質赤字比率に係る赤字・黒字の構成分析!C$39)</f>
        <v>下水道事業会計（農業集落排水事業）</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7.0000000000000007E-2</v>
      </c>
    </row>
    <row r="32" spans="1:11" x14ac:dyDescent="0.15">
      <c r="A32" s="157" t="str">
        <f>IF(連結実質赤字比率に係る赤字・黒字の構成分析!C$38="",NA(),連結実質赤字比率に係る赤字・黒字の構成分析!C$38)</f>
        <v>下水道事業会計（公共下水道事業）</v>
      </c>
      <c r="B32" s="157" t="e">
        <f>IF(ROUND(VALUE(SUBSTITUTE(連結実質赤字比率に係る赤字・黒字の構成分析!F$38,"▲", "-")), 2) &lt; 0, ABS(ROUND(VALUE(SUBSTITUTE(連結実質赤字比率に係る赤字・黒字の構成分析!F$38,"▲", "-")), 2)), NA())</f>
        <v>#VALUE!</v>
      </c>
      <c r="C32" s="157" t="e">
        <f>IF(ROUND(VALUE(SUBSTITUTE(連結実質赤字比率に係る赤字・黒字の構成分析!F$38,"▲", "-")), 2) &gt;= 0, ABS(ROUND(VALUE(SUBSTITUTE(連結実質赤字比率に係る赤字・黒字の構成分析!F$38,"▲", "-")), 2)), NA())</f>
        <v>#VALUE!</v>
      </c>
      <c r="D32" s="157" t="e">
        <f>IF(ROUND(VALUE(SUBSTITUTE(連結実質赤字比率に係る赤字・黒字の構成分析!G$38,"▲", "-")), 2) &lt; 0, ABS(ROUND(VALUE(SUBSTITUTE(連結実質赤字比率に係る赤字・黒字の構成分析!G$38,"▲", "-")), 2)), NA())</f>
        <v>#VALUE!</v>
      </c>
      <c r="E32" s="157" t="e">
        <f>IF(ROUND(VALUE(SUBSTITUTE(連結実質赤字比率に係る赤字・黒字の構成分析!G$38,"▲", "-")), 2) &gt;= 0, ABS(ROUND(VALUE(SUBSTITUTE(連結実質赤字比率に係る赤字・黒字の構成分析!G$38,"▲", "-")), 2)), NA())</f>
        <v>#VALUE!</v>
      </c>
      <c r="F32" s="157" t="e">
        <f>IF(ROUND(VALUE(SUBSTITUTE(連結実質赤字比率に係る赤字・黒字の構成分析!H$38,"▲", "-")), 2) &lt; 0, ABS(ROUND(VALUE(SUBSTITUTE(連結実質赤字比率に係る赤字・黒字の構成分析!H$38,"▲", "-")), 2)), NA())</f>
        <v>#VALUE!</v>
      </c>
      <c r="G32" s="157" t="e">
        <f>IF(ROUND(VALUE(SUBSTITUTE(連結実質赤字比率に係る赤字・黒字の構成分析!H$38,"▲", "-")), 2) &gt;= 0, ABS(ROUND(VALUE(SUBSTITUTE(連結実質赤字比率に係る赤字・黒字の構成分析!H$38,"▲", "-")), 2)), NA())</f>
        <v>#VALUE!</v>
      </c>
      <c r="H32" s="157" t="e">
        <f>IF(ROUND(VALUE(SUBSTITUTE(連結実質赤字比率に係る赤字・黒字の構成分析!I$38,"▲", "-")), 2) &lt; 0, ABS(ROUND(VALUE(SUBSTITUTE(連結実質赤字比率に係る赤字・黒字の構成分析!I$38,"▲", "-")), 2)), NA())</f>
        <v>#VALUE!</v>
      </c>
      <c r="I32" s="157" t="e">
        <f>IF(ROUND(VALUE(SUBSTITUTE(連結実質赤字比率に係る赤字・黒字の構成分析!I$38,"▲", "-")), 2) &gt;= 0, ABS(ROUND(VALUE(SUBSTITUTE(連結実質赤字比率に係る赤字・黒字の構成分析!I$38,"▲", "-")), 2)), NA())</f>
        <v>#VALUE!</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0.82</v>
      </c>
    </row>
    <row r="33" spans="1:16" x14ac:dyDescent="0.15">
      <c r="A33" s="157" t="str">
        <f>IF(連結実質赤字比率に係る赤字・黒字の構成分析!C$37="",NA(),連結実質赤字比率に係る赤字・黒字の構成分析!C$37)</f>
        <v>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2.62</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1.81</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2.27</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1.03</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1.31</v>
      </c>
    </row>
    <row r="34" spans="1:16" x14ac:dyDescent="0.15">
      <c r="A34" s="157" t="str">
        <f>IF(連結実質赤字比率に係る赤字・黒字の構成分析!C$36="",NA(),連結実質赤字比率に係る赤字・黒字の構成分析!C$36)</f>
        <v>国民健康保険特別会計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3.26</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3.39</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3.11</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2.82</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2.31</v>
      </c>
    </row>
    <row r="35" spans="1:16" x14ac:dyDescent="0.15">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6.31</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6.07</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5.96</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5.91</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5.73</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6.39</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7.59</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7.64</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7.64</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7.31</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574</v>
      </c>
      <c r="E42" s="158"/>
      <c r="F42" s="158"/>
      <c r="G42" s="158">
        <f>'実質公債費比率（分子）の構造'!L$52</f>
        <v>576</v>
      </c>
      <c r="H42" s="158"/>
      <c r="I42" s="158"/>
      <c r="J42" s="158">
        <f>'実質公債費比率（分子）の構造'!M$52</f>
        <v>572</v>
      </c>
      <c r="K42" s="158"/>
      <c r="L42" s="158"/>
      <c r="M42" s="158">
        <f>'実質公債費比率（分子）の構造'!N$52</f>
        <v>555</v>
      </c>
      <c r="N42" s="158"/>
      <c r="O42" s="158"/>
      <c r="P42" s="158">
        <f>'実質公債費比率（分子）の構造'!O$52</f>
        <v>557</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15">
      <c r="A46" s="158" t="s">
        <v>64</v>
      </c>
      <c r="B46" s="158">
        <f>'実質公債費比率（分子）の構造'!K$48</f>
        <v>152</v>
      </c>
      <c r="C46" s="158"/>
      <c r="D46" s="158"/>
      <c r="E46" s="158">
        <f>'実質公債費比率（分子）の構造'!L$48</f>
        <v>143</v>
      </c>
      <c r="F46" s="158"/>
      <c r="G46" s="158"/>
      <c r="H46" s="158">
        <f>'実質公債費比率（分子）の構造'!M$48</f>
        <v>174</v>
      </c>
      <c r="I46" s="158"/>
      <c r="J46" s="158"/>
      <c r="K46" s="158">
        <f>'実質公債費比率（分子）の構造'!N$48</f>
        <v>159</v>
      </c>
      <c r="L46" s="158"/>
      <c r="M46" s="158"/>
      <c r="N46" s="158">
        <f>'実質公債費比率（分子）の構造'!O$48</f>
        <v>122</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728</v>
      </c>
      <c r="C49" s="158"/>
      <c r="D49" s="158"/>
      <c r="E49" s="158">
        <f>'実質公債費比率（分子）の構造'!L$45</f>
        <v>766</v>
      </c>
      <c r="F49" s="158"/>
      <c r="G49" s="158"/>
      <c r="H49" s="158">
        <f>'実質公債費比率（分子）の構造'!M$45</f>
        <v>792</v>
      </c>
      <c r="I49" s="158"/>
      <c r="J49" s="158"/>
      <c r="K49" s="158">
        <f>'実質公債費比率（分子）の構造'!N$45</f>
        <v>791</v>
      </c>
      <c r="L49" s="158"/>
      <c r="M49" s="158"/>
      <c r="N49" s="158">
        <f>'実質公債費比率（分子）の構造'!O$45</f>
        <v>773</v>
      </c>
      <c r="O49" s="158"/>
      <c r="P49" s="158"/>
    </row>
    <row r="50" spans="1:16" x14ac:dyDescent="0.15">
      <c r="A50" s="158" t="s">
        <v>67</v>
      </c>
      <c r="B50" s="158" t="e">
        <f>NA()</f>
        <v>#N/A</v>
      </c>
      <c r="C50" s="158">
        <f>IF(ISNUMBER('実質公債費比率（分子）の構造'!K$53),'実質公債費比率（分子）の構造'!K$53,NA())</f>
        <v>306</v>
      </c>
      <c r="D50" s="158" t="e">
        <f>NA()</f>
        <v>#N/A</v>
      </c>
      <c r="E50" s="158" t="e">
        <f>NA()</f>
        <v>#N/A</v>
      </c>
      <c r="F50" s="158">
        <f>IF(ISNUMBER('実質公債費比率（分子）の構造'!L$53),'実質公債費比率（分子）の構造'!L$53,NA())</f>
        <v>333</v>
      </c>
      <c r="G50" s="158" t="e">
        <f>NA()</f>
        <v>#N/A</v>
      </c>
      <c r="H50" s="158" t="e">
        <f>NA()</f>
        <v>#N/A</v>
      </c>
      <c r="I50" s="158">
        <f>IF(ISNUMBER('実質公債費比率（分子）の構造'!M$53),'実質公債費比率（分子）の構造'!M$53,NA())</f>
        <v>394</v>
      </c>
      <c r="J50" s="158" t="e">
        <f>NA()</f>
        <v>#N/A</v>
      </c>
      <c r="K50" s="158" t="e">
        <f>NA()</f>
        <v>#N/A</v>
      </c>
      <c r="L50" s="158">
        <f>IF(ISNUMBER('実質公債費比率（分子）の構造'!N$53),'実質公債費比率（分子）の構造'!N$53,NA())</f>
        <v>395</v>
      </c>
      <c r="M50" s="158" t="e">
        <f>NA()</f>
        <v>#N/A</v>
      </c>
      <c r="N50" s="158" t="e">
        <f>NA()</f>
        <v>#N/A</v>
      </c>
      <c r="O50" s="158">
        <f>IF(ISNUMBER('実質公債費比率（分子）の構造'!O$53),'実質公債費比率（分子）の構造'!O$53,NA())</f>
        <v>338</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6271</v>
      </c>
      <c r="E56" s="157"/>
      <c r="F56" s="157"/>
      <c r="G56" s="157">
        <f>'将来負担比率（分子）の構造'!J$52</f>
        <v>6195</v>
      </c>
      <c r="H56" s="157"/>
      <c r="I56" s="157"/>
      <c r="J56" s="157">
        <f>'将来負担比率（分子）の構造'!K$52</f>
        <v>5995</v>
      </c>
      <c r="K56" s="157"/>
      <c r="L56" s="157"/>
      <c r="M56" s="157">
        <f>'将来負担比率（分子）の構造'!L$52</f>
        <v>5860</v>
      </c>
      <c r="N56" s="157"/>
      <c r="O56" s="157"/>
      <c r="P56" s="157">
        <f>'将来負担比率（分子）の構造'!M$52</f>
        <v>5760</v>
      </c>
    </row>
    <row r="57" spans="1:16" x14ac:dyDescent="0.15">
      <c r="A57" s="157" t="s">
        <v>42</v>
      </c>
      <c r="B57" s="157"/>
      <c r="C57" s="157"/>
      <c r="D57" s="157">
        <f>'将来負担比率（分子）の構造'!I$51</f>
        <v>675</v>
      </c>
      <c r="E57" s="157"/>
      <c r="F57" s="157"/>
      <c r="G57" s="157">
        <f>'将来負担比率（分子）の構造'!J$51</f>
        <v>696</v>
      </c>
      <c r="H57" s="157"/>
      <c r="I57" s="157"/>
      <c r="J57" s="157">
        <f>'将来負担比率（分子）の構造'!K$51</f>
        <v>587</v>
      </c>
      <c r="K57" s="157"/>
      <c r="L57" s="157"/>
      <c r="M57" s="157">
        <f>'将来負担比率（分子）の構造'!L$51</f>
        <v>483</v>
      </c>
      <c r="N57" s="157"/>
      <c r="O57" s="157"/>
      <c r="P57" s="157">
        <f>'将来負担比率（分子）の構造'!M$51</f>
        <v>409</v>
      </c>
    </row>
    <row r="58" spans="1:16" x14ac:dyDescent="0.15">
      <c r="A58" s="157" t="s">
        <v>41</v>
      </c>
      <c r="B58" s="157"/>
      <c r="C58" s="157"/>
      <c r="D58" s="157">
        <f>'将来負担比率（分子）の構造'!I$50</f>
        <v>4514</v>
      </c>
      <c r="E58" s="157"/>
      <c r="F58" s="157"/>
      <c r="G58" s="157">
        <f>'将来負担比率（分子）の構造'!J$50</f>
        <v>5451</v>
      </c>
      <c r="H58" s="157"/>
      <c r="I58" s="157"/>
      <c r="J58" s="157">
        <f>'将来負担比率（分子）の構造'!K$50</f>
        <v>5491</v>
      </c>
      <c r="K58" s="157"/>
      <c r="L58" s="157"/>
      <c r="M58" s="157">
        <f>'将来負担比率（分子）の構造'!L$50</f>
        <v>5576</v>
      </c>
      <c r="N58" s="157"/>
      <c r="O58" s="157"/>
      <c r="P58" s="157">
        <f>'将来負担比率（分子）の構造'!M$50</f>
        <v>5520</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1061</v>
      </c>
      <c r="C62" s="157"/>
      <c r="D62" s="157"/>
      <c r="E62" s="157">
        <f>'将来負担比率（分子）の構造'!J$45</f>
        <v>1216</v>
      </c>
      <c r="F62" s="157"/>
      <c r="G62" s="157"/>
      <c r="H62" s="157">
        <f>'将来負担比率（分子）の構造'!K$45</f>
        <v>1163</v>
      </c>
      <c r="I62" s="157"/>
      <c r="J62" s="157"/>
      <c r="K62" s="157">
        <f>'将来負担比率（分子）の構造'!L$45</f>
        <v>1100</v>
      </c>
      <c r="L62" s="157"/>
      <c r="M62" s="157"/>
      <c r="N62" s="157">
        <f>'将来負担比率（分子）の構造'!M$45</f>
        <v>1053</v>
      </c>
      <c r="O62" s="157"/>
      <c r="P62" s="157"/>
    </row>
    <row r="63" spans="1:16" x14ac:dyDescent="0.15">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15">
      <c r="A64" s="157" t="s">
        <v>33</v>
      </c>
      <c r="B64" s="157">
        <f>'将来負担比率（分子）の構造'!I$43</f>
        <v>1760</v>
      </c>
      <c r="C64" s="157"/>
      <c r="D64" s="157"/>
      <c r="E64" s="157">
        <f>'将来負担比率（分子）の構造'!J$43</f>
        <v>1814</v>
      </c>
      <c r="F64" s="157"/>
      <c r="G64" s="157"/>
      <c r="H64" s="157">
        <f>'将来負担比率（分子）の構造'!K$43</f>
        <v>1828</v>
      </c>
      <c r="I64" s="157"/>
      <c r="J64" s="157"/>
      <c r="K64" s="157">
        <f>'将来負担比率（分子）の構造'!L$43</f>
        <v>2035</v>
      </c>
      <c r="L64" s="157"/>
      <c r="M64" s="157"/>
      <c r="N64" s="157">
        <f>'将来負担比率（分子）の構造'!M$43</f>
        <v>2102</v>
      </c>
      <c r="O64" s="157"/>
      <c r="P64" s="157"/>
    </row>
    <row r="65" spans="1:16" x14ac:dyDescent="0.15">
      <c r="A65" s="157" t="s">
        <v>32</v>
      </c>
      <c r="B65" s="157">
        <f>'将来負担比率（分子）の構造'!I$42</f>
        <v>44</v>
      </c>
      <c r="C65" s="157"/>
      <c r="D65" s="157"/>
      <c r="E65" s="157" t="str">
        <f>'将来負担比率（分子）の構造'!J$42</f>
        <v>-</v>
      </c>
      <c r="F65" s="157"/>
      <c r="G65" s="157"/>
      <c r="H65" s="157">
        <f>'将来負担比率（分子）の構造'!K$42</f>
        <v>20</v>
      </c>
      <c r="I65" s="157"/>
      <c r="J65" s="157"/>
      <c r="K65" s="157">
        <f>'将来負担比率（分子）の構造'!L$42</f>
        <v>27</v>
      </c>
      <c r="L65" s="157"/>
      <c r="M65" s="157"/>
      <c r="N65" s="157">
        <f>'将来負担比率（分子）の構造'!M$42</f>
        <v>27</v>
      </c>
      <c r="O65" s="157"/>
      <c r="P65" s="157"/>
    </row>
    <row r="66" spans="1:16" x14ac:dyDescent="0.15">
      <c r="A66" s="157" t="s">
        <v>31</v>
      </c>
      <c r="B66" s="157">
        <f>'将来負担比率（分子）の構造'!I$41</f>
        <v>7557</v>
      </c>
      <c r="C66" s="157"/>
      <c r="D66" s="157"/>
      <c r="E66" s="157">
        <f>'将来負担比率（分子）の構造'!J$41</f>
        <v>7403</v>
      </c>
      <c r="F66" s="157"/>
      <c r="G66" s="157"/>
      <c r="H66" s="157">
        <f>'将来負担比率（分子）の構造'!K$41</f>
        <v>6931</v>
      </c>
      <c r="I66" s="157"/>
      <c r="J66" s="157"/>
      <c r="K66" s="157">
        <f>'将来負担比率（分子）の構造'!L$41</f>
        <v>6408</v>
      </c>
      <c r="L66" s="157"/>
      <c r="M66" s="157"/>
      <c r="N66" s="157">
        <f>'将来負担比率（分子）の構造'!M$41</f>
        <v>6014</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1756</v>
      </c>
      <c r="C72" s="161">
        <f>基金残高に係る経年分析!G55</f>
        <v>1755</v>
      </c>
      <c r="D72" s="161">
        <f>基金残高に係る経年分析!H55</f>
        <v>1761</v>
      </c>
    </row>
    <row r="73" spans="1:16" x14ac:dyDescent="0.15">
      <c r="A73" s="160" t="s">
        <v>74</v>
      </c>
      <c r="B73" s="161">
        <f>基金残高に係る経年分析!F56</f>
        <v>214</v>
      </c>
      <c r="C73" s="161">
        <f>基金残高に係る経年分析!G56</f>
        <v>235</v>
      </c>
      <c r="D73" s="161">
        <f>基金残高に係る経年分析!H56</f>
        <v>279</v>
      </c>
    </row>
    <row r="74" spans="1:16" x14ac:dyDescent="0.15">
      <c r="A74" s="160" t="s">
        <v>75</v>
      </c>
      <c r="B74" s="161">
        <f>基金残高に係る経年分析!F57</f>
        <v>2917</v>
      </c>
      <c r="C74" s="161">
        <f>基金残高に係る経年分析!G57</f>
        <v>2916</v>
      </c>
      <c r="D74" s="161">
        <f>基金残高に係る経年分析!H57</f>
        <v>2763</v>
      </c>
    </row>
  </sheetData>
  <sheetProtection algorithmName="SHA-512" hashValue="5jeBikuAaBuQU2DbPTMl+VFnmetFbnBgGvelVmF4mygRvV3fWoz+imX4T0Ev+XOhx6swvv6ALelp2MkYw0rQgw==" saltValue="Jz8asjR/dufXhrZZ0NPiU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203</v>
      </c>
      <c r="DI1" s="590"/>
      <c r="DJ1" s="590"/>
      <c r="DK1" s="590"/>
      <c r="DL1" s="590"/>
      <c r="DM1" s="590"/>
      <c r="DN1" s="591"/>
      <c r="DO1" s="196"/>
      <c r="DP1" s="589" t="s">
        <v>204</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209</v>
      </c>
      <c r="S4" s="593"/>
      <c r="T4" s="593"/>
      <c r="U4" s="593"/>
      <c r="V4" s="593"/>
      <c r="W4" s="593"/>
      <c r="X4" s="593"/>
      <c r="Y4" s="594"/>
      <c r="Z4" s="592" t="s">
        <v>210</v>
      </c>
      <c r="AA4" s="593"/>
      <c r="AB4" s="593"/>
      <c r="AC4" s="594"/>
      <c r="AD4" s="592" t="s">
        <v>211</v>
      </c>
      <c r="AE4" s="593"/>
      <c r="AF4" s="593"/>
      <c r="AG4" s="593"/>
      <c r="AH4" s="593"/>
      <c r="AI4" s="593"/>
      <c r="AJ4" s="593"/>
      <c r="AK4" s="594"/>
      <c r="AL4" s="592" t="s">
        <v>210</v>
      </c>
      <c r="AM4" s="593"/>
      <c r="AN4" s="593"/>
      <c r="AO4" s="594"/>
      <c r="AP4" s="595" t="s">
        <v>212</v>
      </c>
      <c r="AQ4" s="595"/>
      <c r="AR4" s="595"/>
      <c r="AS4" s="595"/>
      <c r="AT4" s="595"/>
      <c r="AU4" s="595"/>
      <c r="AV4" s="595"/>
      <c r="AW4" s="595"/>
      <c r="AX4" s="595"/>
      <c r="AY4" s="595"/>
      <c r="AZ4" s="595"/>
      <c r="BA4" s="595"/>
      <c r="BB4" s="595"/>
      <c r="BC4" s="595"/>
      <c r="BD4" s="595"/>
      <c r="BE4" s="595"/>
      <c r="BF4" s="595"/>
      <c r="BG4" s="595" t="s">
        <v>213</v>
      </c>
      <c r="BH4" s="595"/>
      <c r="BI4" s="595"/>
      <c r="BJ4" s="595"/>
      <c r="BK4" s="595"/>
      <c r="BL4" s="595"/>
      <c r="BM4" s="595"/>
      <c r="BN4" s="595"/>
      <c r="BO4" s="595" t="s">
        <v>210</v>
      </c>
      <c r="BP4" s="595"/>
      <c r="BQ4" s="595"/>
      <c r="BR4" s="595"/>
      <c r="BS4" s="595" t="s">
        <v>214</v>
      </c>
      <c r="BT4" s="595"/>
      <c r="BU4" s="595"/>
      <c r="BV4" s="595"/>
      <c r="BW4" s="595"/>
      <c r="BX4" s="595"/>
      <c r="BY4" s="595"/>
      <c r="BZ4" s="595"/>
      <c r="CA4" s="595"/>
      <c r="CB4" s="595"/>
      <c r="CD4" s="592" t="s">
        <v>215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216</v>
      </c>
      <c r="C5" s="597"/>
      <c r="D5" s="597"/>
      <c r="E5" s="597"/>
      <c r="F5" s="597"/>
      <c r="G5" s="597"/>
      <c r="H5" s="597"/>
      <c r="I5" s="597"/>
      <c r="J5" s="597"/>
      <c r="K5" s="597"/>
      <c r="L5" s="597"/>
      <c r="M5" s="597"/>
      <c r="N5" s="597"/>
      <c r="O5" s="597"/>
      <c r="P5" s="597"/>
      <c r="Q5" s="598"/>
      <c r="R5" s="599">
        <v>2351665</v>
      </c>
      <c r="S5" s="600"/>
      <c r="T5" s="600"/>
      <c r="U5" s="600"/>
      <c r="V5" s="600"/>
      <c r="W5" s="600"/>
      <c r="X5" s="600"/>
      <c r="Y5" s="601"/>
      <c r="Z5" s="602">
        <v>17.100000000000001</v>
      </c>
      <c r="AA5" s="602"/>
      <c r="AB5" s="602"/>
      <c r="AC5" s="602"/>
      <c r="AD5" s="603">
        <v>2351665</v>
      </c>
      <c r="AE5" s="603"/>
      <c r="AF5" s="603"/>
      <c r="AG5" s="603"/>
      <c r="AH5" s="603"/>
      <c r="AI5" s="603"/>
      <c r="AJ5" s="603"/>
      <c r="AK5" s="603"/>
      <c r="AL5" s="604">
        <v>34.700000000000003</v>
      </c>
      <c r="AM5" s="605"/>
      <c r="AN5" s="605"/>
      <c r="AO5" s="606"/>
      <c r="AP5" s="596" t="s">
        <v>217</v>
      </c>
      <c r="AQ5" s="597"/>
      <c r="AR5" s="597"/>
      <c r="AS5" s="597"/>
      <c r="AT5" s="597"/>
      <c r="AU5" s="597"/>
      <c r="AV5" s="597"/>
      <c r="AW5" s="597"/>
      <c r="AX5" s="597"/>
      <c r="AY5" s="597"/>
      <c r="AZ5" s="597"/>
      <c r="BA5" s="597"/>
      <c r="BB5" s="597"/>
      <c r="BC5" s="597"/>
      <c r="BD5" s="597"/>
      <c r="BE5" s="597"/>
      <c r="BF5" s="598"/>
      <c r="BG5" s="610">
        <v>2351665</v>
      </c>
      <c r="BH5" s="611"/>
      <c r="BI5" s="611"/>
      <c r="BJ5" s="611"/>
      <c r="BK5" s="611"/>
      <c r="BL5" s="611"/>
      <c r="BM5" s="611"/>
      <c r="BN5" s="612"/>
      <c r="BO5" s="613">
        <v>100</v>
      </c>
      <c r="BP5" s="613"/>
      <c r="BQ5" s="613"/>
      <c r="BR5" s="613"/>
      <c r="BS5" s="614">
        <v>15070</v>
      </c>
      <c r="BT5" s="614"/>
      <c r="BU5" s="614"/>
      <c r="BV5" s="614"/>
      <c r="BW5" s="614"/>
      <c r="BX5" s="614"/>
      <c r="BY5" s="614"/>
      <c r="BZ5" s="614"/>
      <c r="CA5" s="614"/>
      <c r="CB5" s="618"/>
      <c r="CD5" s="592" t="s">
        <v>212</v>
      </c>
      <c r="CE5" s="593"/>
      <c r="CF5" s="593"/>
      <c r="CG5" s="593"/>
      <c r="CH5" s="593"/>
      <c r="CI5" s="593"/>
      <c r="CJ5" s="593"/>
      <c r="CK5" s="593"/>
      <c r="CL5" s="593"/>
      <c r="CM5" s="593"/>
      <c r="CN5" s="593"/>
      <c r="CO5" s="593"/>
      <c r="CP5" s="593"/>
      <c r="CQ5" s="594"/>
      <c r="CR5" s="592" t="s">
        <v>218</v>
      </c>
      <c r="CS5" s="593"/>
      <c r="CT5" s="593"/>
      <c r="CU5" s="593"/>
      <c r="CV5" s="593"/>
      <c r="CW5" s="593"/>
      <c r="CX5" s="593"/>
      <c r="CY5" s="594"/>
      <c r="CZ5" s="592" t="s">
        <v>210</v>
      </c>
      <c r="DA5" s="593"/>
      <c r="DB5" s="593"/>
      <c r="DC5" s="594"/>
      <c r="DD5" s="592" t="s">
        <v>219</v>
      </c>
      <c r="DE5" s="593"/>
      <c r="DF5" s="593"/>
      <c r="DG5" s="593"/>
      <c r="DH5" s="593"/>
      <c r="DI5" s="593"/>
      <c r="DJ5" s="593"/>
      <c r="DK5" s="593"/>
      <c r="DL5" s="593"/>
      <c r="DM5" s="593"/>
      <c r="DN5" s="593"/>
      <c r="DO5" s="593"/>
      <c r="DP5" s="594"/>
      <c r="DQ5" s="592" t="s">
        <v>220</v>
      </c>
      <c r="DR5" s="593"/>
      <c r="DS5" s="593"/>
      <c r="DT5" s="593"/>
      <c r="DU5" s="593"/>
      <c r="DV5" s="593"/>
      <c r="DW5" s="593"/>
      <c r="DX5" s="593"/>
      <c r="DY5" s="593"/>
      <c r="DZ5" s="593"/>
      <c r="EA5" s="593"/>
      <c r="EB5" s="593"/>
      <c r="EC5" s="594"/>
    </row>
    <row r="6" spans="2:143" ht="11.25" customHeight="1" x14ac:dyDescent="0.15">
      <c r="B6" s="607" t="s">
        <v>221</v>
      </c>
      <c r="C6" s="608"/>
      <c r="D6" s="608"/>
      <c r="E6" s="608"/>
      <c r="F6" s="608"/>
      <c r="G6" s="608"/>
      <c r="H6" s="608"/>
      <c r="I6" s="608"/>
      <c r="J6" s="608"/>
      <c r="K6" s="608"/>
      <c r="L6" s="608"/>
      <c r="M6" s="608"/>
      <c r="N6" s="608"/>
      <c r="O6" s="608"/>
      <c r="P6" s="608"/>
      <c r="Q6" s="609"/>
      <c r="R6" s="610">
        <v>157721</v>
      </c>
      <c r="S6" s="611"/>
      <c r="T6" s="611"/>
      <c r="U6" s="611"/>
      <c r="V6" s="611"/>
      <c r="W6" s="611"/>
      <c r="X6" s="611"/>
      <c r="Y6" s="612"/>
      <c r="Z6" s="613">
        <v>1.1000000000000001</v>
      </c>
      <c r="AA6" s="613"/>
      <c r="AB6" s="613"/>
      <c r="AC6" s="613"/>
      <c r="AD6" s="614">
        <v>157721</v>
      </c>
      <c r="AE6" s="614"/>
      <c r="AF6" s="614"/>
      <c r="AG6" s="614"/>
      <c r="AH6" s="614"/>
      <c r="AI6" s="614"/>
      <c r="AJ6" s="614"/>
      <c r="AK6" s="614"/>
      <c r="AL6" s="615">
        <v>2.2999999999999998</v>
      </c>
      <c r="AM6" s="616"/>
      <c r="AN6" s="616"/>
      <c r="AO6" s="617"/>
      <c r="AP6" s="607" t="s">
        <v>222</v>
      </c>
      <c r="AQ6" s="608"/>
      <c r="AR6" s="608"/>
      <c r="AS6" s="608"/>
      <c r="AT6" s="608"/>
      <c r="AU6" s="608"/>
      <c r="AV6" s="608"/>
      <c r="AW6" s="608"/>
      <c r="AX6" s="608"/>
      <c r="AY6" s="608"/>
      <c r="AZ6" s="608"/>
      <c r="BA6" s="608"/>
      <c r="BB6" s="608"/>
      <c r="BC6" s="608"/>
      <c r="BD6" s="608"/>
      <c r="BE6" s="608"/>
      <c r="BF6" s="609"/>
      <c r="BG6" s="610">
        <v>2351665</v>
      </c>
      <c r="BH6" s="611"/>
      <c r="BI6" s="611"/>
      <c r="BJ6" s="611"/>
      <c r="BK6" s="611"/>
      <c r="BL6" s="611"/>
      <c r="BM6" s="611"/>
      <c r="BN6" s="612"/>
      <c r="BO6" s="613">
        <v>100</v>
      </c>
      <c r="BP6" s="613"/>
      <c r="BQ6" s="613"/>
      <c r="BR6" s="613"/>
      <c r="BS6" s="614">
        <v>15070</v>
      </c>
      <c r="BT6" s="614"/>
      <c r="BU6" s="614"/>
      <c r="BV6" s="614"/>
      <c r="BW6" s="614"/>
      <c r="BX6" s="614"/>
      <c r="BY6" s="614"/>
      <c r="BZ6" s="614"/>
      <c r="CA6" s="614"/>
      <c r="CB6" s="618"/>
      <c r="CD6" s="596" t="s">
        <v>223</v>
      </c>
      <c r="CE6" s="597"/>
      <c r="CF6" s="597"/>
      <c r="CG6" s="597"/>
      <c r="CH6" s="597"/>
      <c r="CI6" s="597"/>
      <c r="CJ6" s="597"/>
      <c r="CK6" s="597"/>
      <c r="CL6" s="597"/>
      <c r="CM6" s="597"/>
      <c r="CN6" s="597"/>
      <c r="CO6" s="597"/>
      <c r="CP6" s="597"/>
      <c r="CQ6" s="598"/>
      <c r="CR6" s="610">
        <v>81677</v>
      </c>
      <c r="CS6" s="611"/>
      <c r="CT6" s="611"/>
      <c r="CU6" s="611"/>
      <c r="CV6" s="611"/>
      <c r="CW6" s="611"/>
      <c r="CX6" s="611"/>
      <c r="CY6" s="612"/>
      <c r="CZ6" s="604">
        <v>0.6</v>
      </c>
      <c r="DA6" s="605"/>
      <c r="DB6" s="605"/>
      <c r="DC6" s="621"/>
      <c r="DD6" s="619" t="s">
        <v>121</v>
      </c>
      <c r="DE6" s="611"/>
      <c r="DF6" s="611"/>
      <c r="DG6" s="611"/>
      <c r="DH6" s="611"/>
      <c r="DI6" s="611"/>
      <c r="DJ6" s="611"/>
      <c r="DK6" s="611"/>
      <c r="DL6" s="611"/>
      <c r="DM6" s="611"/>
      <c r="DN6" s="611"/>
      <c r="DO6" s="611"/>
      <c r="DP6" s="612"/>
      <c r="DQ6" s="619">
        <v>81677</v>
      </c>
      <c r="DR6" s="611"/>
      <c r="DS6" s="611"/>
      <c r="DT6" s="611"/>
      <c r="DU6" s="611"/>
      <c r="DV6" s="611"/>
      <c r="DW6" s="611"/>
      <c r="DX6" s="611"/>
      <c r="DY6" s="611"/>
      <c r="DZ6" s="611"/>
      <c r="EA6" s="611"/>
      <c r="EB6" s="611"/>
      <c r="EC6" s="620"/>
    </row>
    <row r="7" spans="2:143" ht="11.25" customHeight="1" x14ac:dyDescent="0.15">
      <c r="B7" s="607" t="s">
        <v>224</v>
      </c>
      <c r="C7" s="608"/>
      <c r="D7" s="608"/>
      <c r="E7" s="608"/>
      <c r="F7" s="608"/>
      <c r="G7" s="608"/>
      <c r="H7" s="608"/>
      <c r="I7" s="608"/>
      <c r="J7" s="608"/>
      <c r="K7" s="608"/>
      <c r="L7" s="608"/>
      <c r="M7" s="608"/>
      <c r="N7" s="608"/>
      <c r="O7" s="608"/>
      <c r="P7" s="608"/>
      <c r="Q7" s="609"/>
      <c r="R7" s="610">
        <v>698</v>
      </c>
      <c r="S7" s="611"/>
      <c r="T7" s="611"/>
      <c r="U7" s="611"/>
      <c r="V7" s="611"/>
      <c r="W7" s="611"/>
      <c r="X7" s="611"/>
      <c r="Y7" s="612"/>
      <c r="Z7" s="613">
        <v>0</v>
      </c>
      <c r="AA7" s="613"/>
      <c r="AB7" s="613"/>
      <c r="AC7" s="613"/>
      <c r="AD7" s="614">
        <v>698</v>
      </c>
      <c r="AE7" s="614"/>
      <c r="AF7" s="614"/>
      <c r="AG7" s="614"/>
      <c r="AH7" s="614"/>
      <c r="AI7" s="614"/>
      <c r="AJ7" s="614"/>
      <c r="AK7" s="614"/>
      <c r="AL7" s="615">
        <v>0</v>
      </c>
      <c r="AM7" s="616"/>
      <c r="AN7" s="616"/>
      <c r="AO7" s="617"/>
      <c r="AP7" s="607" t="s">
        <v>225</v>
      </c>
      <c r="AQ7" s="608"/>
      <c r="AR7" s="608"/>
      <c r="AS7" s="608"/>
      <c r="AT7" s="608"/>
      <c r="AU7" s="608"/>
      <c r="AV7" s="608"/>
      <c r="AW7" s="608"/>
      <c r="AX7" s="608"/>
      <c r="AY7" s="608"/>
      <c r="AZ7" s="608"/>
      <c r="BA7" s="608"/>
      <c r="BB7" s="608"/>
      <c r="BC7" s="608"/>
      <c r="BD7" s="608"/>
      <c r="BE7" s="608"/>
      <c r="BF7" s="609"/>
      <c r="BG7" s="610">
        <v>1025797</v>
      </c>
      <c r="BH7" s="611"/>
      <c r="BI7" s="611"/>
      <c r="BJ7" s="611"/>
      <c r="BK7" s="611"/>
      <c r="BL7" s="611"/>
      <c r="BM7" s="611"/>
      <c r="BN7" s="612"/>
      <c r="BO7" s="613">
        <v>43.6</v>
      </c>
      <c r="BP7" s="613"/>
      <c r="BQ7" s="613"/>
      <c r="BR7" s="613"/>
      <c r="BS7" s="614">
        <v>15070</v>
      </c>
      <c r="BT7" s="614"/>
      <c r="BU7" s="614"/>
      <c r="BV7" s="614"/>
      <c r="BW7" s="614"/>
      <c r="BX7" s="614"/>
      <c r="BY7" s="614"/>
      <c r="BZ7" s="614"/>
      <c r="CA7" s="614"/>
      <c r="CB7" s="618"/>
      <c r="CD7" s="607" t="s">
        <v>226</v>
      </c>
      <c r="CE7" s="608"/>
      <c r="CF7" s="608"/>
      <c r="CG7" s="608"/>
      <c r="CH7" s="608"/>
      <c r="CI7" s="608"/>
      <c r="CJ7" s="608"/>
      <c r="CK7" s="608"/>
      <c r="CL7" s="608"/>
      <c r="CM7" s="608"/>
      <c r="CN7" s="608"/>
      <c r="CO7" s="608"/>
      <c r="CP7" s="608"/>
      <c r="CQ7" s="609"/>
      <c r="CR7" s="610">
        <v>1794186</v>
      </c>
      <c r="CS7" s="611"/>
      <c r="CT7" s="611"/>
      <c r="CU7" s="611"/>
      <c r="CV7" s="611"/>
      <c r="CW7" s="611"/>
      <c r="CX7" s="611"/>
      <c r="CY7" s="612"/>
      <c r="CZ7" s="613">
        <v>13.7</v>
      </c>
      <c r="DA7" s="613"/>
      <c r="DB7" s="613"/>
      <c r="DC7" s="613"/>
      <c r="DD7" s="619">
        <v>32608</v>
      </c>
      <c r="DE7" s="611"/>
      <c r="DF7" s="611"/>
      <c r="DG7" s="611"/>
      <c r="DH7" s="611"/>
      <c r="DI7" s="611"/>
      <c r="DJ7" s="611"/>
      <c r="DK7" s="611"/>
      <c r="DL7" s="611"/>
      <c r="DM7" s="611"/>
      <c r="DN7" s="611"/>
      <c r="DO7" s="611"/>
      <c r="DP7" s="612"/>
      <c r="DQ7" s="619">
        <v>1226915</v>
      </c>
      <c r="DR7" s="611"/>
      <c r="DS7" s="611"/>
      <c r="DT7" s="611"/>
      <c r="DU7" s="611"/>
      <c r="DV7" s="611"/>
      <c r="DW7" s="611"/>
      <c r="DX7" s="611"/>
      <c r="DY7" s="611"/>
      <c r="DZ7" s="611"/>
      <c r="EA7" s="611"/>
      <c r="EB7" s="611"/>
      <c r="EC7" s="620"/>
    </row>
    <row r="8" spans="2:143" ht="11.25" customHeight="1" x14ac:dyDescent="0.15">
      <c r="B8" s="607" t="s">
        <v>227</v>
      </c>
      <c r="C8" s="608"/>
      <c r="D8" s="608"/>
      <c r="E8" s="608"/>
      <c r="F8" s="608"/>
      <c r="G8" s="608"/>
      <c r="H8" s="608"/>
      <c r="I8" s="608"/>
      <c r="J8" s="608"/>
      <c r="K8" s="608"/>
      <c r="L8" s="608"/>
      <c r="M8" s="608"/>
      <c r="N8" s="608"/>
      <c r="O8" s="608"/>
      <c r="P8" s="608"/>
      <c r="Q8" s="609"/>
      <c r="R8" s="610">
        <v>15312</v>
      </c>
      <c r="S8" s="611"/>
      <c r="T8" s="611"/>
      <c r="U8" s="611"/>
      <c r="V8" s="611"/>
      <c r="W8" s="611"/>
      <c r="X8" s="611"/>
      <c r="Y8" s="612"/>
      <c r="Z8" s="613">
        <v>0.1</v>
      </c>
      <c r="AA8" s="613"/>
      <c r="AB8" s="613"/>
      <c r="AC8" s="613"/>
      <c r="AD8" s="614">
        <v>15312</v>
      </c>
      <c r="AE8" s="614"/>
      <c r="AF8" s="614"/>
      <c r="AG8" s="614"/>
      <c r="AH8" s="614"/>
      <c r="AI8" s="614"/>
      <c r="AJ8" s="614"/>
      <c r="AK8" s="614"/>
      <c r="AL8" s="615">
        <v>0.2</v>
      </c>
      <c r="AM8" s="616"/>
      <c r="AN8" s="616"/>
      <c r="AO8" s="617"/>
      <c r="AP8" s="607" t="s">
        <v>228</v>
      </c>
      <c r="AQ8" s="608"/>
      <c r="AR8" s="608"/>
      <c r="AS8" s="608"/>
      <c r="AT8" s="608"/>
      <c r="AU8" s="608"/>
      <c r="AV8" s="608"/>
      <c r="AW8" s="608"/>
      <c r="AX8" s="608"/>
      <c r="AY8" s="608"/>
      <c r="AZ8" s="608"/>
      <c r="BA8" s="608"/>
      <c r="BB8" s="608"/>
      <c r="BC8" s="608"/>
      <c r="BD8" s="608"/>
      <c r="BE8" s="608"/>
      <c r="BF8" s="609"/>
      <c r="BG8" s="610">
        <v>37116</v>
      </c>
      <c r="BH8" s="611"/>
      <c r="BI8" s="611"/>
      <c r="BJ8" s="611"/>
      <c r="BK8" s="611"/>
      <c r="BL8" s="611"/>
      <c r="BM8" s="611"/>
      <c r="BN8" s="612"/>
      <c r="BO8" s="613">
        <v>1.6</v>
      </c>
      <c r="BP8" s="613"/>
      <c r="BQ8" s="613"/>
      <c r="BR8" s="613"/>
      <c r="BS8" s="614" t="s">
        <v>121</v>
      </c>
      <c r="BT8" s="614"/>
      <c r="BU8" s="614"/>
      <c r="BV8" s="614"/>
      <c r="BW8" s="614"/>
      <c r="BX8" s="614"/>
      <c r="BY8" s="614"/>
      <c r="BZ8" s="614"/>
      <c r="CA8" s="614"/>
      <c r="CB8" s="618"/>
      <c r="CD8" s="607" t="s">
        <v>229</v>
      </c>
      <c r="CE8" s="608"/>
      <c r="CF8" s="608"/>
      <c r="CG8" s="608"/>
      <c r="CH8" s="608"/>
      <c r="CI8" s="608"/>
      <c r="CJ8" s="608"/>
      <c r="CK8" s="608"/>
      <c r="CL8" s="608"/>
      <c r="CM8" s="608"/>
      <c r="CN8" s="608"/>
      <c r="CO8" s="608"/>
      <c r="CP8" s="608"/>
      <c r="CQ8" s="609"/>
      <c r="CR8" s="610">
        <v>5978776</v>
      </c>
      <c r="CS8" s="611"/>
      <c r="CT8" s="611"/>
      <c r="CU8" s="611"/>
      <c r="CV8" s="611"/>
      <c r="CW8" s="611"/>
      <c r="CX8" s="611"/>
      <c r="CY8" s="612"/>
      <c r="CZ8" s="613">
        <v>45.6</v>
      </c>
      <c r="DA8" s="613"/>
      <c r="DB8" s="613"/>
      <c r="DC8" s="613"/>
      <c r="DD8" s="619">
        <v>25991</v>
      </c>
      <c r="DE8" s="611"/>
      <c r="DF8" s="611"/>
      <c r="DG8" s="611"/>
      <c r="DH8" s="611"/>
      <c r="DI8" s="611"/>
      <c r="DJ8" s="611"/>
      <c r="DK8" s="611"/>
      <c r="DL8" s="611"/>
      <c r="DM8" s="611"/>
      <c r="DN8" s="611"/>
      <c r="DO8" s="611"/>
      <c r="DP8" s="612"/>
      <c r="DQ8" s="619">
        <v>2717273</v>
      </c>
      <c r="DR8" s="611"/>
      <c r="DS8" s="611"/>
      <c r="DT8" s="611"/>
      <c r="DU8" s="611"/>
      <c r="DV8" s="611"/>
      <c r="DW8" s="611"/>
      <c r="DX8" s="611"/>
      <c r="DY8" s="611"/>
      <c r="DZ8" s="611"/>
      <c r="EA8" s="611"/>
      <c r="EB8" s="611"/>
      <c r="EC8" s="620"/>
    </row>
    <row r="9" spans="2:143" ht="11.25" customHeight="1" x14ac:dyDescent="0.15">
      <c r="B9" s="607" t="s">
        <v>230</v>
      </c>
      <c r="C9" s="608"/>
      <c r="D9" s="608"/>
      <c r="E9" s="608"/>
      <c r="F9" s="608"/>
      <c r="G9" s="608"/>
      <c r="H9" s="608"/>
      <c r="I9" s="608"/>
      <c r="J9" s="608"/>
      <c r="K9" s="608"/>
      <c r="L9" s="608"/>
      <c r="M9" s="608"/>
      <c r="N9" s="608"/>
      <c r="O9" s="608"/>
      <c r="P9" s="608"/>
      <c r="Q9" s="609"/>
      <c r="R9" s="610">
        <v>15055</v>
      </c>
      <c r="S9" s="611"/>
      <c r="T9" s="611"/>
      <c r="U9" s="611"/>
      <c r="V9" s="611"/>
      <c r="W9" s="611"/>
      <c r="X9" s="611"/>
      <c r="Y9" s="612"/>
      <c r="Z9" s="613">
        <v>0.1</v>
      </c>
      <c r="AA9" s="613"/>
      <c r="AB9" s="613"/>
      <c r="AC9" s="613"/>
      <c r="AD9" s="614">
        <v>15055</v>
      </c>
      <c r="AE9" s="614"/>
      <c r="AF9" s="614"/>
      <c r="AG9" s="614"/>
      <c r="AH9" s="614"/>
      <c r="AI9" s="614"/>
      <c r="AJ9" s="614"/>
      <c r="AK9" s="614"/>
      <c r="AL9" s="615">
        <v>0.2</v>
      </c>
      <c r="AM9" s="616"/>
      <c r="AN9" s="616"/>
      <c r="AO9" s="617"/>
      <c r="AP9" s="607" t="s">
        <v>231</v>
      </c>
      <c r="AQ9" s="608"/>
      <c r="AR9" s="608"/>
      <c r="AS9" s="608"/>
      <c r="AT9" s="608"/>
      <c r="AU9" s="608"/>
      <c r="AV9" s="608"/>
      <c r="AW9" s="608"/>
      <c r="AX9" s="608"/>
      <c r="AY9" s="608"/>
      <c r="AZ9" s="608"/>
      <c r="BA9" s="608"/>
      <c r="BB9" s="608"/>
      <c r="BC9" s="608"/>
      <c r="BD9" s="608"/>
      <c r="BE9" s="608"/>
      <c r="BF9" s="609"/>
      <c r="BG9" s="610">
        <v>896686</v>
      </c>
      <c r="BH9" s="611"/>
      <c r="BI9" s="611"/>
      <c r="BJ9" s="611"/>
      <c r="BK9" s="611"/>
      <c r="BL9" s="611"/>
      <c r="BM9" s="611"/>
      <c r="BN9" s="612"/>
      <c r="BO9" s="613">
        <v>38.1</v>
      </c>
      <c r="BP9" s="613"/>
      <c r="BQ9" s="613"/>
      <c r="BR9" s="613"/>
      <c r="BS9" s="614" t="s">
        <v>121</v>
      </c>
      <c r="BT9" s="614"/>
      <c r="BU9" s="614"/>
      <c r="BV9" s="614"/>
      <c r="BW9" s="614"/>
      <c r="BX9" s="614"/>
      <c r="BY9" s="614"/>
      <c r="BZ9" s="614"/>
      <c r="CA9" s="614"/>
      <c r="CB9" s="618"/>
      <c r="CD9" s="607" t="s">
        <v>232</v>
      </c>
      <c r="CE9" s="608"/>
      <c r="CF9" s="608"/>
      <c r="CG9" s="608"/>
      <c r="CH9" s="608"/>
      <c r="CI9" s="608"/>
      <c r="CJ9" s="608"/>
      <c r="CK9" s="608"/>
      <c r="CL9" s="608"/>
      <c r="CM9" s="608"/>
      <c r="CN9" s="608"/>
      <c r="CO9" s="608"/>
      <c r="CP9" s="608"/>
      <c r="CQ9" s="609"/>
      <c r="CR9" s="610">
        <v>895315</v>
      </c>
      <c r="CS9" s="611"/>
      <c r="CT9" s="611"/>
      <c r="CU9" s="611"/>
      <c r="CV9" s="611"/>
      <c r="CW9" s="611"/>
      <c r="CX9" s="611"/>
      <c r="CY9" s="612"/>
      <c r="CZ9" s="613">
        <v>6.8</v>
      </c>
      <c r="DA9" s="613"/>
      <c r="DB9" s="613"/>
      <c r="DC9" s="613"/>
      <c r="DD9" s="619">
        <v>98872</v>
      </c>
      <c r="DE9" s="611"/>
      <c r="DF9" s="611"/>
      <c r="DG9" s="611"/>
      <c r="DH9" s="611"/>
      <c r="DI9" s="611"/>
      <c r="DJ9" s="611"/>
      <c r="DK9" s="611"/>
      <c r="DL9" s="611"/>
      <c r="DM9" s="611"/>
      <c r="DN9" s="611"/>
      <c r="DO9" s="611"/>
      <c r="DP9" s="612"/>
      <c r="DQ9" s="619">
        <v>694597</v>
      </c>
      <c r="DR9" s="611"/>
      <c r="DS9" s="611"/>
      <c r="DT9" s="611"/>
      <c r="DU9" s="611"/>
      <c r="DV9" s="611"/>
      <c r="DW9" s="611"/>
      <c r="DX9" s="611"/>
      <c r="DY9" s="611"/>
      <c r="DZ9" s="611"/>
      <c r="EA9" s="611"/>
      <c r="EB9" s="611"/>
      <c r="EC9" s="620"/>
    </row>
    <row r="10" spans="2:143" ht="11.25" customHeight="1" x14ac:dyDescent="0.15">
      <c r="B10" s="607" t="s">
        <v>233</v>
      </c>
      <c r="C10" s="608"/>
      <c r="D10" s="608"/>
      <c r="E10" s="608"/>
      <c r="F10" s="608"/>
      <c r="G10" s="608"/>
      <c r="H10" s="608"/>
      <c r="I10" s="608"/>
      <c r="J10" s="608"/>
      <c r="K10" s="608"/>
      <c r="L10" s="608"/>
      <c r="M10" s="608"/>
      <c r="N10" s="608"/>
      <c r="O10" s="608"/>
      <c r="P10" s="608"/>
      <c r="Q10" s="609"/>
      <c r="R10" s="610" t="s">
        <v>121</v>
      </c>
      <c r="S10" s="611"/>
      <c r="T10" s="611"/>
      <c r="U10" s="611"/>
      <c r="V10" s="611"/>
      <c r="W10" s="611"/>
      <c r="X10" s="611"/>
      <c r="Y10" s="612"/>
      <c r="Z10" s="613" t="s">
        <v>121</v>
      </c>
      <c r="AA10" s="613"/>
      <c r="AB10" s="613"/>
      <c r="AC10" s="613"/>
      <c r="AD10" s="614" t="s">
        <v>121</v>
      </c>
      <c r="AE10" s="614"/>
      <c r="AF10" s="614"/>
      <c r="AG10" s="614"/>
      <c r="AH10" s="614"/>
      <c r="AI10" s="614"/>
      <c r="AJ10" s="614"/>
      <c r="AK10" s="614"/>
      <c r="AL10" s="615" t="s">
        <v>121</v>
      </c>
      <c r="AM10" s="616"/>
      <c r="AN10" s="616"/>
      <c r="AO10" s="617"/>
      <c r="AP10" s="607" t="s">
        <v>234</v>
      </c>
      <c r="AQ10" s="608"/>
      <c r="AR10" s="608"/>
      <c r="AS10" s="608"/>
      <c r="AT10" s="608"/>
      <c r="AU10" s="608"/>
      <c r="AV10" s="608"/>
      <c r="AW10" s="608"/>
      <c r="AX10" s="608"/>
      <c r="AY10" s="608"/>
      <c r="AZ10" s="608"/>
      <c r="BA10" s="608"/>
      <c r="BB10" s="608"/>
      <c r="BC10" s="608"/>
      <c r="BD10" s="608"/>
      <c r="BE10" s="608"/>
      <c r="BF10" s="609"/>
      <c r="BG10" s="610">
        <v>39251</v>
      </c>
      <c r="BH10" s="611"/>
      <c r="BI10" s="611"/>
      <c r="BJ10" s="611"/>
      <c r="BK10" s="611"/>
      <c r="BL10" s="611"/>
      <c r="BM10" s="611"/>
      <c r="BN10" s="612"/>
      <c r="BO10" s="613">
        <v>1.7</v>
      </c>
      <c r="BP10" s="613"/>
      <c r="BQ10" s="613"/>
      <c r="BR10" s="613"/>
      <c r="BS10" s="614" t="s">
        <v>121</v>
      </c>
      <c r="BT10" s="614"/>
      <c r="BU10" s="614"/>
      <c r="BV10" s="614"/>
      <c r="BW10" s="614"/>
      <c r="BX10" s="614"/>
      <c r="BY10" s="614"/>
      <c r="BZ10" s="614"/>
      <c r="CA10" s="614"/>
      <c r="CB10" s="618"/>
      <c r="CD10" s="607" t="s">
        <v>235</v>
      </c>
      <c r="CE10" s="608"/>
      <c r="CF10" s="608"/>
      <c r="CG10" s="608"/>
      <c r="CH10" s="608"/>
      <c r="CI10" s="608"/>
      <c r="CJ10" s="608"/>
      <c r="CK10" s="608"/>
      <c r="CL10" s="608"/>
      <c r="CM10" s="608"/>
      <c r="CN10" s="608"/>
      <c r="CO10" s="608"/>
      <c r="CP10" s="608"/>
      <c r="CQ10" s="609"/>
      <c r="CR10" s="610">
        <v>63</v>
      </c>
      <c r="CS10" s="611"/>
      <c r="CT10" s="611"/>
      <c r="CU10" s="611"/>
      <c r="CV10" s="611"/>
      <c r="CW10" s="611"/>
      <c r="CX10" s="611"/>
      <c r="CY10" s="612"/>
      <c r="CZ10" s="613">
        <v>0</v>
      </c>
      <c r="DA10" s="613"/>
      <c r="DB10" s="613"/>
      <c r="DC10" s="613"/>
      <c r="DD10" s="619" t="s">
        <v>121</v>
      </c>
      <c r="DE10" s="611"/>
      <c r="DF10" s="611"/>
      <c r="DG10" s="611"/>
      <c r="DH10" s="611"/>
      <c r="DI10" s="611"/>
      <c r="DJ10" s="611"/>
      <c r="DK10" s="611"/>
      <c r="DL10" s="611"/>
      <c r="DM10" s="611"/>
      <c r="DN10" s="611"/>
      <c r="DO10" s="611"/>
      <c r="DP10" s="612"/>
      <c r="DQ10" s="619">
        <v>13</v>
      </c>
      <c r="DR10" s="611"/>
      <c r="DS10" s="611"/>
      <c r="DT10" s="611"/>
      <c r="DU10" s="611"/>
      <c r="DV10" s="611"/>
      <c r="DW10" s="611"/>
      <c r="DX10" s="611"/>
      <c r="DY10" s="611"/>
      <c r="DZ10" s="611"/>
      <c r="EA10" s="611"/>
      <c r="EB10" s="611"/>
      <c r="EC10" s="620"/>
    </row>
    <row r="11" spans="2:143" ht="11.25" customHeight="1" x14ac:dyDescent="0.15">
      <c r="B11" s="607" t="s">
        <v>236</v>
      </c>
      <c r="C11" s="608"/>
      <c r="D11" s="608"/>
      <c r="E11" s="608"/>
      <c r="F11" s="608"/>
      <c r="G11" s="608"/>
      <c r="H11" s="608"/>
      <c r="I11" s="608"/>
      <c r="J11" s="608"/>
      <c r="K11" s="608"/>
      <c r="L11" s="608"/>
      <c r="M11" s="608"/>
      <c r="N11" s="608"/>
      <c r="O11" s="608"/>
      <c r="P11" s="608"/>
      <c r="Q11" s="609"/>
      <c r="R11" s="610">
        <v>613044</v>
      </c>
      <c r="S11" s="611"/>
      <c r="T11" s="611"/>
      <c r="U11" s="611"/>
      <c r="V11" s="611"/>
      <c r="W11" s="611"/>
      <c r="X11" s="611"/>
      <c r="Y11" s="612"/>
      <c r="Z11" s="615">
        <v>4.4000000000000004</v>
      </c>
      <c r="AA11" s="616"/>
      <c r="AB11" s="616"/>
      <c r="AC11" s="622"/>
      <c r="AD11" s="619">
        <v>613044</v>
      </c>
      <c r="AE11" s="611"/>
      <c r="AF11" s="611"/>
      <c r="AG11" s="611"/>
      <c r="AH11" s="611"/>
      <c r="AI11" s="611"/>
      <c r="AJ11" s="611"/>
      <c r="AK11" s="612"/>
      <c r="AL11" s="615">
        <v>9.1</v>
      </c>
      <c r="AM11" s="616"/>
      <c r="AN11" s="616"/>
      <c r="AO11" s="617"/>
      <c r="AP11" s="607" t="s">
        <v>237</v>
      </c>
      <c r="AQ11" s="608"/>
      <c r="AR11" s="608"/>
      <c r="AS11" s="608"/>
      <c r="AT11" s="608"/>
      <c r="AU11" s="608"/>
      <c r="AV11" s="608"/>
      <c r="AW11" s="608"/>
      <c r="AX11" s="608"/>
      <c r="AY11" s="608"/>
      <c r="AZ11" s="608"/>
      <c r="BA11" s="608"/>
      <c r="BB11" s="608"/>
      <c r="BC11" s="608"/>
      <c r="BD11" s="608"/>
      <c r="BE11" s="608"/>
      <c r="BF11" s="609"/>
      <c r="BG11" s="610">
        <v>52744</v>
      </c>
      <c r="BH11" s="611"/>
      <c r="BI11" s="611"/>
      <c r="BJ11" s="611"/>
      <c r="BK11" s="611"/>
      <c r="BL11" s="611"/>
      <c r="BM11" s="611"/>
      <c r="BN11" s="612"/>
      <c r="BO11" s="613">
        <v>2.2000000000000002</v>
      </c>
      <c r="BP11" s="613"/>
      <c r="BQ11" s="613"/>
      <c r="BR11" s="613"/>
      <c r="BS11" s="614">
        <v>15070</v>
      </c>
      <c r="BT11" s="614"/>
      <c r="BU11" s="614"/>
      <c r="BV11" s="614"/>
      <c r="BW11" s="614"/>
      <c r="BX11" s="614"/>
      <c r="BY11" s="614"/>
      <c r="BZ11" s="614"/>
      <c r="CA11" s="614"/>
      <c r="CB11" s="618"/>
      <c r="CD11" s="607" t="s">
        <v>238</v>
      </c>
      <c r="CE11" s="608"/>
      <c r="CF11" s="608"/>
      <c r="CG11" s="608"/>
      <c r="CH11" s="608"/>
      <c r="CI11" s="608"/>
      <c r="CJ11" s="608"/>
      <c r="CK11" s="608"/>
      <c r="CL11" s="608"/>
      <c r="CM11" s="608"/>
      <c r="CN11" s="608"/>
      <c r="CO11" s="608"/>
      <c r="CP11" s="608"/>
      <c r="CQ11" s="609"/>
      <c r="CR11" s="610">
        <v>346677</v>
      </c>
      <c r="CS11" s="611"/>
      <c r="CT11" s="611"/>
      <c r="CU11" s="611"/>
      <c r="CV11" s="611"/>
      <c r="CW11" s="611"/>
      <c r="CX11" s="611"/>
      <c r="CY11" s="612"/>
      <c r="CZ11" s="613">
        <v>2.6</v>
      </c>
      <c r="DA11" s="613"/>
      <c r="DB11" s="613"/>
      <c r="DC11" s="613"/>
      <c r="DD11" s="619">
        <v>35306</v>
      </c>
      <c r="DE11" s="611"/>
      <c r="DF11" s="611"/>
      <c r="DG11" s="611"/>
      <c r="DH11" s="611"/>
      <c r="DI11" s="611"/>
      <c r="DJ11" s="611"/>
      <c r="DK11" s="611"/>
      <c r="DL11" s="611"/>
      <c r="DM11" s="611"/>
      <c r="DN11" s="611"/>
      <c r="DO11" s="611"/>
      <c r="DP11" s="612"/>
      <c r="DQ11" s="619">
        <v>257368</v>
      </c>
      <c r="DR11" s="611"/>
      <c r="DS11" s="611"/>
      <c r="DT11" s="611"/>
      <c r="DU11" s="611"/>
      <c r="DV11" s="611"/>
      <c r="DW11" s="611"/>
      <c r="DX11" s="611"/>
      <c r="DY11" s="611"/>
      <c r="DZ11" s="611"/>
      <c r="EA11" s="611"/>
      <c r="EB11" s="611"/>
      <c r="EC11" s="620"/>
    </row>
    <row r="12" spans="2:143" ht="11.25" customHeight="1" x14ac:dyDescent="0.15">
      <c r="B12" s="607" t="s">
        <v>239</v>
      </c>
      <c r="C12" s="608"/>
      <c r="D12" s="608"/>
      <c r="E12" s="608"/>
      <c r="F12" s="608"/>
      <c r="G12" s="608"/>
      <c r="H12" s="608"/>
      <c r="I12" s="608"/>
      <c r="J12" s="608"/>
      <c r="K12" s="608"/>
      <c r="L12" s="608"/>
      <c r="M12" s="608"/>
      <c r="N12" s="608"/>
      <c r="O12" s="608"/>
      <c r="P12" s="608"/>
      <c r="Q12" s="609"/>
      <c r="R12" s="610" t="s">
        <v>121</v>
      </c>
      <c r="S12" s="611"/>
      <c r="T12" s="611"/>
      <c r="U12" s="611"/>
      <c r="V12" s="611"/>
      <c r="W12" s="611"/>
      <c r="X12" s="611"/>
      <c r="Y12" s="612"/>
      <c r="Z12" s="613" t="s">
        <v>121</v>
      </c>
      <c r="AA12" s="613"/>
      <c r="AB12" s="613"/>
      <c r="AC12" s="613"/>
      <c r="AD12" s="614" t="s">
        <v>121</v>
      </c>
      <c r="AE12" s="614"/>
      <c r="AF12" s="614"/>
      <c r="AG12" s="614"/>
      <c r="AH12" s="614"/>
      <c r="AI12" s="614"/>
      <c r="AJ12" s="614"/>
      <c r="AK12" s="614"/>
      <c r="AL12" s="615" t="s">
        <v>121</v>
      </c>
      <c r="AM12" s="616"/>
      <c r="AN12" s="616"/>
      <c r="AO12" s="617"/>
      <c r="AP12" s="607" t="s">
        <v>240</v>
      </c>
      <c r="AQ12" s="608"/>
      <c r="AR12" s="608"/>
      <c r="AS12" s="608"/>
      <c r="AT12" s="608"/>
      <c r="AU12" s="608"/>
      <c r="AV12" s="608"/>
      <c r="AW12" s="608"/>
      <c r="AX12" s="608"/>
      <c r="AY12" s="608"/>
      <c r="AZ12" s="608"/>
      <c r="BA12" s="608"/>
      <c r="BB12" s="608"/>
      <c r="BC12" s="608"/>
      <c r="BD12" s="608"/>
      <c r="BE12" s="608"/>
      <c r="BF12" s="609"/>
      <c r="BG12" s="610">
        <v>1037359</v>
      </c>
      <c r="BH12" s="611"/>
      <c r="BI12" s="611"/>
      <c r="BJ12" s="611"/>
      <c r="BK12" s="611"/>
      <c r="BL12" s="611"/>
      <c r="BM12" s="611"/>
      <c r="BN12" s="612"/>
      <c r="BO12" s="613">
        <v>44.1</v>
      </c>
      <c r="BP12" s="613"/>
      <c r="BQ12" s="613"/>
      <c r="BR12" s="613"/>
      <c r="BS12" s="614" t="s">
        <v>121</v>
      </c>
      <c r="BT12" s="614"/>
      <c r="BU12" s="614"/>
      <c r="BV12" s="614"/>
      <c r="BW12" s="614"/>
      <c r="BX12" s="614"/>
      <c r="BY12" s="614"/>
      <c r="BZ12" s="614"/>
      <c r="CA12" s="614"/>
      <c r="CB12" s="618"/>
      <c r="CD12" s="607" t="s">
        <v>241</v>
      </c>
      <c r="CE12" s="608"/>
      <c r="CF12" s="608"/>
      <c r="CG12" s="608"/>
      <c r="CH12" s="608"/>
      <c r="CI12" s="608"/>
      <c r="CJ12" s="608"/>
      <c r="CK12" s="608"/>
      <c r="CL12" s="608"/>
      <c r="CM12" s="608"/>
      <c r="CN12" s="608"/>
      <c r="CO12" s="608"/>
      <c r="CP12" s="608"/>
      <c r="CQ12" s="609"/>
      <c r="CR12" s="610">
        <v>204758</v>
      </c>
      <c r="CS12" s="611"/>
      <c r="CT12" s="611"/>
      <c r="CU12" s="611"/>
      <c r="CV12" s="611"/>
      <c r="CW12" s="611"/>
      <c r="CX12" s="611"/>
      <c r="CY12" s="612"/>
      <c r="CZ12" s="613">
        <v>1.6</v>
      </c>
      <c r="DA12" s="613"/>
      <c r="DB12" s="613"/>
      <c r="DC12" s="613"/>
      <c r="DD12" s="619" t="s">
        <v>121</v>
      </c>
      <c r="DE12" s="611"/>
      <c r="DF12" s="611"/>
      <c r="DG12" s="611"/>
      <c r="DH12" s="611"/>
      <c r="DI12" s="611"/>
      <c r="DJ12" s="611"/>
      <c r="DK12" s="611"/>
      <c r="DL12" s="611"/>
      <c r="DM12" s="611"/>
      <c r="DN12" s="611"/>
      <c r="DO12" s="611"/>
      <c r="DP12" s="612"/>
      <c r="DQ12" s="619">
        <v>156991</v>
      </c>
      <c r="DR12" s="611"/>
      <c r="DS12" s="611"/>
      <c r="DT12" s="611"/>
      <c r="DU12" s="611"/>
      <c r="DV12" s="611"/>
      <c r="DW12" s="611"/>
      <c r="DX12" s="611"/>
      <c r="DY12" s="611"/>
      <c r="DZ12" s="611"/>
      <c r="EA12" s="611"/>
      <c r="EB12" s="611"/>
      <c r="EC12" s="620"/>
    </row>
    <row r="13" spans="2:143" ht="11.25" customHeight="1" x14ac:dyDescent="0.15">
      <c r="B13" s="607" t="s">
        <v>242</v>
      </c>
      <c r="C13" s="608"/>
      <c r="D13" s="608"/>
      <c r="E13" s="608"/>
      <c r="F13" s="608"/>
      <c r="G13" s="608"/>
      <c r="H13" s="608"/>
      <c r="I13" s="608"/>
      <c r="J13" s="608"/>
      <c r="K13" s="608"/>
      <c r="L13" s="608"/>
      <c r="M13" s="608"/>
      <c r="N13" s="608"/>
      <c r="O13" s="608"/>
      <c r="P13" s="608"/>
      <c r="Q13" s="609"/>
      <c r="R13" s="610" t="s">
        <v>121</v>
      </c>
      <c r="S13" s="611"/>
      <c r="T13" s="611"/>
      <c r="U13" s="611"/>
      <c r="V13" s="611"/>
      <c r="W13" s="611"/>
      <c r="X13" s="611"/>
      <c r="Y13" s="612"/>
      <c r="Z13" s="613" t="s">
        <v>121</v>
      </c>
      <c r="AA13" s="613"/>
      <c r="AB13" s="613"/>
      <c r="AC13" s="613"/>
      <c r="AD13" s="614" t="s">
        <v>121</v>
      </c>
      <c r="AE13" s="614"/>
      <c r="AF13" s="614"/>
      <c r="AG13" s="614"/>
      <c r="AH13" s="614"/>
      <c r="AI13" s="614"/>
      <c r="AJ13" s="614"/>
      <c r="AK13" s="614"/>
      <c r="AL13" s="615" t="s">
        <v>121</v>
      </c>
      <c r="AM13" s="616"/>
      <c r="AN13" s="616"/>
      <c r="AO13" s="617"/>
      <c r="AP13" s="607" t="s">
        <v>243</v>
      </c>
      <c r="AQ13" s="608"/>
      <c r="AR13" s="608"/>
      <c r="AS13" s="608"/>
      <c r="AT13" s="608"/>
      <c r="AU13" s="608"/>
      <c r="AV13" s="608"/>
      <c r="AW13" s="608"/>
      <c r="AX13" s="608"/>
      <c r="AY13" s="608"/>
      <c r="AZ13" s="608"/>
      <c r="BA13" s="608"/>
      <c r="BB13" s="608"/>
      <c r="BC13" s="608"/>
      <c r="BD13" s="608"/>
      <c r="BE13" s="608"/>
      <c r="BF13" s="609"/>
      <c r="BG13" s="610">
        <v>1026972</v>
      </c>
      <c r="BH13" s="611"/>
      <c r="BI13" s="611"/>
      <c r="BJ13" s="611"/>
      <c r="BK13" s="611"/>
      <c r="BL13" s="611"/>
      <c r="BM13" s="611"/>
      <c r="BN13" s="612"/>
      <c r="BO13" s="613">
        <v>43.7</v>
      </c>
      <c r="BP13" s="613"/>
      <c r="BQ13" s="613"/>
      <c r="BR13" s="613"/>
      <c r="BS13" s="614" t="s">
        <v>121</v>
      </c>
      <c r="BT13" s="614"/>
      <c r="BU13" s="614"/>
      <c r="BV13" s="614"/>
      <c r="BW13" s="614"/>
      <c r="BX13" s="614"/>
      <c r="BY13" s="614"/>
      <c r="BZ13" s="614"/>
      <c r="CA13" s="614"/>
      <c r="CB13" s="618"/>
      <c r="CD13" s="607" t="s">
        <v>244</v>
      </c>
      <c r="CE13" s="608"/>
      <c r="CF13" s="608"/>
      <c r="CG13" s="608"/>
      <c r="CH13" s="608"/>
      <c r="CI13" s="608"/>
      <c r="CJ13" s="608"/>
      <c r="CK13" s="608"/>
      <c r="CL13" s="608"/>
      <c r="CM13" s="608"/>
      <c r="CN13" s="608"/>
      <c r="CO13" s="608"/>
      <c r="CP13" s="608"/>
      <c r="CQ13" s="609"/>
      <c r="CR13" s="610">
        <v>876067</v>
      </c>
      <c r="CS13" s="611"/>
      <c r="CT13" s="611"/>
      <c r="CU13" s="611"/>
      <c r="CV13" s="611"/>
      <c r="CW13" s="611"/>
      <c r="CX13" s="611"/>
      <c r="CY13" s="612"/>
      <c r="CZ13" s="613">
        <v>6.7</v>
      </c>
      <c r="DA13" s="613"/>
      <c r="DB13" s="613"/>
      <c r="DC13" s="613"/>
      <c r="DD13" s="619">
        <v>421484</v>
      </c>
      <c r="DE13" s="611"/>
      <c r="DF13" s="611"/>
      <c r="DG13" s="611"/>
      <c r="DH13" s="611"/>
      <c r="DI13" s="611"/>
      <c r="DJ13" s="611"/>
      <c r="DK13" s="611"/>
      <c r="DL13" s="611"/>
      <c r="DM13" s="611"/>
      <c r="DN13" s="611"/>
      <c r="DO13" s="611"/>
      <c r="DP13" s="612"/>
      <c r="DQ13" s="619">
        <v>400516</v>
      </c>
      <c r="DR13" s="611"/>
      <c r="DS13" s="611"/>
      <c r="DT13" s="611"/>
      <c r="DU13" s="611"/>
      <c r="DV13" s="611"/>
      <c r="DW13" s="611"/>
      <c r="DX13" s="611"/>
      <c r="DY13" s="611"/>
      <c r="DZ13" s="611"/>
      <c r="EA13" s="611"/>
      <c r="EB13" s="611"/>
      <c r="EC13" s="620"/>
    </row>
    <row r="14" spans="2:143" ht="11.25" customHeight="1" x14ac:dyDescent="0.15">
      <c r="B14" s="607" t="s">
        <v>245</v>
      </c>
      <c r="C14" s="608"/>
      <c r="D14" s="608"/>
      <c r="E14" s="608"/>
      <c r="F14" s="608"/>
      <c r="G14" s="608"/>
      <c r="H14" s="608"/>
      <c r="I14" s="608"/>
      <c r="J14" s="608"/>
      <c r="K14" s="608"/>
      <c r="L14" s="608"/>
      <c r="M14" s="608"/>
      <c r="N14" s="608"/>
      <c r="O14" s="608"/>
      <c r="P14" s="608"/>
      <c r="Q14" s="609"/>
      <c r="R14" s="610" t="s">
        <v>121</v>
      </c>
      <c r="S14" s="611"/>
      <c r="T14" s="611"/>
      <c r="U14" s="611"/>
      <c r="V14" s="611"/>
      <c r="W14" s="611"/>
      <c r="X14" s="611"/>
      <c r="Y14" s="612"/>
      <c r="Z14" s="613" t="s">
        <v>121</v>
      </c>
      <c r="AA14" s="613"/>
      <c r="AB14" s="613"/>
      <c r="AC14" s="613"/>
      <c r="AD14" s="614" t="s">
        <v>121</v>
      </c>
      <c r="AE14" s="614"/>
      <c r="AF14" s="614"/>
      <c r="AG14" s="614"/>
      <c r="AH14" s="614"/>
      <c r="AI14" s="614"/>
      <c r="AJ14" s="614"/>
      <c r="AK14" s="614"/>
      <c r="AL14" s="615" t="s">
        <v>121</v>
      </c>
      <c r="AM14" s="616"/>
      <c r="AN14" s="616"/>
      <c r="AO14" s="617"/>
      <c r="AP14" s="607" t="s">
        <v>246</v>
      </c>
      <c r="AQ14" s="608"/>
      <c r="AR14" s="608"/>
      <c r="AS14" s="608"/>
      <c r="AT14" s="608"/>
      <c r="AU14" s="608"/>
      <c r="AV14" s="608"/>
      <c r="AW14" s="608"/>
      <c r="AX14" s="608"/>
      <c r="AY14" s="608"/>
      <c r="AZ14" s="608"/>
      <c r="BA14" s="608"/>
      <c r="BB14" s="608"/>
      <c r="BC14" s="608"/>
      <c r="BD14" s="608"/>
      <c r="BE14" s="608"/>
      <c r="BF14" s="609"/>
      <c r="BG14" s="610">
        <v>108391</v>
      </c>
      <c r="BH14" s="611"/>
      <c r="BI14" s="611"/>
      <c r="BJ14" s="611"/>
      <c r="BK14" s="611"/>
      <c r="BL14" s="611"/>
      <c r="BM14" s="611"/>
      <c r="BN14" s="612"/>
      <c r="BO14" s="613">
        <v>4.5999999999999996</v>
      </c>
      <c r="BP14" s="613"/>
      <c r="BQ14" s="613"/>
      <c r="BR14" s="613"/>
      <c r="BS14" s="614" t="s">
        <v>121</v>
      </c>
      <c r="BT14" s="614"/>
      <c r="BU14" s="614"/>
      <c r="BV14" s="614"/>
      <c r="BW14" s="614"/>
      <c r="BX14" s="614"/>
      <c r="BY14" s="614"/>
      <c r="BZ14" s="614"/>
      <c r="CA14" s="614"/>
      <c r="CB14" s="618"/>
      <c r="CD14" s="607" t="s">
        <v>247</v>
      </c>
      <c r="CE14" s="608"/>
      <c r="CF14" s="608"/>
      <c r="CG14" s="608"/>
      <c r="CH14" s="608"/>
      <c r="CI14" s="608"/>
      <c r="CJ14" s="608"/>
      <c r="CK14" s="608"/>
      <c r="CL14" s="608"/>
      <c r="CM14" s="608"/>
      <c r="CN14" s="608"/>
      <c r="CO14" s="608"/>
      <c r="CP14" s="608"/>
      <c r="CQ14" s="609"/>
      <c r="CR14" s="610">
        <v>317246</v>
      </c>
      <c r="CS14" s="611"/>
      <c r="CT14" s="611"/>
      <c r="CU14" s="611"/>
      <c r="CV14" s="611"/>
      <c r="CW14" s="611"/>
      <c r="CX14" s="611"/>
      <c r="CY14" s="612"/>
      <c r="CZ14" s="613">
        <v>2.4</v>
      </c>
      <c r="DA14" s="613"/>
      <c r="DB14" s="613"/>
      <c r="DC14" s="613"/>
      <c r="DD14" s="619" t="s">
        <v>121</v>
      </c>
      <c r="DE14" s="611"/>
      <c r="DF14" s="611"/>
      <c r="DG14" s="611"/>
      <c r="DH14" s="611"/>
      <c r="DI14" s="611"/>
      <c r="DJ14" s="611"/>
      <c r="DK14" s="611"/>
      <c r="DL14" s="611"/>
      <c r="DM14" s="611"/>
      <c r="DN14" s="611"/>
      <c r="DO14" s="611"/>
      <c r="DP14" s="612"/>
      <c r="DQ14" s="619">
        <v>314398</v>
      </c>
      <c r="DR14" s="611"/>
      <c r="DS14" s="611"/>
      <c r="DT14" s="611"/>
      <c r="DU14" s="611"/>
      <c r="DV14" s="611"/>
      <c r="DW14" s="611"/>
      <c r="DX14" s="611"/>
      <c r="DY14" s="611"/>
      <c r="DZ14" s="611"/>
      <c r="EA14" s="611"/>
      <c r="EB14" s="611"/>
      <c r="EC14" s="620"/>
    </row>
    <row r="15" spans="2:143" ht="11.25" customHeight="1" x14ac:dyDescent="0.15">
      <c r="B15" s="607" t="s">
        <v>248</v>
      </c>
      <c r="C15" s="608"/>
      <c r="D15" s="608"/>
      <c r="E15" s="608"/>
      <c r="F15" s="608"/>
      <c r="G15" s="608"/>
      <c r="H15" s="608"/>
      <c r="I15" s="608"/>
      <c r="J15" s="608"/>
      <c r="K15" s="608"/>
      <c r="L15" s="608"/>
      <c r="M15" s="608"/>
      <c r="N15" s="608"/>
      <c r="O15" s="608"/>
      <c r="P15" s="608"/>
      <c r="Q15" s="609"/>
      <c r="R15" s="610">
        <v>10801</v>
      </c>
      <c r="S15" s="611"/>
      <c r="T15" s="611"/>
      <c r="U15" s="611"/>
      <c r="V15" s="611"/>
      <c r="W15" s="611"/>
      <c r="X15" s="611"/>
      <c r="Y15" s="612"/>
      <c r="Z15" s="613">
        <v>0.1</v>
      </c>
      <c r="AA15" s="613"/>
      <c r="AB15" s="613"/>
      <c r="AC15" s="613"/>
      <c r="AD15" s="614">
        <v>10801</v>
      </c>
      <c r="AE15" s="614"/>
      <c r="AF15" s="614"/>
      <c r="AG15" s="614"/>
      <c r="AH15" s="614"/>
      <c r="AI15" s="614"/>
      <c r="AJ15" s="614"/>
      <c r="AK15" s="614"/>
      <c r="AL15" s="615">
        <v>0.2</v>
      </c>
      <c r="AM15" s="616"/>
      <c r="AN15" s="616"/>
      <c r="AO15" s="617"/>
      <c r="AP15" s="607" t="s">
        <v>249</v>
      </c>
      <c r="AQ15" s="608"/>
      <c r="AR15" s="608"/>
      <c r="AS15" s="608"/>
      <c r="AT15" s="608"/>
      <c r="AU15" s="608"/>
      <c r="AV15" s="608"/>
      <c r="AW15" s="608"/>
      <c r="AX15" s="608"/>
      <c r="AY15" s="608"/>
      <c r="AZ15" s="608"/>
      <c r="BA15" s="608"/>
      <c r="BB15" s="608"/>
      <c r="BC15" s="608"/>
      <c r="BD15" s="608"/>
      <c r="BE15" s="608"/>
      <c r="BF15" s="609"/>
      <c r="BG15" s="610">
        <v>180118</v>
      </c>
      <c r="BH15" s="611"/>
      <c r="BI15" s="611"/>
      <c r="BJ15" s="611"/>
      <c r="BK15" s="611"/>
      <c r="BL15" s="611"/>
      <c r="BM15" s="611"/>
      <c r="BN15" s="612"/>
      <c r="BO15" s="613">
        <v>7.7</v>
      </c>
      <c r="BP15" s="613"/>
      <c r="BQ15" s="613"/>
      <c r="BR15" s="613"/>
      <c r="BS15" s="614" t="s">
        <v>121</v>
      </c>
      <c r="BT15" s="614"/>
      <c r="BU15" s="614"/>
      <c r="BV15" s="614"/>
      <c r="BW15" s="614"/>
      <c r="BX15" s="614"/>
      <c r="BY15" s="614"/>
      <c r="BZ15" s="614"/>
      <c r="CA15" s="614"/>
      <c r="CB15" s="618"/>
      <c r="CD15" s="607" t="s">
        <v>250</v>
      </c>
      <c r="CE15" s="608"/>
      <c r="CF15" s="608"/>
      <c r="CG15" s="608"/>
      <c r="CH15" s="608"/>
      <c r="CI15" s="608"/>
      <c r="CJ15" s="608"/>
      <c r="CK15" s="608"/>
      <c r="CL15" s="608"/>
      <c r="CM15" s="608"/>
      <c r="CN15" s="608"/>
      <c r="CO15" s="608"/>
      <c r="CP15" s="608"/>
      <c r="CQ15" s="609"/>
      <c r="CR15" s="610">
        <v>1748382</v>
      </c>
      <c r="CS15" s="611"/>
      <c r="CT15" s="611"/>
      <c r="CU15" s="611"/>
      <c r="CV15" s="611"/>
      <c r="CW15" s="611"/>
      <c r="CX15" s="611"/>
      <c r="CY15" s="612"/>
      <c r="CZ15" s="613">
        <v>13.3</v>
      </c>
      <c r="DA15" s="613"/>
      <c r="DB15" s="613"/>
      <c r="DC15" s="613"/>
      <c r="DD15" s="619">
        <v>185985</v>
      </c>
      <c r="DE15" s="611"/>
      <c r="DF15" s="611"/>
      <c r="DG15" s="611"/>
      <c r="DH15" s="611"/>
      <c r="DI15" s="611"/>
      <c r="DJ15" s="611"/>
      <c r="DK15" s="611"/>
      <c r="DL15" s="611"/>
      <c r="DM15" s="611"/>
      <c r="DN15" s="611"/>
      <c r="DO15" s="611"/>
      <c r="DP15" s="612"/>
      <c r="DQ15" s="619">
        <v>1239810</v>
      </c>
      <c r="DR15" s="611"/>
      <c r="DS15" s="611"/>
      <c r="DT15" s="611"/>
      <c r="DU15" s="611"/>
      <c r="DV15" s="611"/>
      <c r="DW15" s="611"/>
      <c r="DX15" s="611"/>
      <c r="DY15" s="611"/>
      <c r="DZ15" s="611"/>
      <c r="EA15" s="611"/>
      <c r="EB15" s="611"/>
      <c r="EC15" s="620"/>
    </row>
    <row r="16" spans="2:143" ht="11.25" customHeight="1" x14ac:dyDescent="0.15">
      <c r="B16" s="607" t="s">
        <v>251</v>
      </c>
      <c r="C16" s="608"/>
      <c r="D16" s="608"/>
      <c r="E16" s="608"/>
      <c r="F16" s="608"/>
      <c r="G16" s="608"/>
      <c r="H16" s="608"/>
      <c r="I16" s="608"/>
      <c r="J16" s="608"/>
      <c r="K16" s="608"/>
      <c r="L16" s="608"/>
      <c r="M16" s="608"/>
      <c r="N16" s="608"/>
      <c r="O16" s="608"/>
      <c r="P16" s="608"/>
      <c r="Q16" s="609"/>
      <c r="R16" s="610">
        <v>30360</v>
      </c>
      <c r="S16" s="611"/>
      <c r="T16" s="611"/>
      <c r="U16" s="611"/>
      <c r="V16" s="611"/>
      <c r="W16" s="611"/>
      <c r="X16" s="611"/>
      <c r="Y16" s="612"/>
      <c r="Z16" s="613">
        <v>0.2</v>
      </c>
      <c r="AA16" s="613"/>
      <c r="AB16" s="613"/>
      <c r="AC16" s="613"/>
      <c r="AD16" s="614">
        <v>30360</v>
      </c>
      <c r="AE16" s="614"/>
      <c r="AF16" s="614"/>
      <c r="AG16" s="614"/>
      <c r="AH16" s="614"/>
      <c r="AI16" s="614"/>
      <c r="AJ16" s="614"/>
      <c r="AK16" s="614"/>
      <c r="AL16" s="615">
        <v>0.4</v>
      </c>
      <c r="AM16" s="616"/>
      <c r="AN16" s="616"/>
      <c r="AO16" s="617"/>
      <c r="AP16" s="607" t="s">
        <v>252</v>
      </c>
      <c r="AQ16" s="608"/>
      <c r="AR16" s="608"/>
      <c r="AS16" s="608"/>
      <c r="AT16" s="608"/>
      <c r="AU16" s="608"/>
      <c r="AV16" s="608"/>
      <c r="AW16" s="608"/>
      <c r="AX16" s="608"/>
      <c r="AY16" s="608"/>
      <c r="AZ16" s="608"/>
      <c r="BA16" s="608"/>
      <c r="BB16" s="608"/>
      <c r="BC16" s="608"/>
      <c r="BD16" s="608"/>
      <c r="BE16" s="608"/>
      <c r="BF16" s="609"/>
      <c r="BG16" s="610" t="s">
        <v>121</v>
      </c>
      <c r="BH16" s="611"/>
      <c r="BI16" s="611"/>
      <c r="BJ16" s="611"/>
      <c r="BK16" s="611"/>
      <c r="BL16" s="611"/>
      <c r="BM16" s="611"/>
      <c r="BN16" s="612"/>
      <c r="BO16" s="613" t="s">
        <v>121</v>
      </c>
      <c r="BP16" s="613"/>
      <c r="BQ16" s="613"/>
      <c r="BR16" s="613"/>
      <c r="BS16" s="614" t="s">
        <v>121</v>
      </c>
      <c r="BT16" s="614"/>
      <c r="BU16" s="614"/>
      <c r="BV16" s="614"/>
      <c r="BW16" s="614"/>
      <c r="BX16" s="614"/>
      <c r="BY16" s="614"/>
      <c r="BZ16" s="614"/>
      <c r="CA16" s="614"/>
      <c r="CB16" s="618"/>
      <c r="CD16" s="607" t="s">
        <v>253</v>
      </c>
      <c r="CE16" s="608"/>
      <c r="CF16" s="608"/>
      <c r="CG16" s="608"/>
      <c r="CH16" s="608"/>
      <c r="CI16" s="608"/>
      <c r="CJ16" s="608"/>
      <c r="CK16" s="608"/>
      <c r="CL16" s="608"/>
      <c r="CM16" s="608"/>
      <c r="CN16" s="608"/>
      <c r="CO16" s="608"/>
      <c r="CP16" s="608"/>
      <c r="CQ16" s="609"/>
      <c r="CR16" s="610">
        <v>100463</v>
      </c>
      <c r="CS16" s="611"/>
      <c r="CT16" s="611"/>
      <c r="CU16" s="611"/>
      <c r="CV16" s="611"/>
      <c r="CW16" s="611"/>
      <c r="CX16" s="611"/>
      <c r="CY16" s="612"/>
      <c r="CZ16" s="613">
        <v>0.8</v>
      </c>
      <c r="DA16" s="613"/>
      <c r="DB16" s="613"/>
      <c r="DC16" s="613"/>
      <c r="DD16" s="619" t="s">
        <v>121</v>
      </c>
      <c r="DE16" s="611"/>
      <c r="DF16" s="611"/>
      <c r="DG16" s="611"/>
      <c r="DH16" s="611"/>
      <c r="DI16" s="611"/>
      <c r="DJ16" s="611"/>
      <c r="DK16" s="611"/>
      <c r="DL16" s="611"/>
      <c r="DM16" s="611"/>
      <c r="DN16" s="611"/>
      <c r="DO16" s="611"/>
      <c r="DP16" s="612"/>
      <c r="DQ16" s="619">
        <v>27323</v>
      </c>
      <c r="DR16" s="611"/>
      <c r="DS16" s="611"/>
      <c r="DT16" s="611"/>
      <c r="DU16" s="611"/>
      <c r="DV16" s="611"/>
      <c r="DW16" s="611"/>
      <c r="DX16" s="611"/>
      <c r="DY16" s="611"/>
      <c r="DZ16" s="611"/>
      <c r="EA16" s="611"/>
      <c r="EB16" s="611"/>
      <c r="EC16" s="620"/>
    </row>
    <row r="17" spans="2:133" ht="11.25" customHeight="1" x14ac:dyDescent="0.15">
      <c r="B17" s="607" t="s">
        <v>254</v>
      </c>
      <c r="C17" s="608"/>
      <c r="D17" s="608"/>
      <c r="E17" s="608"/>
      <c r="F17" s="608"/>
      <c r="G17" s="608"/>
      <c r="H17" s="608"/>
      <c r="I17" s="608"/>
      <c r="J17" s="608"/>
      <c r="K17" s="608"/>
      <c r="L17" s="608"/>
      <c r="M17" s="608"/>
      <c r="N17" s="608"/>
      <c r="O17" s="608"/>
      <c r="P17" s="608"/>
      <c r="Q17" s="609"/>
      <c r="R17" s="610">
        <v>145487</v>
      </c>
      <c r="S17" s="611"/>
      <c r="T17" s="611"/>
      <c r="U17" s="611"/>
      <c r="V17" s="611"/>
      <c r="W17" s="611"/>
      <c r="X17" s="611"/>
      <c r="Y17" s="612"/>
      <c r="Z17" s="613">
        <v>1.1000000000000001</v>
      </c>
      <c r="AA17" s="613"/>
      <c r="AB17" s="613"/>
      <c r="AC17" s="613"/>
      <c r="AD17" s="614">
        <v>145487</v>
      </c>
      <c r="AE17" s="614"/>
      <c r="AF17" s="614"/>
      <c r="AG17" s="614"/>
      <c r="AH17" s="614"/>
      <c r="AI17" s="614"/>
      <c r="AJ17" s="614"/>
      <c r="AK17" s="614"/>
      <c r="AL17" s="615">
        <v>2.1</v>
      </c>
      <c r="AM17" s="616"/>
      <c r="AN17" s="616"/>
      <c r="AO17" s="617"/>
      <c r="AP17" s="607" t="s">
        <v>255</v>
      </c>
      <c r="AQ17" s="608"/>
      <c r="AR17" s="608"/>
      <c r="AS17" s="608"/>
      <c r="AT17" s="608"/>
      <c r="AU17" s="608"/>
      <c r="AV17" s="608"/>
      <c r="AW17" s="608"/>
      <c r="AX17" s="608"/>
      <c r="AY17" s="608"/>
      <c r="AZ17" s="608"/>
      <c r="BA17" s="608"/>
      <c r="BB17" s="608"/>
      <c r="BC17" s="608"/>
      <c r="BD17" s="608"/>
      <c r="BE17" s="608"/>
      <c r="BF17" s="609"/>
      <c r="BG17" s="610" t="s">
        <v>121</v>
      </c>
      <c r="BH17" s="611"/>
      <c r="BI17" s="611"/>
      <c r="BJ17" s="611"/>
      <c r="BK17" s="611"/>
      <c r="BL17" s="611"/>
      <c r="BM17" s="611"/>
      <c r="BN17" s="612"/>
      <c r="BO17" s="613" t="s">
        <v>121</v>
      </c>
      <c r="BP17" s="613"/>
      <c r="BQ17" s="613"/>
      <c r="BR17" s="613"/>
      <c r="BS17" s="614" t="s">
        <v>121</v>
      </c>
      <c r="BT17" s="614"/>
      <c r="BU17" s="614"/>
      <c r="BV17" s="614"/>
      <c r="BW17" s="614"/>
      <c r="BX17" s="614"/>
      <c r="BY17" s="614"/>
      <c r="BZ17" s="614"/>
      <c r="CA17" s="614"/>
      <c r="CB17" s="618"/>
      <c r="CD17" s="607" t="s">
        <v>256</v>
      </c>
      <c r="CE17" s="608"/>
      <c r="CF17" s="608"/>
      <c r="CG17" s="608"/>
      <c r="CH17" s="608"/>
      <c r="CI17" s="608"/>
      <c r="CJ17" s="608"/>
      <c r="CK17" s="608"/>
      <c r="CL17" s="608"/>
      <c r="CM17" s="608"/>
      <c r="CN17" s="608"/>
      <c r="CO17" s="608"/>
      <c r="CP17" s="608"/>
      <c r="CQ17" s="609"/>
      <c r="CR17" s="610">
        <v>772774</v>
      </c>
      <c r="CS17" s="611"/>
      <c r="CT17" s="611"/>
      <c r="CU17" s="611"/>
      <c r="CV17" s="611"/>
      <c r="CW17" s="611"/>
      <c r="CX17" s="611"/>
      <c r="CY17" s="612"/>
      <c r="CZ17" s="613">
        <v>5.9</v>
      </c>
      <c r="DA17" s="613"/>
      <c r="DB17" s="613"/>
      <c r="DC17" s="613"/>
      <c r="DD17" s="619" t="s">
        <v>121</v>
      </c>
      <c r="DE17" s="611"/>
      <c r="DF17" s="611"/>
      <c r="DG17" s="611"/>
      <c r="DH17" s="611"/>
      <c r="DI17" s="611"/>
      <c r="DJ17" s="611"/>
      <c r="DK17" s="611"/>
      <c r="DL17" s="611"/>
      <c r="DM17" s="611"/>
      <c r="DN17" s="611"/>
      <c r="DO17" s="611"/>
      <c r="DP17" s="612"/>
      <c r="DQ17" s="619">
        <v>728578</v>
      </c>
      <c r="DR17" s="611"/>
      <c r="DS17" s="611"/>
      <c r="DT17" s="611"/>
      <c r="DU17" s="611"/>
      <c r="DV17" s="611"/>
      <c r="DW17" s="611"/>
      <c r="DX17" s="611"/>
      <c r="DY17" s="611"/>
      <c r="DZ17" s="611"/>
      <c r="EA17" s="611"/>
      <c r="EB17" s="611"/>
      <c r="EC17" s="620"/>
    </row>
    <row r="18" spans="2:133" ht="11.25" customHeight="1" x14ac:dyDescent="0.15">
      <c r="B18" s="607" t="s">
        <v>257</v>
      </c>
      <c r="C18" s="608"/>
      <c r="D18" s="608"/>
      <c r="E18" s="608"/>
      <c r="F18" s="608"/>
      <c r="G18" s="608"/>
      <c r="H18" s="608"/>
      <c r="I18" s="608"/>
      <c r="J18" s="608"/>
      <c r="K18" s="608"/>
      <c r="L18" s="608"/>
      <c r="M18" s="608"/>
      <c r="N18" s="608"/>
      <c r="O18" s="608"/>
      <c r="P18" s="608"/>
      <c r="Q18" s="609"/>
      <c r="R18" s="610">
        <v>36958</v>
      </c>
      <c r="S18" s="611"/>
      <c r="T18" s="611"/>
      <c r="U18" s="611"/>
      <c r="V18" s="611"/>
      <c r="W18" s="611"/>
      <c r="X18" s="611"/>
      <c r="Y18" s="612"/>
      <c r="Z18" s="613">
        <v>0.3</v>
      </c>
      <c r="AA18" s="613"/>
      <c r="AB18" s="613"/>
      <c r="AC18" s="613"/>
      <c r="AD18" s="614">
        <v>36958</v>
      </c>
      <c r="AE18" s="614"/>
      <c r="AF18" s="614"/>
      <c r="AG18" s="614"/>
      <c r="AH18" s="614"/>
      <c r="AI18" s="614"/>
      <c r="AJ18" s="614"/>
      <c r="AK18" s="614"/>
      <c r="AL18" s="615">
        <v>0.5</v>
      </c>
      <c r="AM18" s="616"/>
      <c r="AN18" s="616"/>
      <c r="AO18" s="617"/>
      <c r="AP18" s="607" t="s">
        <v>258</v>
      </c>
      <c r="AQ18" s="608"/>
      <c r="AR18" s="608"/>
      <c r="AS18" s="608"/>
      <c r="AT18" s="608"/>
      <c r="AU18" s="608"/>
      <c r="AV18" s="608"/>
      <c r="AW18" s="608"/>
      <c r="AX18" s="608"/>
      <c r="AY18" s="608"/>
      <c r="AZ18" s="608"/>
      <c r="BA18" s="608"/>
      <c r="BB18" s="608"/>
      <c r="BC18" s="608"/>
      <c r="BD18" s="608"/>
      <c r="BE18" s="608"/>
      <c r="BF18" s="609"/>
      <c r="BG18" s="610" t="s">
        <v>121</v>
      </c>
      <c r="BH18" s="611"/>
      <c r="BI18" s="611"/>
      <c r="BJ18" s="611"/>
      <c r="BK18" s="611"/>
      <c r="BL18" s="611"/>
      <c r="BM18" s="611"/>
      <c r="BN18" s="612"/>
      <c r="BO18" s="613" t="s">
        <v>121</v>
      </c>
      <c r="BP18" s="613"/>
      <c r="BQ18" s="613"/>
      <c r="BR18" s="613"/>
      <c r="BS18" s="614" t="s">
        <v>121</v>
      </c>
      <c r="BT18" s="614"/>
      <c r="BU18" s="614"/>
      <c r="BV18" s="614"/>
      <c r="BW18" s="614"/>
      <c r="BX18" s="614"/>
      <c r="BY18" s="614"/>
      <c r="BZ18" s="614"/>
      <c r="CA18" s="614"/>
      <c r="CB18" s="618"/>
      <c r="CD18" s="607" t="s">
        <v>259</v>
      </c>
      <c r="CE18" s="608"/>
      <c r="CF18" s="608"/>
      <c r="CG18" s="608"/>
      <c r="CH18" s="608"/>
      <c r="CI18" s="608"/>
      <c r="CJ18" s="608"/>
      <c r="CK18" s="608"/>
      <c r="CL18" s="608"/>
      <c r="CM18" s="608"/>
      <c r="CN18" s="608"/>
      <c r="CO18" s="608"/>
      <c r="CP18" s="608"/>
      <c r="CQ18" s="609"/>
      <c r="CR18" s="610" t="s">
        <v>121</v>
      </c>
      <c r="CS18" s="611"/>
      <c r="CT18" s="611"/>
      <c r="CU18" s="611"/>
      <c r="CV18" s="611"/>
      <c r="CW18" s="611"/>
      <c r="CX18" s="611"/>
      <c r="CY18" s="612"/>
      <c r="CZ18" s="613" t="s">
        <v>121</v>
      </c>
      <c r="DA18" s="613"/>
      <c r="DB18" s="613"/>
      <c r="DC18" s="613"/>
      <c r="DD18" s="619" t="s">
        <v>121</v>
      </c>
      <c r="DE18" s="611"/>
      <c r="DF18" s="611"/>
      <c r="DG18" s="611"/>
      <c r="DH18" s="611"/>
      <c r="DI18" s="611"/>
      <c r="DJ18" s="611"/>
      <c r="DK18" s="611"/>
      <c r="DL18" s="611"/>
      <c r="DM18" s="611"/>
      <c r="DN18" s="611"/>
      <c r="DO18" s="611"/>
      <c r="DP18" s="612"/>
      <c r="DQ18" s="619" t="s">
        <v>121</v>
      </c>
      <c r="DR18" s="611"/>
      <c r="DS18" s="611"/>
      <c r="DT18" s="611"/>
      <c r="DU18" s="611"/>
      <c r="DV18" s="611"/>
      <c r="DW18" s="611"/>
      <c r="DX18" s="611"/>
      <c r="DY18" s="611"/>
      <c r="DZ18" s="611"/>
      <c r="EA18" s="611"/>
      <c r="EB18" s="611"/>
      <c r="EC18" s="620"/>
    </row>
    <row r="19" spans="2:133" ht="11.25" customHeight="1" x14ac:dyDescent="0.15">
      <c r="B19" s="607" t="s">
        <v>260</v>
      </c>
      <c r="C19" s="608"/>
      <c r="D19" s="608"/>
      <c r="E19" s="608"/>
      <c r="F19" s="608"/>
      <c r="G19" s="608"/>
      <c r="H19" s="608"/>
      <c r="I19" s="608"/>
      <c r="J19" s="608"/>
      <c r="K19" s="608"/>
      <c r="L19" s="608"/>
      <c r="M19" s="608"/>
      <c r="N19" s="608"/>
      <c r="O19" s="608"/>
      <c r="P19" s="608"/>
      <c r="Q19" s="609"/>
      <c r="R19" s="610">
        <v>107441</v>
      </c>
      <c r="S19" s="611"/>
      <c r="T19" s="611"/>
      <c r="U19" s="611"/>
      <c r="V19" s="611"/>
      <c r="W19" s="611"/>
      <c r="X19" s="611"/>
      <c r="Y19" s="612"/>
      <c r="Z19" s="613">
        <v>0.8</v>
      </c>
      <c r="AA19" s="613"/>
      <c r="AB19" s="613"/>
      <c r="AC19" s="613"/>
      <c r="AD19" s="614">
        <v>107441</v>
      </c>
      <c r="AE19" s="614"/>
      <c r="AF19" s="614"/>
      <c r="AG19" s="614"/>
      <c r="AH19" s="614"/>
      <c r="AI19" s="614"/>
      <c r="AJ19" s="614"/>
      <c r="AK19" s="614"/>
      <c r="AL19" s="615">
        <v>1.6</v>
      </c>
      <c r="AM19" s="616"/>
      <c r="AN19" s="616"/>
      <c r="AO19" s="617"/>
      <c r="AP19" s="607" t="s">
        <v>261</v>
      </c>
      <c r="AQ19" s="608"/>
      <c r="AR19" s="608"/>
      <c r="AS19" s="608"/>
      <c r="AT19" s="608"/>
      <c r="AU19" s="608"/>
      <c r="AV19" s="608"/>
      <c r="AW19" s="608"/>
      <c r="AX19" s="608"/>
      <c r="AY19" s="608"/>
      <c r="AZ19" s="608"/>
      <c r="BA19" s="608"/>
      <c r="BB19" s="608"/>
      <c r="BC19" s="608"/>
      <c r="BD19" s="608"/>
      <c r="BE19" s="608"/>
      <c r="BF19" s="609"/>
      <c r="BG19" s="610" t="s">
        <v>121</v>
      </c>
      <c r="BH19" s="611"/>
      <c r="BI19" s="611"/>
      <c r="BJ19" s="611"/>
      <c r="BK19" s="611"/>
      <c r="BL19" s="611"/>
      <c r="BM19" s="611"/>
      <c r="BN19" s="612"/>
      <c r="BO19" s="613" t="s">
        <v>121</v>
      </c>
      <c r="BP19" s="613"/>
      <c r="BQ19" s="613"/>
      <c r="BR19" s="613"/>
      <c r="BS19" s="614" t="s">
        <v>121</v>
      </c>
      <c r="BT19" s="614"/>
      <c r="BU19" s="614"/>
      <c r="BV19" s="614"/>
      <c r="BW19" s="614"/>
      <c r="BX19" s="614"/>
      <c r="BY19" s="614"/>
      <c r="BZ19" s="614"/>
      <c r="CA19" s="614"/>
      <c r="CB19" s="618"/>
      <c r="CD19" s="607" t="s">
        <v>262</v>
      </c>
      <c r="CE19" s="608"/>
      <c r="CF19" s="608"/>
      <c r="CG19" s="608"/>
      <c r="CH19" s="608"/>
      <c r="CI19" s="608"/>
      <c r="CJ19" s="608"/>
      <c r="CK19" s="608"/>
      <c r="CL19" s="608"/>
      <c r="CM19" s="608"/>
      <c r="CN19" s="608"/>
      <c r="CO19" s="608"/>
      <c r="CP19" s="608"/>
      <c r="CQ19" s="609"/>
      <c r="CR19" s="610" t="s">
        <v>121</v>
      </c>
      <c r="CS19" s="611"/>
      <c r="CT19" s="611"/>
      <c r="CU19" s="611"/>
      <c r="CV19" s="611"/>
      <c r="CW19" s="611"/>
      <c r="CX19" s="611"/>
      <c r="CY19" s="612"/>
      <c r="CZ19" s="613" t="s">
        <v>121</v>
      </c>
      <c r="DA19" s="613"/>
      <c r="DB19" s="613"/>
      <c r="DC19" s="613"/>
      <c r="DD19" s="619" t="s">
        <v>121</v>
      </c>
      <c r="DE19" s="611"/>
      <c r="DF19" s="611"/>
      <c r="DG19" s="611"/>
      <c r="DH19" s="611"/>
      <c r="DI19" s="611"/>
      <c r="DJ19" s="611"/>
      <c r="DK19" s="611"/>
      <c r="DL19" s="611"/>
      <c r="DM19" s="611"/>
      <c r="DN19" s="611"/>
      <c r="DO19" s="611"/>
      <c r="DP19" s="612"/>
      <c r="DQ19" s="619" t="s">
        <v>121</v>
      </c>
      <c r="DR19" s="611"/>
      <c r="DS19" s="611"/>
      <c r="DT19" s="611"/>
      <c r="DU19" s="611"/>
      <c r="DV19" s="611"/>
      <c r="DW19" s="611"/>
      <c r="DX19" s="611"/>
      <c r="DY19" s="611"/>
      <c r="DZ19" s="611"/>
      <c r="EA19" s="611"/>
      <c r="EB19" s="611"/>
      <c r="EC19" s="620"/>
    </row>
    <row r="20" spans="2:133" ht="11.25" customHeight="1" x14ac:dyDescent="0.15">
      <c r="B20" s="623" t="s">
        <v>263</v>
      </c>
      <c r="C20" s="624"/>
      <c r="D20" s="624"/>
      <c r="E20" s="624"/>
      <c r="F20" s="624"/>
      <c r="G20" s="624"/>
      <c r="H20" s="624"/>
      <c r="I20" s="624"/>
      <c r="J20" s="624"/>
      <c r="K20" s="624"/>
      <c r="L20" s="624"/>
      <c r="M20" s="624"/>
      <c r="N20" s="624"/>
      <c r="O20" s="624"/>
      <c r="P20" s="624"/>
      <c r="Q20" s="625"/>
      <c r="R20" s="610">
        <v>1088</v>
      </c>
      <c r="S20" s="611"/>
      <c r="T20" s="611"/>
      <c r="U20" s="611"/>
      <c r="V20" s="611"/>
      <c r="W20" s="611"/>
      <c r="X20" s="611"/>
      <c r="Y20" s="612"/>
      <c r="Z20" s="613">
        <v>0</v>
      </c>
      <c r="AA20" s="613"/>
      <c r="AB20" s="613"/>
      <c r="AC20" s="613"/>
      <c r="AD20" s="614">
        <v>1088</v>
      </c>
      <c r="AE20" s="614"/>
      <c r="AF20" s="614"/>
      <c r="AG20" s="614"/>
      <c r="AH20" s="614"/>
      <c r="AI20" s="614"/>
      <c r="AJ20" s="614"/>
      <c r="AK20" s="614"/>
      <c r="AL20" s="615">
        <v>0</v>
      </c>
      <c r="AM20" s="616"/>
      <c r="AN20" s="616"/>
      <c r="AO20" s="617"/>
      <c r="AP20" s="607" t="s">
        <v>264</v>
      </c>
      <c r="AQ20" s="608"/>
      <c r="AR20" s="608"/>
      <c r="AS20" s="608"/>
      <c r="AT20" s="608"/>
      <c r="AU20" s="608"/>
      <c r="AV20" s="608"/>
      <c r="AW20" s="608"/>
      <c r="AX20" s="608"/>
      <c r="AY20" s="608"/>
      <c r="AZ20" s="608"/>
      <c r="BA20" s="608"/>
      <c r="BB20" s="608"/>
      <c r="BC20" s="608"/>
      <c r="BD20" s="608"/>
      <c r="BE20" s="608"/>
      <c r="BF20" s="609"/>
      <c r="BG20" s="610" t="s">
        <v>121</v>
      </c>
      <c r="BH20" s="611"/>
      <c r="BI20" s="611"/>
      <c r="BJ20" s="611"/>
      <c r="BK20" s="611"/>
      <c r="BL20" s="611"/>
      <c r="BM20" s="611"/>
      <c r="BN20" s="612"/>
      <c r="BO20" s="613" t="s">
        <v>121</v>
      </c>
      <c r="BP20" s="613"/>
      <c r="BQ20" s="613"/>
      <c r="BR20" s="613"/>
      <c r="BS20" s="614" t="s">
        <v>121</v>
      </c>
      <c r="BT20" s="614"/>
      <c r="BU20" s="614"/>
      <c r="BV20" s="614"/>
      <c r="BW20" s="614"/>
      <c r="BX20" s="614"/>
      <c r="BY20" s="614"/>
      <c r="BZ20" s="614"/>
      <c r="CA20" s="614"/>
      <c r="CB20" s="618"/>
      <c r="CD20" s="607" t="s">
        <v>265</v>
      </c>
      <c r="CE20" s="608"/>
      <c r="CF20" s="608"/>
      <c r="CG20" s="608"/>
      <c r="CH20" s="608"/>
      <c r="CI20" s="608"/>
      <c r="CJ20" s="608"/>
      <c r="CK20" s="608"/>
      <c r="CL20" s="608"/>
      <c r="CM20" s="608"/>
      <c r="CN20" s="608"/>
      <c r="CO20" s="608"/>
      <c r="CP20" s="608"/>
      <c r="CQ20" s="609"/>
      <c r="CR20" s="610">
        <v>13116384</v>
      </c>
      <c r="CS20" s="611"/>
      <c r="CT20" s="611"/>
      <c r="CU20" s="611"/>
      <c r="CV20" s="611"/>
      <c r="CW20" s="611"/>
      <c r="CX20" s="611"/>
      <c r="CY20" s="612"/>
      <c r="CZ20" s="613">
        <v>100</v>
      </c>
      <c r="DA20" s="613"/>
      <c r="DB20" s="613"/>
      <c r="DC20" s="613"/>
      <c r="DD20" s="619">
        <v>800246</v>
      </c>
      <c r="DE20" s="611"/>
      <c r="DF20" s="611"/>
      <c r="DG20" s="611"/>
      <c r="DH20" s="611"/>
      <c r="DI20" s="611"/>
      <c r="DJ20" s="611"/>
      <c r="DK20" s="611"/>
      <c r="DL20" s="611"/>
      <c r="DM20" s="611"/>
      <c r="DN20" s="611"/>
      <c r="DO20" s="611"/>
      <c r="DP20" s="612"/>
      <c r="DQ20" s="619">
        <v>7845459</v>
      </c>
      <c r="DR20" s="611"/>
      <c r="DS20" s="611"/>
      <c r="DT20" s="611"/>
      <c r="DU20" s="611"/>
      <c r="DV20" s="611"/>
      <c r="DW20" s="611"/>
      <c r="DX20" s="611"/>
      <c r="DY20" s="611"/>
      <c r="DZ20" s="611"/>
      <c r="EA20" s="611"/>
      <c r="EB20" s="611"/>
      <c r="EC20" s="620"/>
    </row>
    <row r="21" spans="2:133" ht="11.25" customHeight="1" x14ac:dyDescent="0.15">
      <c r="B21" s="607" t="s">
        <v>266</v>
      </c>
      <c r="C21" s="608"/>
      <c r="D21" s="608"/>
      <c r="E21" s="608"/>
      <c r="F21" s="608"/>
      <c r="G21" s="608"/>
      <c r="H21" s="608"/>
      <c r="I21" s="608"/>
      <c r="J21" s="608"/>
      <c r="K21" s="608"/>
      <c r="L21" s="608"/>
      <c r="M21" s="608"/>
      <c r="N21" s="608"/>
      <c r="O21" s="608"/>
      <c r="P21" s="608"/>
      <c r="Q21" s="609"/>
      <c r="R21" s="610">
        <v>3674420</v>
      </c>
      <c r="S21" s="611"/>
      <c r="T21" s="611"/>
      <c r="U21" s="611"/>
      <c r="V21" s="611"/>
      <c r="W21" s="611"/>
      <c r="X21" s="611"/>
      <c r="Y21" s="612"/>
      <c r="Z21" s="613">
        <v>26.6</v>
      </c>
      <c r="AA21" s="613"/>
      <c r="AB21" s="613"/>
      <c r="AC21" s="613"/>
      <c r="AD21" s="614">
        <v>3415083</v>
      </c>
      <c r="AE21" s="614"/>
      <c r="AF21" s="614"/>
      <c r="AG21" s="614"/>
      <c r="AH21" s="614"/>
      <c r="AI21" s="614"/>
      <c r="AJ21" s="614"/>
      <c r="AK21" s="614"/>
      <c r="AL21" s="615">
        <v>50.4</v>
      </c>
      <c r="AM21" s="616"/>
      <c r="AN21" s="616"/>
      <c r="AO21" s="617"/>
      <c r="AP21" s="607" t="s">
        <v>267</v>
      </c>
      <c r="AQ21" s="626"/>
      <c r="AR21" s="626"/>
      <c r="AS21" s="626"/>
      <c r="AT21" s="626"/>
      <c r="AU21" s="626"/>
      <c r="AV21" s="626"/>
      <c r="AW21" s="626"/>
      <c r="AX21" s="626"/>
      <c r="AY21" s="626"/>
      <c r="AZ21" s="626"/>
      <c r="BA21" s="626"/>
      <c r="BB21" s="626"/>
      <c r="BC21" s="626"/>
      <c r="BD21" s="626"/>
      <c r="BE21" s="626"/>
      <c r="BF21" s="627"/>
      <c r="BG21" s="610" t="s">
        <v>121</v>
      </c>
      <c r="BH21" s="611"/>
      <c r="BI21" s="611"/>
      <c r="BJ21" s="611"/>
      <c r="BK21" s="611"/>
      <c r="BL21" s="611"/>
      <c r="BM21" s="611"/>
      <c r="BN21" s="612"/>
      <c r="BO21" s="613" t="s">
        <v>121</v>
      </c>
      <c r="BP21" s="613"/>
      <c r="BQ21" s="613"/>
      <c r="BR21" s="613"/>
      <c r="BS21" s="614" t="s">
        <v>121</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268</v>
      </c>
      <c r="C22" s="608"/>
      <c r="D22" s="608"/>
      <c r="E22" s="608"/>
      <c r="F22" s="608"/>
      <c r="G22" s="608"/>
      <c r="H22" s="608"/>
      <c r="I22" s="608"/>
      <c r="J22" s="608"/>
      <c r="K22" s="608"/>
      <c r="L22" s="608"/>
      <c r="M22" s="608"/>
      <c r="N22" s="608"/>
      <c r="O22" s="608"/>
      <c r="P22" s="608"/>
      <c r="Q22" s="609"/>
      <c r="R22" s="610">
        <v>3415083</v>
      </c>
      <c r="S22" s="611"/>
      <c r="T22" s="611"/>
      <c r="U22" s="611"/>
      <c r="V22" s="611"/>
      <c r="W22" s="611"/>
      <c r="X22" s="611"/>
      <c r="Y22" s="612"/>
      <c r="Z22" s="613">
        <v>24.8</v>
      </c>
      <c r="AA22" s="613"/>
      <c r="AB22" s="613"/>
      <c r="AC22" s="613"/>
      <c r="AD22" s="614">
        <v>3415083</v>
      </c>
      <c r="AE22" s="614"/>
      <c r="AF22" s="614"/>
      <c r="AG22" s="614"/>
      <c r="AH22" s="614"/>
      <c r="AI22" s="614"/>
      <c r="AJ22" s="614"/>
      <c r="AK22" s="614"/>
      <c r="AL22" s="615">
        <v>50.4</v>
      </c>
      <c r="AM22" s="616"/>
      <c r="AN22" s="616"/>
      <c r="AO22" s="617"/>
      <c r="AP22" s="607" t="s">
        <v>269</v>
      </c>
      <c r="AQ22" s="626"/>
      <c r="AR22" s="626"/>
      <c r="AS22" s="626"/>
      <c r="AT22" s="626"/>
      <c r="AU22" s="626"/>
      <c r="AV22" s="626"/>
      <c r="AW22" s="626"/>
      <c r="AX22" s="626"/>
      <c r="AY22" s="626"/>
      <c r="AZ22" s="626"/>
      <c r="BA22" s="626"/>
      <c r="BB22" s="626"/>
      <c r="BC22" s="626"/>
      <c r="BD22" s="626"/>
      <c r="BE22" s="626"/>
      <c r="BF22" s="627"/>
      <c r="BG22" s="610" t="s">
        <v>121</v>
      </c>
      <c r="BH22" s="611"/>
      <c r="BI22" s="611"/>
      <c r="BJ22" s="611"/>
      <c r="BK22" s="611"/>
      <c r="BL22" s="611"/>
      <c r="BM22" s="611"/>
      <c r="BN22" s="612"/>
      <c r="BO22" s="613" t="s">
        <v>121</v>
      </c>
      <c r="BP22" s="613"/>
      <c r="BQ22" s="613"/>
      <c r="BR22" s="613"/>
      <c r="BS22" s="614" t="s">
        <v>121</v>
      </c>
      <c r="BT22" s="614"/>
      <c r="BU22" s="614"/>
      <c r="BV22" s="614"/>
      <c r="BW22" s="614"/>
      <c r="BX22" s="614"/>
      <c r="BY22" s="614"/>
      <c r="BZ22" s="614"/>
      <c r="CA22" s="614"/>
      <c r="CB22" s="618"/>
      <c r="CD22" s="592" t="s">
        <v>270</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271</v>
      </c>
      <c r="C23" s="608"/>
      <c r="D23" s="608"/>
      <c r="E23" s="608"/>
      <c r="F23" s="608"/>
      <c r="G23" s="608"/>
      <c r="H23" s="608"/>
      <c r="I23" s="608"/>
      <c r="J23" s="608"/>
      <c r="K23" s="608"/>
      <c r="L23" s="608"/>
      <c r="M23" s="608"/>
      <c r="N23" s="608"/>
      <c r="O23" s="608"/>
      <c r="P23" s="608"/>
      <c r="Q23" s="609"/>
      <c r="R23" s="610">
        <v>259337</v>
      </c>
      <c r="S23" s="611"/>
      <c r="T23" s="611"/>
      <c r="U23" s="611"/>
      <c r="V23" s="611"/>
      <c r="W23" s="611"/>
      <c r="X23" s="611"/>
      <c r="Y23" s="612"/>
      <c r="Z23" s="613">
        <v>1.9</v>
      </c>
      <c r="AA23" s="613"/>
      <c r="AB23" s="613"/>
      <c r="AC23" s="613"/>
      <c r="AD23" s="614" t="s">
        <v>121</v>
      </c>
      <c r="AE23" s="614"/>
      <c r="AF23" s="614"/>
      <c r="AG23" s="614"/>
      <c r="AH23" s="614"/>
      <c r="AI23" s="614"/>
      <c r="AJ23" s="614"/>
      <c r="AK23" s="614"/>
      <c r="AL23" s="615" t="s">
        <v>121</v>
      </c>
      <c r="AM23" s="616"/>
      <c r="AN23" s="616"/>
      <c r="AO23" s="617"/>
      <c r="AP23" s="607" t="s">
        <v>272</v>
      </c>
      <c r="AQ23" s="626"/>
      <c r="AR23" s="626"/>
      <c r="AS23" s="626"/>
      <c r="AT23" s="626"/>
      <c r="AU23" s="626"/>
      <c r="AV23" s="626"/>
      <c r="AW23" s="626"/>
      <c r="AX23" s="626"/>
      <c r="AY23" s="626"/>
      <c r="AZ23" s="626"/>
      <c r="BA23" s="626"/>
      <c r="BB23" s="626"/>
      <c r="BC23" s="626"/>
      <c r="BD23" s="626"/>
      <c r="BE23" s="626"/>
      <c r="BF23" s="627"/>
      <c r="BG23" s="610" t="s">
        <v>121</v>
      </c>
      <c r="BH23" s="611"/>
      <c r="BI23" s="611"/>
      <c r="BJ23" s="611"/>
      <c r="BK23" s="611"/>
      <c r="BL23" s="611"/>
      <c r="BM23" s="611"/>
      <c r="BN23" s="612"/>
      <c r="BO23" s="613" t="s">
        <v>121</v>
      </c>
      <c r="BP23" s="613"/>
      <c r="BQ23" s="613"/>
      <c r="BR23" s="613"/>
      <c r="BS23" s="614" t="s">
        <v>121</v>
      </c>
      <c r="BT23" s="614"/>
      <c r="BU23" s="614"/>
      <c r="BV23" s="614"/>
      <c r="BW23" s="614"/>
      <c r="BX23" s="614"/>
      <c r="BY23" s="614"/>
      <c r="BZ23" s="614"/>
      <c r="CA23" s="614"/>
      <c r="CB23" s="618"/>
      <c r="CD23" s="592" t="s">
        <v>212</v>
      </c>
      <c r="CE23" s="593"/>
      <c r="CF23" s="593"/>
      <c r="CG23" s="593"/>
      <c r="CH23" s="593"/>
      <c r="CI23" s="593"/>
      <c r="CJ23" s="593"/>
      <c r="CK23" s="593"/>
      <c r="CL23" s="593"/>
      <c r="CM23" s="593"/>
      <c r="CN23" s="593"/>
      <c r="CO23" s="593"/>
      <c r="CP23" s="593"/>
      <c r="CQ23" s="594"/>
      <c r="CR23" s="592" t="s">
        <v>273</v>
      </c>
      <c r="CS23" s="593"/>
      <c r="CT23" s="593"/>
      <c r="CU23" s="593"/>
      <c r="CV23" s="593"/>
      <c r="CW23" s="593"/>
      <c r="CX23" s="593"/>
      <c r="CY23" s="594"/>
      <c r="CZ23" s="592" t="s">
        <v>274</v>
      </c>
      <c r="DA23" s="593"/>
      <c r="DB23" s="593"/>
      <c r="DC23" s="594"/>
      <c r="DD23" s="592" t="s">
        <v>275</v>
      </c>
      <c r="DE23" s="593"/>
      <c r="DF23" s="593"/>
      <c r="DG23" s="593"/>
      <c r="DH23" s="593"/>
      <c r="DI23" s="593"/>
      <c r="DJ23" s="593"/>
      <c r="DK23" s="594"/>
      <c r="DL23" s="637" t="s">
        <v>276</v>
      </c>
      <c r="DM23" s="638"/>
      <c r="DN23" s="638"/>
      <c r="DO23" s="638"/>
      <c r="DP23" s="638"/>
      <c r="DQ23" s="638"/>
      <c r="DR23" s="638"/>
      <c r="DS23" s="638"/>
      <c r="DT23" s="638"/>
      <c r="DU23" s="638"/>
      <c r="DV23" s="639"/>
      <c r="DW23" s="592" t="s">
        <v>277</v>
      </c>
      <c r="DX23" s="593"/>
      <c r="DY23" s="593"/>
      <c r="DZ23" s="593"/>
      <c r="EA23" s="593"/>
      <c r="EB23" s="593"/>
      <c r="EC23" s="594"/>
    </row>
    <row r="24" spans="2:133" ht="11.25" customHeight="1" x14ac:dyDescent="0.15">
      <c r="B24" s="607" t="s">
        <v>278</v>
      </c>
      <c r="C24" s="608"/>
      <c r="D24" s="608"/>
      <c r="E24" s="608"/>
      <c r="F24" s="608"/>
      <c r="G24" s="608"/>
      <c r="H24" s="608"/>
      <c r="I24" s="608"/>
      <c r="J24" s="608"/>
      <c r="K24" s="608"/>
      <c r="L24" s="608"/>
      <c r="M24" s="608"/>
      <c r="N24" s="608"/>
      <c r="O24" s="608"/>
      <c r="P24" s="608"/>
      <c r="Q24" s="609"/>
      <c r="R24" s="610" t="s">
        <v>121</v>
      </c>
      <c r="S24" s="611"/>
      <c r="T24" s="611"/>
      <c r="U24" s="611"/>
      <c r="V24" s="611"/>
      <c r="W24" s="611"/>
      <c r="X24" s="611"/>
      <c r="Y24" s="612"/>
      <c r="Z24" s="613" t="s">
        <v>121</v>
      </c>
      <c r="AA24" s="613"/>
      <c r="AB24" s="613"/>
      <c r="AC24" s="613"/>
      <c r="AD24" s="614" t="s">
        <v>121</v>
      </c>
      <c r="AE24" s="614"/>
      <c r="AF24" s="614"/>
      <c r="AG24" s="614"/>
      <c r="AH24" s="614"/>
      <c r="AI24" s="614"/>
      <c r="AJ24" s="614"/>
      <c r="AK24" s="614"/>
      <c r="AL24" s="615" t="s">
        <v>121</v>
      </c>
      <c r="AM24" s="616"/>
      <c r="AN24" s="616"/>
      <c r="AO24" s="617"/>
      <c r="AP24" s="607" t="s">
        <v>279</v>
      </c>
      <c r="AQ24" s="626"/>
      <c r="AR24" s="626"/>
      <c r="AS24" s="626"/>
      <c r="AT24" s="626"/>
      <c r="AU24" s="626"/>
      <c r="AV24" s="626"/>
      <c r="AW24" s="626"/>
      <c r="AX24" s="626"/>
      <c r="AY24" s="626"/>
      <c r="AZ24" s="626"/>
      <c r="BA24" s="626"/>
      <c r="BB24" s="626"/>
      <c r="BC24" s="626"/>
      <c r="BD24" s="626"/>
      <c r="BE24" s="626"/>
      <c r="BF24" s="627"/>
      <c r="BG24" s="610" t="s">
        <v>121</v>
      </c>
      <c r="BH24" s="611"/>
      <c r="BI24" s="611"/>
      <c r="BJ24" s="611"/>
      <c r="BK24" s="611"/>
      <c r="BL24" s="611"/>
      <c r="BM24" s="611"/>
      <c r="BN24" s="612"/>
      <c r="BO24" s="613" t="s">
        <v>121</v>
      </c>
      <c r="BP24" s="613"/>
      <c r="BQ24" s="613"/>
      <c r="BR24" s="613"/>
      <c r="BS24" s="614" t="s">
        <v>121</v>
      </c>
      <c r="BT24" s="614"/>
      <c r="BU24" s="614"/>
      <c r="BV24" s="614"/>
      <c r="BW24" s="614"/>
      <c r="BX24" s="614"/>
      <c r="BY24" s="614"/>
      <c r="BZ24" s="614"/>
      <c r="CA24" s="614"/>
      <c r="CB24" s="618"/>
      <c r="CD24" s="596" t="s">
        <v>280</v>
      </c>
      <c r="CE24" s="597"/>
      <c r="CF24" s="597"/>
      <c r="CG24" s="597"/>
      <c r="CH24" s="597"/>
      <c r="CI24" s="597"/>
      <c r="CJ24" s="597"/>
      <c r="CK24" s="597"/>
      <c r="CL24" s="597"/>
      <c r="CM24" s="597"/>
      <c r="CN24" s="597"/>
      <c r="CO24" s="597"/>
      <c r="CP24" s="597"/>
      <c r="CQ24" s="598"/>
      <c r="CR24" s="599">
        <v>7178906</v>
      </c>
      <c r="CS24" s="600"/>
      <c r="CT24" s="600"/>
      <c r="CU24" s="600"/>
      <c r="CV24" s="600"/>
      <c r="CW24" s="600"/>
      <c r="CX24" s="600"/>
      <c r="CY24" s="601"/>
      <c r="CZ24" s="604">
        <v>54.7</v>
      </c>
      <c r="DA24" s="605"/>
      <c r="DB24" s="605"/>
      <c r="DC24" s="621"/>
      <c r="DD24" s="645">
        <v>3914029</v>
      </c>
      <c r="DE24" s="600"/>
      <c r="DF24" s="600"/>
      <c r="DG24" s="600"/>
      <c r="DH24" s="600"/>
      <c r="DI24" s="600"/>
      <c r="DJ24" s="600"/>
      <c r="DK24" s="601"/>
      <c r="DL24" s="645">
        <v>3363413</v>
      </c>
      <c r="DM24" s="600"/>
      <c r="DN24" s="600"/>
      <c r="DO24" s="600"/>
      <c r="DP24" s="600"/>
      <c r="DQ24" s="600"/>
      <c r="DR24" s="600"/>
      <c r="DS24" s="600"/>
      <c r="DT24" s="600"/>
      <c r="DU24" s="600"/>
      <c r="DV24" s="601"/>
      <c r="DW24" s="604">
        <v>49.5</v>
      </c>
      <c r="DX24" s="605"/>
      <c r="DY24" s="605"/>
      <c r="DZ24" s="605"/>
      <c r="EA24" s="605"/>
      <c r="EB24" s="605"/>
      <c r="EC24" s="606"/>
    </row>
    <row r="25" spans="2:133" ht="11.25" customHeight="1" x14ac:dyDescent="0.15">
      <c r="B25" s="607" t="s">
        <v>281</v>
      </c>
      <c r="C25" s="608"/>
      <c r="D25" s="608"/>
      <c r="E25" s="608"/>
      <c r="F25" s="608"/>
      <c r="G25" s="608"/>
      <c r="H25" s="608"/>
      <c r="I25" s="608"/>
      <c r="J25" s="608"/>
      <c r="K25" s="608"/>
      <c r="L25" s="608"/>
      <c r="M25" s="608"/>
      <c r="N25" s="608"/>
      <c r="O25" s="608"/>
      <c r="P25" s="608"/>
      <c r="Q25" s="609"/>
      <c r="R25" s="610">
        <v>7014563</v>
      </c>
      <c r="S25" s="611"/>
      <c r="T25" s="611"/>
      <c r="U25" s="611"/>
      <c r="V25" s="611"/>
      <c r="W25" s="611"/>
      <c r="X25" s="611"/>
      <c r="Y25" s="612"/>
      <c r="Z25" s="613">
        <v>50.9</v>
      </c>
      <c r="AA25" s="613"/>
      <c r="AB25" s="613"/>
      <c r="AC25" s="613"/>
      <c r="AD25" s="614">
        <v>6755226</v>
      </c>
      <c r="AE25" s="614"/>
      <c r="AF25" s="614"/>
      <c r="AG25" s="614"/>
      <c r="AH25" s="614"/>
      <c r="AI25" s="614"/>
      <c r="AJ25" s="614"/>
      <c r="AK25" s="614"/>
      <c r="AL25" s="615">
        <v>99.8</v>
      </c>
      <c r="AM25" s="616"/>
      <c r="AN25" s="616"/>
      <c r="AO25" s="617"/>
      <c r="AP25" s="607" t="s">
        <v>282</v>
      </c>
      <c r="AQ25" s="626"/>
      <c r="AR25" s="626"/>
      <c r="AS25" s="626"/>
      <c r="AT25" s="626"/>
      <c r="AU25" s="626"/>
      <c r="AV25" s="626"/>
      <c r="AW25" s="626"/>
      <c r="AX25" s="626"/>
      <c r="AY25" s="626"/>
      <c r="AZ25" s="626"/>
      <c r="BA25" s="626"/>
      <c r="BB25" s="626"/>
      <c r="BC25" s="626"/>
      <c r="BD25" s="626"/>
      <c r="BE25" s="626"/>
      <c r="BF25" s="627"/>
      <c r="BG25" s="610" t="s">
        <v>121</v>
      </c>
      <c r="BH25" s="611"/>
      <c r="BI25" s="611"/>
      <c r="BJ25" s="611"/>
      <c r="BK25" s="611"/>
      <c r="BL25" s="611"/>
      <c r="BM25" s="611"/>
      <c r="BN25" s="612"/>
      <c r="BO25" s="613" t="s">
        <v>121</v>
      </c>
      <c r="BP25" s="613"/>
      <c r="BQ25" s="613"/>
      <c r="BR25" s="613"/>
      <c r="BS25" s="614" t="s">
        <v>121</v>
      </c>
      <c r="BT25" s="614"/>
      <c r="BU25" s="614"/>
      <c r="BV25" s="614"/>
      <c r="BW25" s="614"/>
      <c r="BX25" s="614"/>
      <c r="BY25" s="614"/>
      <c r="BZ25" s="614"/>
      <c r="CA25" s="614"/>
      <c r="CB25" s="618"/>
      <c r="CD25" s="607" t="s">
        <v>283</v>
      </c>
      <c r="CE25" s="608"/>
      <c r="CF25" s="608"/>
      <c r="CG25" s="608"/>
      <c r="CH25" s="608"/>
      <c r="CI25" s="608"/>
      <c r="CJ25" s="608"/>
      <c r="CK25" s="608"/>
      <c r="CL25" s="608"/>
      <c r="CM25" s="608"/>
      <c r="CN25" s="608"/>
      <c r="CO25" s="608"/>
      <c r="CP25" s="608"/>
      <c r="CQ25" s="609"/>
      <c r="CR25" s="610">
        <v>1874638</v>
      </c>
      <c r="CS25" s="642"/>
      <c r="CT25" s="642"/>
      <c r="CU25" s="642"/>
      <c r="CV25" s="642"/>
      <c r="CW25" s="642"/>
      <c r="CX25" s="642"/>
      <c r="CY25" s="643"/>
      <c r="CZ25" s="615">
        <v>14.3</v>
      </c>
      <c r="DA25" s="640"/>
      <c r="DB25" s="640"/>
      <c r="DC25" s="644"/>
      <c r="DD25" s="619">
        <v>1660061</v>
      </c>
      <c r="DE25" s="642"/>
      <c r="DF25" s="642"/>
      <c r="DG25" s="642"/>
      <c r="DH25" s="642"/>
      <c r="DI25" s="642"/>
      <c r="DJ25" s="642"/>
      <c r="DK25" s="643"/>
      <c r="DL25" s="619">
        <v>1633937</v>
      </c>
      <c r="DM25" s="642"/>
      <c r="DN25" s="642"/>
      <c r="DO25" s="642"/>
      <c r="DP25" s="642"/>
      <c r="DQ25" s="642"/>
      <c r="DR25" s="642"/>
      <c r="DS25" s="642"/>
      <c r="DT25" s="642"/>
      <c r="DU25" s="642"/>
      <c r="DV25" s="643"/>
      <c r="DW25" s="615">
        <v>24.1</v>
      </c>
      <c r="DX25" s="640"/>
      <c r="DY25" s="640"/>
      <c r="DZ25" s="640"/>
      <c r="EA25" s="640"/>
      <c r="EB25" s="640"/>
      <c r="EC25" s="641"/>
    </row>
    <row r="26" spans="2:133" ht="11.25" customHeight="1" x14ac:dyDescent="0.15">
      <c r="B26" s="607" t="s">
        <v>284</v>
      </c>
      <c r="C26" s="608"/>
      <c r="D26" s="608"/>
      <c r="E26" s="608"/>
      <c r="F26" s="608"/>
      <c r="G26" s="608"/>
      <c r="H26" s="608"/>
      <c r="I26" s="608"/>
      <c r="J26" s="608"/>
      <c r="K26" s="608"/>
      <c r="L26" s="608"/>
      <c r="M26" s="608"/>
      <c r="N26" s="608"/>
      <c r="O26" s="608"/>
      <c r="P26" s="608"/>
      <c r="Q26" s="609"/>
      <c r="R26" s="610">
        <v>2648</v>
      </c>
      <c r="S26" s="611"/>
      <c r="T26" s="611"/>
      <c r="U26" s="611"/>
      <c r="V26" s="611"/>
      <c r="W26" s="611"/>
      <c r="X26" s="611"/>
      <c r="Y26" s="612"/>
      <c r="Z26" s="613">
        <v>0</v>
      </c>
      <c r="AA26" s="613"/>
      <c r="AB26" s="613"/>
      <c r="AC26" s="613"/>
      <c r="AD26" s="614">
        <v>2648</v>
      </c>
      <c r="AE26" s="614"/>
      <c r="AF26" s="614"/>
      <c r="AG26" s="614"/>
      <c r="AH26" s="614"/>
      <c r="AI26" s="614"/>
      <c r="AJ26" s="614"/>
      <c r="AK26" s="614"/>
      <c r="AL26" s="615">
        <v>0</v>
      </c>
      <c r="AM26" s="616"/>
      <c r="AN26" s="616"/>
      <c r="AO26" s="617"/>
      <c r="AP26" s="607" t="s">
        <v>285</v>
      </c>
      <c r="AQ26" s="626"/>
      <c r="AR26" s="626"/>
      <c r="AS26" s="626"/>
      <c r="AT26" s="626"/>
      <c r="AU26" s="626"/>
      <c r="AV26" s="626"/>
      <c r="AW26" s="626"/>
      <c r="AX26" s="626"/>
      <c r="AY26" s="626"/>
      <c r="AZ26" s="626"/>
      <c r="BA26" s="626"/>
      <c r="BB26" s="626"/>
      <c r="BC26" s="626"/>
      <c r="BD26" s="626"/>
      <c r="BE26" s="626"/>
      <c r="BF26" s="627"/>
      <c r="BG26" s="610" t="s">
        <v>121</v>
      </c>
      <c r="BH26" s="611"/>
      <c r="BI26" s="611"/>
      <c r="BJ26" s="611"/>
      <c r="BK26" s="611"/>
      <c r="BL26" s="611"/>
      <c r="BM26" s="611"/>
      <c r="BN26" s="612"/>
      <c r="BO26" s="613" t="s">
        <v>121</v>
      </c>
      <c r="BP26" s="613"/>
      <c r="BQ26" s="613"/>
      <c r="BR26" s="613"/>
      <c r="BS26" s="614" t="s">
        <v>121</v>
      </c>
      <c r="BT26" s="614"/>
      <c r="BU26" s="614"/>
      <c r="BV26" s="614"/>
      <c r="BW26" s="614"/>
      <c r="BX26" s="614"/>
      <c r="BY26" s="614"/>
      <c r="BZ26" s="614"/>
      <c r="CA26" s="614"/>
      <c r="CB26" s="618"/>
      <c r="CD26" s="607" t="s">
        <v>286</v>
      </c>
      <c r="CE26" s="608"/>
      <c r="CF26" s="608"/>
      <c r="CG26" s="608"/>
      <c r="CH26" s="608"/>
      <c r="CI26" s="608"/>
      <c r="CJ26" s="608"/>
      <c r="CK26" s="608"/>
      <c r="CL26" s="608"/>
      <c r="CM26" s="608"/>
      <c r="CN26" s="608"/>
      <c r="CO26" s="608"/>
      <c r="CP26" s="608"/>
      <c r="CQ26" s="609"/>
      <c r="CR26" s="610">
        <v>930106</v>
      </c>
      <c r="CS26" s="611"/>
      <c r="CT26" s="611"/>
      <c r="CU26" s="611"/>
      <c r="CV26" s="611"/>
      <c r="CW26" s="611"/>
      <c r="CX26" s="611"/>
      <c r="CY26" s="612"/>
      <c r="CZ26" s="615">
        <v>7.1</v>
      </c>
      <c r="DA26" s="640"/>
      <c r="DB26" s="640"/>
      <c r="DC26" s="644"/>
      <c r="DD26" s="619">
        <v>870098</v>
      </c>
      <c r="DE26" s="611"/>
      <c r="DF26" s="611"/>
      <c r="DG26" s="611"/>
      <c r="DH26" s="611"/>
      <c r="DI26" s="611"/>
      <c r="DJ26" s="611"/>
      <c r="DK26" s="612"/>
      <c r="DL26" s="619" t="s">
        <v>121</v>
      </c>
      <c r="DM26" s="611"/>
      <c r="DN26" s="611"/>
      <c r="DO26" s="611"/>
      <c r="DP26" s="611"/>
      <c r="DQ26" s="611"/>
      <c r="DR26" s="611"/>
      <c r="DS26" s="611"/>
      <c r="DT26" s="611"/>
      <c r="DU26" s="611"/>
      <c r="DV26" s="612"/>
      <c r="DW26" s="615" t="s">
        <v>121</v>
      </c>
      <c r="DX26" s="640"/>
      <c r="DY26" s="640"/>
      <c r="DZ26" s="640"/>
      <c r="EA26" s="640"/>
      <c r="EB26" s="640"/>
      <c r="EC26" s="641"/>
    </row>
    <row r="27" spans="2:133" ht="11.25" customHeight="1" x14ac:dyDescent="0.15">
      <c r="B27" s="607" t="s">
        <v>287</v>
      </c>
      <c r="C27" s="608"/>
      <c r="D27" s="608"/>
      <c r="E27" s="608"/>
      <c r="F27" s="608"/>
      <c r="G27" s="608"/>
      <c r="H27" s="608"/>
      <c r="I27" s="608"/>
      <c r="J27" s="608"/>
      <c r="K27" s="608"/>
      <c r="L27" s="608"/>
      <c r="M27" s="608"/>
      <c r="N27" s="608"/>
      <c r="O27" s="608"/>
      <c r="P27" s="608"/>
      <c r="Q27" s="609"/>
      <c r="R27" s="610">
        <v>52836</v>
      </c>
      <c r="S27" s="611"/>
      <c r="T27" s="611"/>
      <c r="U27" s="611"/>
      <c r="V27" s="611"/>
      <c r="W27" s="611"/>
      <c r="X27" s="611"/>
      <c r="Y27" s="612"/>
      <c r="Z27" s="613">
        <v>0.4</v>
      </c>
      <c r="AA27" s="613"/>
      <c r="AB27" s="613"/>
      <c r="AC27" s="613"/>
      <c r="AD27" s="614" t="s">
        <v>121</v>
      </c>
      <c r="AE27" s="614"/>
      <c r="AF27" s="614"/>
      <c r="AG27" s="614"/>
      <c r="AH27" s="614"/>
      <c r="AI27" s="614"/>
      <c r="AJ27" s="614"/>
      <c r="AK27" s="614"/>
      <c r="AL27" s="615" t="s">
        <v>121</v>
      </c>
      <c r="AM27" s="616"/>
      <c r="AN27" s="616"/>
      <c r="AO27" s="617"/>
      <c r="AP27" s="607" t="s">
        <v>288</v>
      </c>
      <c r="AQ27" s="608"/>
      <c r="AR27" s="608"/>
      <c r="AS27" s="608"/>
      <c r="AT27" s="608"/>
      <c r="AU27" s="608"/>
      <c r="AV27" s="608"/>
      <c r="AW27" s="608"/>
      <c r="AX27" s="608"/>
      <c r="AY27" s="608"/>
      <c r="AZ27" s="608"/>
      <c r="BA27" s="608"/>
      <c r="BB27" s="608"/>
      <c r="BC27" s="608"/>
      <c r="BD27" s="608"/>
      <c r="BE27" s="608"/>
      <c r="BF27" s="609"/>
      <c r="BG27" s="610">
        <v>2351665</v>
      </c>
      <c r="BH27" s="611"/>
      <c r="BI27" s="611"/>
      <c r="BJ27" s="611"/>
      <c r="BK27" s="611"/>
      <c r="BL27" s="611"/>
      <c r="BM27" s="611"/>
      <c r="BN27" s="612"/>
      <c r="BO27" s="613">
        <v>100</v>
      </c>
      <c r="BP27" s="613"/>
      <c r="BQ27" s="613"/>
      <c r="BR27" s="613"/>
      <c r="BS27" s="614">
        <v>15070</v>
      </c>
      <c r="BT27" s="614"/>
      <c r="BU27" s="614"/>
      <c r="BV27" s="614"/>
      <c r="BW27" s="614"/>
      <c r="BX27" s="614"/>
      <c r="BY27" s="614"/>
      <c r="BZ27" s="614"/>
      <c r="CA27" s="614"/>
      <c r="CB27" s="618"/>
      <c r="CD27" s="607" t="s">
        <v>289</v>
      </c>
      <c r="CE27" s="608"/>
      <c r="CF27" s="608"/>
      <c r="CG27" s="608"/>
      <c r="CH27" s="608"/>
      <c r="CI27" s="608"/>
      <c r="CJ27" s="608"/>
      <c r="CK27" s="608"/>
      <c r="CL27" s="608"/>
      <c r="CM27" s="608"/>
      <c r="CN27" s="608"/>
      <c r="CO27" s="608"/>
      <c r="CP27" s="608"/>
      <c r="CQ27" s="609"/>
      <c r="CR27" s="610">
        <v>4531494</v>
      </c>
      <c r="CS27" s="642"/>
      <c r="CT27" s="642"/>
      <c r="CU27" s="642"/>
      <c r="CV27" s="642"/>
      <c r="CW27" s="642"/>
      <c r="CX27" s="642"/>
      <c r="CY27" s="643"/>
      <c r="CZ27" s="615">
        <v>34.5</v>
      </c>
      <c r="DA27" s="640"/>
      <c r="DB27" s="640"/>
      <c r="DC27" s="644"/>
      <c r="DD27" s="619">
        <v>1525390</v>
      </c>
      <c r="DE27" s="642"/>
      <c r="DF27" s="642"/>
      <c r="DG27" s="642"/>
      <c r="DH27" s="642"/>
      <c r="DI27" s="642"/>
      <c r="DJ27" s="642"/>
      <c r="DK27" s="643"/>
      <c r="DL27" s="619">
        <v>1012135</v>
      </c>
      <c r="DM27" s="642"/>
      <c r="DN27" s="642"/>
      <c r="DO27" s="642"/>
      <c r="DP27" s="642"/>
      <c r="DQ27" s="642"/>
      <c r="DR27" s="642"/>
      <c r="DS27" s="642"/>
      <c r="DT27" s="642"/>
      <c r="DU27" s="642"/>
      <c r="DV27" s="643"/>
      <c r="DW27" s="615">
        <v>14.9</v>
      </c>
      <c r="DX27" s="640"/>
      <c r="DY27" s="640"/>
      <c r="DZ27" s="640"/>
      <c r="EA27" s="640"/>
      <c r="EB27" s="640"/>
      <c r="EC27" s="641"/>
    </row>
    <row r="28" spans="2:133" ht="11.25" customHeight="1" x14ac:dyDescent="0.15">
      <c r="B28" s="607" t="s">
        <v>290</v>
      </c>
      <c r="C28" s="608"/>
      <c r="D28" s="608"/>
      <c r="E28" s="608"/>
      <c r="F28" s="608"/>
      <c r="G28" s="608"/>
      <c r="H28" s="608"/>
      <c r="I28" s="608"/>
      <c r="J28" s="608"/>
      <c r="K28" s="608"/>
      <c r="L28" s="608"/>
      <c r="M28" s="608"/>
      <c r="N28" s="608"/>
      <c r="O28" s="608"/>
      <c r="P28" s="608"/>
      <c r="Q28" s="609"/>
      <c r="R28" s="610">
        <v>129403</v>
      </c>
      <c r="S28" s="611"/>
      <c r="T28" s="611"/>
      <c r="U28" s="611"/>
      <c r="V28" s="611"/>
      <c r="W28" s="611"/>
      <c r="X28" s="611"/>
      <c r="Y28" s="612"/>
      <c r="Z28" s="613">
        <v>0.9</v>
      </c>
      <c r="AA28" s="613"/>
      <c r="AB28" s="613"/>
      <c r="AC28" s="613"/>
      <c r="AD28" s="614">
        <v>6415</v>
      </c>
      <c r="AE28" s="614"/>
      <c r="AF28" s="614"/>
      <c r="AG28" s="614"/>
      <c r="AH28" s="614"/>
      <c r="AI28" s="614"/>
      <c r="AJ28" s="614"/>
      <c r="AK28" s="614"/>
      <c r="AL28" s="615">
        <v>0.1</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291</v>
      </c>
      <c r="CE28" s="608"/>
      <c r="CF28" s="608"/>
      <c r="CG28" s="608"/>
      <c r="CH28" s="608"/>
      <c r="CI28" s="608"/>
      <c r="CJ28" s="608"/>
      <c r="CK28" s="608"/>
      <c r="CL28" s="608"/>
      <c r="CM28" s="608"/>
      <c r="CN28" s="608"/>
      <c r="CO28" s="608"/>
      <c r="CP28" s="608"/>
      <c r="CQ28" s="609"/>
      <c r="CR28" s="610">
        <v>772774</v>
      </c>
      <c r="CS28" s="611"/>
      <c r="CT28" s="611"/>
      <c r="CU28" s="611"/>
      <c r="CV28" s="611"/>
      <c r="CW28" s="611"/>
      <c r="CX28" s="611"/>
      <c r="CY28" s="612"/>
      <c r="CZ28" s="615">
        <v>5.9</v>
      </c>
      <c r="DA28" s="640"/>
      <c r="DB28" s="640"/>
      <c r="DC28" s="644"/>
      <c r="DD28" s="619">
        <v>728578</v>
      </c>
      <c r="DE28" s="611"/>
      <c r="DF28" s="611"/>
      <c r="DG28" s="611"/>
      <c r="DH28" s="611"/>
      <c r="DI28" s="611"/>
      <c r="DJ28" s="611"/>
      <c r="DK28" s="612"/>
      <c r="DL28" s="619">
        <v>717341</v>
      </c>
      <c r="DM28" s="611"/>
      <c r="DN28" s="611"/>
      <c r="DO28" s="611"/>
      <c r="DP28" s="611"/>
      <c r="DQ28" s="611"/>
      <c r="DR28" s="611"/>
      <c r="DS28" s="611"/>
      <c r="DT28" s="611"/>
      <c r="DU28" s="611"/>
      <c r="DV28" s="612"/>
      <c r="DW28" s="615">
        <v>10.6</v>
      </c>
      <c r="DX28" s="640"/>
      <c r="DY28" s="640"/>
      <c r="DZ28" s="640"/>
      <c r="EA28" s="640"/>
      <c r="EB28" s="640"/>
      <c r="EC28" s="641"/>
    </row>
    <row r="29" spans="2:133" ht="11.25" customHeight="1" x14ac:dyDescent="0.15">
      <c r="B29" s="607" t="s">
        <v>292</v>
      </c>
      <c r="C29" s="608"/>
      <c r="D29" s="608"/>
      <c r="E29" s="608"/>
      <c r="F29" s="608"/>
      <c r="G29" s="608"/>
      <c r="H29" s="608"/>
      <c r="I29" s="608"/>
      <c r="J29" s="608"/>
      <c r="K29" s="608"/>
      <c r="L29" s="608"/>
      <c r="M29" s="608"/>
      <c r="N29" s="608"/>
      <c r="O29" s="608"/>
      <c r="P29" s="608"/>
      <c r="Q29" s="609"/>
      <c r="R29" s="610">
        <v>14047</v>
      </c>
      <c r="S29" s="611"/>
      <c r="T29" s="611"/>
      <c r="U29" s="611"/>
      <c r="V29" s="611"/>
      <c r="W29" s="611"/>
      <c r="X29" s="611"/>
      <c r="Y29" s="612"/>
      <c r="Z29" s="613">
        <v>0.1</v>
      </c>
      <c r="AA29" s="613"/>
      <c r="AB29" s="613"/>
      <c r="AC29" s="613"/>
      <c r="AD29" s="614" t="s">
        <v>121</v>
      </c>
      <c r="AE29" s="614"/>
      <c r="AF29" s="614"/>
      <c r="AG29" s="614"/>
      <c r="AH29" s="614"/>
      <c r="AI29" s="614"/>
      <c r="AJ29" s="614"/>
      <c r="AK29" s="614"/>
      <c r="AL29" s="615" t="s">
        <v>121</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293</v>
      </c>
      <c r="CE29" s="647"/>
      <c r="CF29" s="607" t="s">
        <v>66</v>
      </c>
      <c r="CG29" s="608"/>
      <c r="CH29" s="608"/>
      <c r="CI29" s="608"/>
      <c r="CJ29" s="608"/>
      <c r="CK29" s="608"/>
      <c r="CL29" s="608"/>
      <c r="CM29" s="608"/>
      <c r="CN29" s="608"/>
      <c r="CO29" s="608"/>
      <c r="CP29" s="608"/>
      <c r="CQ29" s="609"/>
      <c r="CR29" s="610">
        <v>772774</v>
      </c>
      <c r="CS29" s="642"/>
      <c r="CT29" s="642"/>
      <c r="CU29" s="642"/>
      <c r="CV29" s="642"/>
      <c r="CW29" s="642"/>
      <c r="CX29" s="642"/>
      <c r="CY29" s="643"/>
      <c r="CZ29" s="615">
        <v>5.9</v>
      </c>
      <c r="DA29" s="640"/>
      <c r="DB29" s="640"/>
      <c r="DC29" s="644"/>
      <c r="DD29" s="619">
        <v>728578</v>
      </c>
      <c r="DE29" s="642"/>
      <c r="DF29" s="642"/>
      <c r="DG29" s="642"/>
      <c r="DH29" s="642"/>
      <c r="DI29" s="642"/>
      <c r="DJ29" s="642"/>
      <c r="DK29" s="643"/>
      <c r="DL29" s="619">
        <v>717341</v>
      </c>
      <c r="DM29" s="642"/>
      <c r="DN29" s="642"/>
      <c r="DO29" s="642"/>
      <c r="DP29" s="642"/>
      <c r="DQ29" s="642"/>
      <c r="DR29" s="642"/>
      <c r="DS29" s="642"/>
      <c r="DT29" s="642"/>
      <c r="DU29" s="642"/>
      <c r="DV29" s="643"/>
      <c r="DW29" s="615">
        <v>10.6</v>
      </c>
      <c r="DX29" s="640"/>
      <c r="DY29" s="640"/>
      <c r="DZ29" s="640"/>
      <c r="EA29" s="640"/>
      <c r="EB29" s="640"/>
      <c r="EC29" s="641"/>
    </row>
    <row r="30" spans="2:133" ht="11.25" customHeight="1" x14ac:dyDescent="0.15">
      <c r="B30" s="607" t="s">
        <v>294</v>
      </c>
      <c r="C30" s="608"/>
      <c r="D30" s="608"/>
      <c r="E30" s="608"/>
      <c r="F30" s="608"/>
      <c r="G30" s="608"/>
      <c r="H30" s="608"/>
      <c r="I30" s="608"/>
      <c r="J30" s="608"/>
      <c r="K30" s="608"/>
      <c r="L30" s="608"/>
      <c r="M30" s="608"/>
      <c r="N30" s="608"/>
      <c r="O30" s="608"/>
      <c r="P30" s="608"/>
      <c r="Q30" s="609"/>
      <c r="R30" s="610">
        <v>2961601</v>
      </c>
      <c r="S30" s="611"/>
      <c r="T30" s="611"/>
      <c r="U30" s="611"/>
      <c r="V30" s="611"/>
      <c r="W30" s="611"/>
      <c r="X30" s="611"/>
      <c r="Y30" s="612"/>
      <c r="Z30" s="613">
        <v>21.5</v>
      </c>
      <c r="AA30" s="613"/>
      <c r="AB30" s="613"/>
      <c r="AC30" s="613"/>
      <c r="AD30" s="614" t="s">
        <v>121</v>
      </c>
      <c r="AE30" s="614"/>
      <c r="AF30" s="614"/>
      <c r="AG30" s="614"/>
      <c r="AH30" s="614"/>
      <c r="AI30" s="614"/>
      <c r="AJ30" s="614"/>
      <c r="AK30" s="614"/>
      <c r="AL30" s="615" t="s">
        <v>121</v>
      </c>
      <c r="AM30" s="616"/>
      <c r="AN30" s="616"/>
      <c r="AO30" s="617"/>
      <c r="AP30" s="592" t="s">
        <v>212</v>
      </c>
      <c r="AQ30" s="593"/>
      <c r="AR30" s="593"/>
      <c r="AS30" s="593"/>
      <c r="AT30" s="593"/>
      <c r="AU30" s="593"/>
      <c r="AV30" s="593"/>
      <c r="AW30" s="593"/>
      <c r="AX30" s="593"/>
      <c r="AY30" s="593"/>
      <c r="AZ30" s="593"/>
      <c r="BA30" s="593"/>
      <c r="BB30" s="593"/>
      <c r="BC30" s="593"/>
      <c r="BD30" s="593"/>
      <c r="BE30" s="593"/>
      <c r="BF30" s="594"/>
      <c r="BG30" s="592" t="s">
        <v>295</v>
      </c>
      <c r="BH30" s="652"/>
      <c r="BI30" s="652"/>
      <c r="BJ30" s="652"/>
      <c r="BK30" s="652"/>
      <c r="BL30" s="652"/>
      <c r="BM30" s="652"/>
      <c r="BN30" s="652"/>
      <c r="BO30" s="652"/>
      <c r="BP30" s="652"/>
      <c r="BQ30" s="653"/>
      <c r="BR30" s="592" t="s">
        <v>296</v>
      </c>
      <c r="BS30" s="652"/>
      <c r="BT30" s="652"/>
      <c r="BU30" s="652"/>
      <c r="BV30" s="652"/>
      <c r="BW30" s="652"/>
      <c r="BX30" s="652"/>
      <c r="BY30" s="652"/>
      <c r="BZ30" s="652"/>
      <c r="CA30" s="652"/>
      <c r="CB30" s="653"/>
      <c r="CD30" s="648"/>
      <c r="CE30" s="649"/>
      <c r="CF30" s="607" t="s">
        <v>297</v>
      </c>
      <c r="CG30" s="608"/>
      <c r="CH30" s="608"/>
      <c r="CI30" s="608"/>
      <c r="CJ30" s="608"/>
      <c r="CK30" s="608"/>
      <c r="CL30" s="608"/>
      <c r="CM30" s="608"/>
      <c r="CN30" s="608"/>
      <c r="CO30" s="608"/>
      <c r="CP30" s="608"/>
      <c r="CQ30" s="609"/>
      <c r="CR30" s="610">
        <v>742114</v>
      </c>
      <c r="CS30" s="611"/>
      <c r="CT30" s="611"/>
      <c r="CU30" s="611"/>
      <c r="CV30" s="611"/>
      <c r="CW30" s="611"/>
      <c r="CX30" s="611"/>
      <c r="CY30" s="612"/>
      <c r="CZ30" s="615">
        <v>5.7</v>
      </c>
      <c r="DA30" s="640"/>
      <c r="DB30" s="640"/>
      <c r="DC30" s="644"/>
      <c r="DD30" s="619">
        <v>703050</v>
      </c>
      <c r="DE30" s="611"/>
      <c r="DF30" s="611"/>
      <c r="DG30" s="611"/>
      <c r="DH30" s="611"/>
      <c r="DI30" s="611"/>
      <c r="DJ30" s="611"/>
      <c r="DK30" s="612"/>
      <c r="DL30" s="619">
        <v>691834</v>
      </c>
      <c r="DM30" s="611"/>
      <c r="DN30" s="611"/>
      <c r="DO30" s="611"/>
      <c r="DP30" s="611"/>
      <c r="DQ30" s="611"/>
      <c r="DR30" s="611"/>
      <c r="DS30" s="611"/>
      <c r="DT30" s="611"/>
      <c r="DU30" s="611"/>
      <c r="DV30" s="612"/>
      <c r="DW30" s="615">
        <v>10.199999999999999</v>
      </c>
      <c r="DX30" s="640"/>
      <c r="DY30" s="640"/>
      <c r="DZ30" s="640"/>
      <c r="EA30" s="640"/>
      <c r="EB30" s="640"/>
      <c r="EC30" s="641"/>
    </row>
    <row r="31" spans="2:133" ht="11.25" customHeight="1" x14ac:dyDescent="0.15">
      <c r="B31" s="623" t="s">
        <v>298</v>
      </c>
      <c r="C31" s="624"/>
      <c r="D31" s="624"/>
      <c r="E31" s="624"/>
      <c r="F31" s="624"/>
      <c r="G31" s="624"/>
      <c r="H31" s="624"/>
      <c r="I31" s="624"/>
      <c r="J31" s="624"/>
      <c r="K31" s="624"/>
      <c r="L31" s="624"/>
      <c r="M31" s="624"/>
      <c r="N31" s="624"/>
      <c r="O31" s="624"/>
      <c r="P31" s="624"/>
      <c r="Q31" s="625"/>
      <c r="R31" s="610" t="s">
        <v>121</v>
      </c>
      <c r="S31" s="611"/>
      <c r="T31" s="611"/>
      <c r="U31" s="611"/>
      <c r="V31" s="611"/>
      <c r="W31" s="611"/>
      <c r="X31" s="611"/>
      <c r="Y31" s="612"/>
      <c r="Z31" s="613" t="s">
        <v>121</v>
      </c>
      <c r="AA31" s="613"/>
      <c r="AB31" s="613"/>
      <c r="AC31" s="613"/>
      <c r="AD31" s="614" t="s">
        <v>121</v>
      </c>
      <c r="AE31" s="614"/>
      <c r="AF31" s="614"/>
      <c r="AG31" s="614"/>
      <c r="AH31" s="614"/>
      <c r="AI31" s="614"/>
      <c r="AJ31" s="614"/>
      <c r="AK31" s="614"/>
      <c r="AL31" s="615" t="s">
        <v>121</v>
      </c>
      <c r="AM31" s="616"/>
      <c r="AN31" s="616"/>
      <c r="AO31" s="617"/>
      <c r="AP31" s="656" t="s">
        <v>299</v>
      </c>
      <c r="AQ31" s="657"/>
      <c r="AR31" s="657"/>
      <c r="AS31" s="657"/>
      <c r="AT31" s="662" t="s">
        <v>300</v>
      </c>
      <c r="AU31" s="200"/>
      <c r="AV31" s="200"/>
      <c r="AW31" s="200"/>
      <c r="AX31" s="596" t="s">
        <v>178</v>
      </c>
      <c r="AY31" s="597"/>
      <c r="AZ31" s="597"/>
      <c r="BA31" s="597"/>
      <c r="BB31" s="597"/>
      <c r="BC31" s="597"/>
      <c r="BD31" s="597"/>
      <c r="BE31" s="597"/>
      <c r="BF31" s="598"/>
      <c r="BG31" s="666">
        <v>98.9</v>
      </c>
      <c r="BH31" s="654"/>
      <c r="BI31" s="654"/>
      <c r="BJ31" s="654"/>
      <c r="BK31" s="654"/>
      <c r="BL31" s="654"/>
      <c r="BM31" s="605">
        <v>96.7</v>
      </c>
      <c r="BN31" s="654"/>
      <c r="BO31" s="654"/>
      <c r="BP31" s="654"/>
      <c r="BQ31" s="655"/>
      <c r="BR31" s="666">
        <v>99</v>
      </c>
      <c r="BS31" s="654"/>
      <c r="BT31" s="654"/>
      <c r="BU31" s="654"/>
      <c r="BV31" s="654"/>
      <c r="BW31" s="654"/>
      <c r="BX31" s="605">
        <v>96.9</v>
      </c>
      <c r="BY31" s="654"/>
      <c r="BZ31" s="654"/>
      <c r="CA31" s="654"/>
      <c r="CB31" s="655"/>
      <c r="CD31" s="648"/>
      <c r="CE31" s="649"/>
      <c r="CF31" s="607" t="s">
        <v>301</v>
      </c>
      <c r="CG31" s="608"/>
      <c r="CH31" s="608"/>
      <c r="CI31" s="608"/>
      <c r="CJ31" s="608"/>
      <c r="CK31" s="608"/>
      <c r="CL31" s="608"/>
      <c r="CM31" s="608"/>
      <c r="CN31" s="608"/>
      <c r="CO31" s="608"/>
      <c r="CP31" s="608"/>
      <c r="CQ31" s="609"/>
      <c r="CR31" s="610">
        <v>30660</v>
      </c>
      <c r="CS31" s="642"/>
      <c r="CT31" s="642"/>
      <c r="CU31" s="642"/>
      <c r="CV31" s="642"/>
      <c r="CW31" s="642"/>
      <c r="CX31" s="642"/>
      <c r="CY31" s="643"/>
      <c r="CZ31" s="615">
        <v>0.2</v>
      </c>
      <c r="DA31" s="640"/>
      <c r="DB31" s="640"/>
      <c r="DC31" s="644"/>
      <c r="DD31" s="619">
        <v>25528</v>
      </c>
      <c r="DE31" s="642"/>
      <c r="DF31" s="642"/>
      <c r="DG31" s="642"/>
      <c r="DH31" s="642"/>
      <c r="DI31" s="642"/>
      <c r="DJ31" s="642"/>
      <c r="DK31" s="643"/>
      <c r="DL31" s="619">
        <v>25507</v>
      </c>
      <c r="DM31" s="642"/>
      <c r="DN31" s="642"/>
      <c r="DO31" s="642"/>
      <c r="DP31" s="642"/>
      <c r="DQ31" s="642"/>
      <c r="DR31" s="642"/>
      <c r="DS31" s="642"/>
      <c r="DT31" s="642"/>
      <c r="DU31" s="642"/>
      <c r="DV31" s="643"/>
      <c r="DW31" s="615">
        <v>0.4</v>
      </c>
      <c r="DX31" s="640"/>
      <c r="DY31" s="640"/>
      <c r="DZ31" s="640"/>
      <c r="EA31" s="640"/>
      <c r="EB31" s="640"/>
      <c r="EC31" s="641"/>
    </row>
    <row r="32" spans="2:133" ht="11.25" customHeight="1" x14ac:dyDescent="0.15">
      <c r="B32" s="607" t="s">
        <v>302</v>
      </c>
      <c r="C32" s="608"/>
      <c r="D32" s="608"/>
      <c r="E32" s="608"/>
      <c r="F32" s="608"/>
      <c r="G32" s="608"/>
      <c r="H32" s="608"/>
      <c r="I32" s="608"/>
      <c r="J32" s="608"/>
      <c r="K32" s="608"/>
      <c r="L32" s="608"/>
      <c r="M32" s="608"/>
      <c r="N32" s="608"/>
      <c r="O32" s="608"/>
      <c r="P32" s="608"/>
      <c r="Q32" s="609"/>
      <c r="R32" s="610">
        <v>1409923</v>
      </c>
      <c r="S32" s="611"/>
      <c r="T32" s="611"/>
      <c r="U32" s="611"/>
      <c r="V32" s="611"/>
      <c r="W32" s="611"/>
      <c r="X32" s="611"/>
      <c r="Y32" s="612"/>
      <c r="Z32" s="613">
        <v>10.199999999999999</v>
      </c>
      <c r="AA32" s="613"/>
      <c r="AB32" s="613"/>
      <c r="AC32" s="613"/>
      <c r="AD32" s="614" t="s">
        <v>121</v>
      </c>
      <c r="AE32" s="614"/>
      <c r="AF32" s="614"/>
      <c r="AG32" s="614"/>
      <c r="AH32" s="614"/>
      <c r="AI32" s="614"/>
      <c r="AJ32" s="614"/>
      <c r="AK32" s="614"/>
      <c r="AL32" s="615" t="s">
        <v>121</v>
      </c>
      <c r="AM32" s="616"/>
      <c r="AN32" s="616"/>
      <c r="AO32" s="617"/>
      <c r="AP32" s="658"/>
      <c r="AQ32" s="659"/>
      <c r="AR32" s="659"/>
      <c r="AS32" s="659"/>
      <c r="AT32" s="663"/>
      <c r="AU32" s="196" t="s">
        <v>303</v>
      </c>
      <c r="AX32" s="607" t="s">
        <v>304</v>
      </c>
      <c r="AY32" s="608"/>
      <c r="AZ32" s="608"/>
      <c r="BA32" s="608"/>
      <c r="BB32" s="608"/>
      <c r="BC32" s="608"/>
      <c r="BD32" s="608"/>
      <c r="BE32" s="608"/>
      <c r="BF32" s="609"/>
      <c r="BG32" s="667">
        <v>98.9</v>
      </c>
      <c r="BH32" s="642"/>
      <c r="BI32" s="642"/>
      <c r="BJ32" s="642"/>
      <c r="BK32" s="642"/>
      <c r="BL32" s="642"/>
      <c r="BM32" s="616">
        <v>96.2</v>
      </c>
      <c r="BN32" s="642"/>
      <c r="BO32" s="642"/>
      <c r="BP32" s="642"/>
      <c r="BQ32" s="665"/>
      <c r="BR32" s="667">
        <v>99</v>
      </c>
      <c r="BS32" s="642"/>
      <c r="BT32" s="642"/>
      <c r="BU32" s="642"/>
      <c r="BV32" s="642"/>
      <c r="BW32" s="642"/>
      <c r="BX32" s="616">
        <v>96.6</v>
      </c>
      <c r="BY32" s="642"/>
      <c r="BZ32" s="642"/>
      <c r="CA32" s="642"/>
      <c r="CB32" s="665"/>
      <c r="CD32" s="650"/>
      <c r="CE32" s="651"/>
      <c r="CF32" s="607" t="s">
        <v>305</v>
      </c>
      <c r="CG32" s="608"/>
      <c r="CH32" s="608"/>
      <c r="CI32" s="608"/>
      <c r="CJ32" s="608"/>
      <c r="CK32" s="608"/>
      <c r="CL32" s="608"/>
      <c r="CM32" s="608"/>
      <c r="CN32" s="608"/>
      <c r="CO32" s="608"/>
      <c r="CP32" s="608"/>
      <c r="CQ32" s="609"/>
      <c r="CR32" s="610" t="s">
        <v>121</v>
      </c>
      <c r="CS32" s="611"/>
      <c r="CT32" s="611"/>
      <c r="CU32" s="611"/>
      <c r="CV32" s="611"/>
      <c r="CW32" s="611"/>
      <c r="CX32" s="611"/>
      <c r="CY32" s="612"/>
      <c r="CZ32" s="615" t="s">
        <v>121</v>
      </c>
      <c r="DA32" s="640"/>
      <c r="DB32" s="640"/>
      <c r="DC32" s="644"/>
      <c r="DD32" s="619" t="s">
        <v>121</v>
      </c>
      <c r="DE32" s="611"/>
      <c r="DF32" s="611"/>
      <c r="DG32" s="611"/>
      <c r="DH32" s="611"/>
      <c r="DI32" s="611"/>
      <c r="DJ32" s="611"/>
      <c r="DK32" s="612"/>
      <c r="DL32" s="619" t="s">
        <v>121</v>
      </c>
      <c r="DM32" s="611"/>
      <c r="DN32" s="611"/>
      <c r="DO32" s="611"/>
      <c r="DP32" s="611"/>
      <c r="DQ32" s="611"/>
      <c r="DR32" s="611"/>
      <c r="DS32" s="611"/>
      <c r="DT32" s="611"/>
      <c r="DU32" s="611"/>
      <c r="DV32" s="612"/>
      <c r="DW32" s="615" t="s">
        <v>121</v>
      </c>
      <c r="DX32" s="640"/>
      <c r="DY32" s="640"/>
      <c r="DZ32" s="640"/>
      <c r="EA32" s="640"/>
      <c r="EB32" s="640"/>
      <c r="EC32" s="641"/>
    </row>
    <row r="33" spans="2:133" ht="11.25" customHeight="1" x14ac:dyDescent="0.15">
      <c r="B33" s="607" t="s">
        <v>306</v>
      </c>
      <c r="C33" s="608"/>
      <c r="D33" s="608"/>
      <c r="E33" s="608"/>
      <c r="F33" s="608"/>
      <c r="G33" s="608"/>
      <c r="H33" s="608"/>
      <c r="I33" s="608"/>
      <c r="J33" s="608"/>
      <c r="K33" s="608"/>
      <c r="L33" s="608"/>
      <c r="M33" s="608"/>
      <c r="N33" s="608"/>
      <c r="O33" s="608"/>
      <c r="P33" s="608"/>
      <c r="Q33" s="609"/>
      <c r="R33" s="610">
        <v>36339</v>
      </c>
      <c r="S33" s="611"/>
      <c r="T33" s="611"/>
      <c r="U33" s="611"/>
      <c r="V33" s="611"/>
      <c r="W33" s="611"/>
      <c r="X33" s="611"/>
      <c r="Y33" s="612"/>
      <c r="Z33" s="613">
        <v>0.3</v>
      </c>
      <c r="AA33" s="613"/>
      <c r="AB33" s="613"/>
      <c r="AC33" s="613"/>
      <c r="AD33" s="614">
        <v>3882</v>
      </c>
      <c r="AE33" s="614"/>
      <c r="AF33" s="614"/>
      <c r="AG33" s="614"/>
      <c r="AH33" s="614"/>
      <c r="AI33" s="614"/>
      <c r="AJ33" s="614"/>
      <c r="AK33" s="614"/>
      <c r="AL33" s="615">
        <v>0.1</v>
      </c>
      <c r="AM33" s="616"/>
      <c r="AN33" s="616"/>
      <c r="AO33" s="617"/>
      <c r="AP33" s="660"/>
      <c r="AQ33" s="661"/>
      <c r="AR33" s="661"/>
      <c r="AS33" s="661"/>
      <c r="AT33" s="664"/>
      <c r="AU33" s="201"/>
      <c r="AV33" s="201"/>
      <c r="AW33" s="201"/>
      <c r="AX33" s="631" t="s">
        <v>307</v>
      </c>
      <c r="AY33" s="632"/>
      <c r="AZ33" s="632"/>
      <c r="BA33" s="632"/>
      <c r="BB33" s="632"/>
      <c r="BC33" s="632"/>
      <c r="BD33" s="632"/>
      <c r="BE33" s="632"/>
      <c r="BF33" s="633"/>
      <c r="BG33" s="668">
        <v>98.8</v>
      </c>
      <c r="BH33" s="669"/>
      <c r="BI33" s="669"/>
      <c r="BJ33" s="669"/>
      <c r="BK33" s="669"/>
      <c r="BL33" s="669"/>
      <c r="BM33" s="670">
        <v>96.5</v>
      </c>
      <c r="BN33" s="669"/>
      <c r="BO33" s="669"/>
      <c r="BP33" s="669"/>
      <c r="BQ33" s="671"/>
      <c r="BR33" s="668">
        <v>98.9</v>
      </c>
      <c r="BS33" s="669"/>
      <c r="BT33" s="669"/>
      <c r="BU33" s="669"/>
      <c r="BV33" s="669"/>
      <c r="BW33" s="669"/>
      <c r="BX33" s="670">
        <v>96.7</v>
      </c>
      <c r="BY33" s="669"/>
      <c r="BZ33" s="669"/>
      <c r="CA33" s="669"/>
      <c r="CB33" s="671"/>
      <c r="CD33" s="607" t="s">
        <v>308</v>
      </c>
      <c r="CE33" s="608"/>
      <c r="CF33" s="608"/>
      <c r="CG33" s="608"/>
      <c r="CH33" s="608"/>
      <c r="CI33" s="608"/>
      <c r="CJ33" s="608"/>
      <c r="CK33" s="608"/>
      <c r="CL33" s="608"/>
      <c r="CM33" s="608"/>
      <c r="CN33" s="608"/>
      <c r="CO33" s="608"/>
      <c r="CP33" s="608"/>
      <c r="CQ33" s="609"/>
      <c r="CR33" s="610">
        <v>5036769</v>
      </c>
      <c r="CS33" s="642"/>
      <c r="CT33" s="642"/>
      <c r="CU33" s="642"/>
      <c r="CV33" s="642"/>
      <c r="CW33" s="642"/>
      <c r="CX33" s="642"/>
      <c r="CY33" s="643"/>
      <c r="CZ33" s="615">
        <v>38.4</v>
      </c>
      <c r="DA33" s="640"/>
      <c r="DB33" s="640"/>
      <c r="DC33" s="644"/>
      <c r="DD33" s="619">
        <v>3747428</v>
      </c>
      <c r="DE33" s="642"/>
      <c r="DF33" s="642"/>
      <c r="DG33" s="642"/>
      <c r="DH33" s="642"/>
      <c r="DI33" s="642"/>
      <c r="DJ33" s="642"/>
      <c r="DK33" s="643"/>
      <c r="DL33" s="619">
        <v>2835831</v>
      </c>
      <c r="DM33" s="642"/>
      <c r="DN33" s="642"/>
      <c r="DO33" s="642"/>
      <c r="DP33" s="642"/>
      <c r="DQ33" s="642"/>
      <c r="DR33" s="642"/>
      <c r="DS33" s="642"/>
      <c r="DT33" s="642"/>
      <c r="DU33" s="642"/>
      <c r="DV33" s="643"/>
      <c r="DW33" s="615">
        <v>41.8</v>
      </c>
      <c r="DX33" s="640"/>
      <c r="DY33" s="640"/>
      <c r="DZ33" s="640"/>
      <c r="EA33" s="640"/>
      <c r="EB33" s="640"/>
      <c r="EC33" s="641"/>
    </row>
    <row r="34" spans="2:133" ht="11.25" customHeight="1" x14ac:dyDescent="0.15">
      <c r="B34" s="607" t="s">
        <v>309</v>
      </c>
      <c r="C34" s="608"/>
      <c r="D34" s="608"/>
      <c r="E34" s="608"/>
      <c r="F34" s="608"/>
      <c r="G34" s="608"/>
      <c r="H34" s="608"/>
      <c r="I34" s="608"/>
      <c r="J34" s="608"/>
      <c r="K34" s="608"/>
      <c r="L34" s="608"/>
      <c r="M34" s="608"/>
      <c r="N34" s="608"/>
      <c r="O34" s="608"/>
      <c r="P34" s="608"/>
      <c r="Q34" s="609"/>
      <c r="R34" s="610">
        <v>212413</v>
      </c>
      <c r="S34" s="611"/>
      <c r="T34" s="611"/>
      <c r="U34" s="611"/>
      <c r="V34" s="611"/>
      <c r="W34" s="611"/>
      <c r="X34" s="611"/>
      <c r="Y34" s="612"/>
      <c r="Z34" s="613">
        <v>1.5</v>
      </c>
      <c r="AA34" s="613"/>
      <c r="AB34" s="613"/>
      <c r="AC34" s="613"/>
      <c r="AD34" s="614" t="s">
        <v>121</v>
      </c>
      <c r="AE34" s="614"/>
      <c r="AF34" s="614"/>
      <c r="AG34" s="614"/>
      <c r="AH34" s="614"/>
      <c r="AI34" s="614"/>
      <c r="AJ34" s="614"/>
      <c r="AK34" s="614"/>
      <c r="AL34" s="615" t="s">
        <v>121</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310</v>
      </c>
      <c r="CE34" s="608"/>
      <c r="CF34" s="608"/>
      <c r="CG34" s="608"/>
      <c r="CH34" s="608"/>
      <c r="CI34" s="608"/>
      <c r="CJ34" s="608"/>
      <c r="CK34" s="608"/>
      <c r="CL34" s="608"/>
      <c r="CM34" s="608"/>
      <c r="CN34" s="608"/>
      <c r="CO34" s="608"/>
      <c r="CP34" s="608"/>
      <c r="CQ34" s="609"/>
      <c r="CR34" s="610">
        <v>1953729</v>
      </c>
      <c r="CS34" s="611"/>
      <c r="CT34" s="611"/>
      <c r="CU34" s="611"/>
      <c r="CV34" s="611"/>
      <c r="CW34" s="611"/>
      <c r="CX34" s="611"/>
      <c r="CY34" s="612"/>
      <c r="CZ34" s="615">
        <v>14.9</v>
      </c>
      <c r="DA34" s="640"/>
      <c r="DB34" s="640"/>
      <c r="DC34" s="644"/>
      <c r="DD34" s="619">
        <v>1428386</v>
      </c>
      <c r="DE34" s="611"/>
      <c r="DF34" s="611"/>
      <c r="DG34" s="611"/>
      <c r="DH34" s="611"/>
      <c r="DI34" s="611"/>
      <c r="DJ34" s="611"/>
      <c r="DK34" s="612"/>
      <c r="DL34" s="619">
        <v>1286871</v>
      </c>
      <c r="DM34" s="611"/>
      <c r="DN34" s="611"/>
      <c r="DO34" s="611"/>
      <c r="DP34" s="611"/>
      <c r="DQ34" s="611"/>
      <c r="DR34" s="611"/>
      <c r="DS34" s="611"/>
      <c r="DT34" s="611"/>
      <c r="DU34" s="611"/>
      <c r="DV34" s="612"/>
      <c r="DW34" s="615">
        <v>18.899999999999999</v>
      </c>
      <c r="DX34" s="640"/>
      <c r="DY34" s="640"/>
      <c r="DZ34" s="640"/>
      <c r="EA34" s="640"/>
      <c r="EB34" s="640"/>
      <c r="EC34" s="641"/>
    </row>
    <row r="35" spans="2:133" ht="11.25" customHeight="1" x14ac:dyDescent="0.15">
      <c r="B35" s="607" t="s">
        <v>311</v>
      </c>
      <c r="C35" s="608"/>
      <c r="D35" s="608"/>
      <c r="E35" s="608"/>
      <c r="F35" s="608"/>
      <c r="G35" s="608"/>
      <c r="H35" s="608"/>
      <c r="I35" s="608"/>
      <c r="J35" s="608"/>
      <c r="K35" s="608"/>
      <c r="L35" s="608"/>
      <c r="M35" s="608"/>
      <c r="N35" s="608"/>
      <c r="O35" s="608"/>
      <c r="P35" s="608"/>
      <c r="Q35" s="609"/>
      <c r="R35" s="610">
        <v>699722</v>
      </c>
      <c r="S35" s="611"/>
      <c r="T35" s="611"/>
      <c r="U35" s="611"/>
      <c r="V35" s="611"/>
      <c r="W35" s="611"/>
      <c r="X35" s="611"/>
      <c r="Y35" s="612"/>
      <c r="Z35" s="613">
        <v>5.0999999999999996</v>
      </c>
      <c r="AA35" s="613"/>
      <c r="AB35" s="613"/>
      <c r="AC35" s="613"/>
      <c r="AD35" s="614" t="s">
        <v>121</v>
      </c>
      <c r="AE35" s="614"/>
      <c r="AF35" s="614"/>
      <c r="AG35" s="614"/>
      <c r="AH35" s="614"/>
      <c r="AI35" s="614"/>
      <c r="AJ35" s="614"/>
      <c r="AK35" s="614"/>
      <c r="AL35" s="615" t="s">
        <v>121</v>
      </c>
      <c r="AM35" s="616"/>
      <c r="AN35" s="616"/>
      <c r="AO35" s="617"/>
      <c r="AP35" s="206"/>
      <c r="AQ35" s="592" t="s">
        <v>312</v>
      </c>
      <c r="AR35" s="593"/>
      <c r="AS35" s="593"/>
      <c r="AT35" s="593"/>
      <c r="AU35" s="593"/>
      <c r="AV35" s="593"/>
      <c r="AW35" s="593"/>
      <c r="AX35" s="593"/>
      <c r="AY35" s="593"/>
      <c r="AZ35" s="593"/>
      <c r="BA35" s="593"/>
      <c r="BB35" s="593"/>
      <c r="BC35" s="593"/>
      <c r="BD35" s="593"/>
      <c r="BE35" s="593"/>
      <c r="BF35" s="594"/>
      <c r="BG35" s="592" t="s">
        <v>313</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314</v>
      </c>
      <c r="CE35" s="608"/>
      <c r="CF35" s="608"/>
      <c r="CG35" s="608"/>
      <c r="CH35" s="608"/>
      <c r="CI35" s="608"/>
      <c r="CJ35" s="608"/>
      <c r="CK35" s="608"/>
      <c r="CL35" s="608"/>
      <c r="CM35" s="608"/>
      <c r="CN35" s="608"/>
      <c r="CO35" s="608"/>
      <c r="CP35" s="608"/>
      <c r="CQ35" s="609"/>
      <c r="CR35" s="610">
        <v>45711</v>
      </c>
      <c r="CS35" s="642"/>
      <c r="CT35" s="642"/>
      <c r="CU35" s="642"/>
      <c r="CV35" s="642"/>
      <c r="CW35" s="642"/>
      <c r="CX35" s="642"/>
      <c r="CY35" s="643"/>
      <c r="CZ35" s="615">
        <v>0.3</v>
      </c>
      <c r="DA35" s="640"/>
      <c r="DB35" s="640"/>
      <c r="DC35" s="644"/>
      <c r="DD35" s="619">
        <v>27456</v>
      </c>
      <c r="DE35" s="642"/>
      <c r="DF35" s="642"/>
      <c r="DG35" s="642"/>
      <c r="DH35" s="642"/>
      <c r="DI35" s="642"/>
      <c r="DJ35" s="642"/>
      <c r="DK35" s="643"/>
      <c r="DL35" s="619">
        <v>27456</v>
      </c>
      <c r="DM35" s="642"/>
      <c r="DN35" s="642"/>
      <c r="DO35" s="642"/>
      <c r="DP35" s="642"/>
      <c r="DQ35" s="642"/>
      <c r="DR35" s="642"/>
      <c r="DS35" s="642"/>
      <c r="DT35" s="642"/>
      <c r="DU35" s="642"/>
      <c r="DV35" s="643"/>
      <c r="DW35" s="615">
        <v>0.4</v>
      </c>
      <c r="DX35" s="640"/>
      <c r="DY35" s="640"/>
      <c r="DZ35" s="640"/>
      <c r="EA35" s="640"/>
      <c r="EB35" s="640"/>
      <c r="EC35" s="641"/>
    </row>
    <row r="36" spans="2:133" ht="11.25" customHeight="1" x14ac:dyDescent="0.15">
      <c r="B36" s="607" t="s">
        <v>315</v>
      </c>
      <c r="C36" s="608"/>
      <c r="D36" s="608"/>
      <c r="E36" s="608"/>
      <c r="F36" s="608"/>
      <c r="G36" s="608"/>
      <c r="H36" s="608"/>
      <c r="I36" s="608"/>
      <c r="J36" s="608"/>
      <c r="K36" s="608"/>
      <c r="L36" s="608"/>
      <c r="M36" s="608"/>
      <c r="N36" s="608"/>
      <c r="O36" s="608"/>
      <c r="P36" s="608"/>
      <c r="Q36" s="609"/>
      <c r="R36" s="610">
        <v>611531</v>
      </c>
      <c r="S36" s="611"/>
      <c r="T36" s="611"/>
      <c r="U36" s="611"/>
      <c r="V36" s="611"/>
      <c r="W36" s="611"/>
      <c r="X36" s="611"/>
      <c r="Y36" s="612"/>
      <c r="Z36" s="613">
        <v>4.4000000000000004</v>
      </c>
      <c r="AA36" s="613"/>
      <c r="AB36" s="613"/>
      <c r="AC36" s="613"/>
      <c r="AD36" s="614" t="s">
        <v>121</v>
      </c>
      <c r="AE36" s="614"/>
      <c r="AF36" s="614"/>
      <c r="AG36" s="614"/>
      <c r="AH36" s="614"/>
      <c r="AI36" s="614"/>
      <c r="AJ36" s="614"/>
      <c r="AK36" s="614"/>
      <c r="AL36" s="615" t="s">
        <v>121</v>
      </c>
      <c r="AM36" s="616"/>
      <c r="AN36" s="616"/>
      <c r="AO36" s="617"/>
      <c r="AP36" s="206"/>
      <c r="AQ36" s="676" t="s">
        <v>316</v>
      </c>
      <c r="AR36" s="677"/>
      <c r="AS36" s="677"/>
      <c r="AT36" s="677"/>
      <c r="AU36" s="677"/>
      <c r="AV36" s="677"/>
      <c r="AW36" s="677"/>
      <c r="AX36" s="677"/>
      <c r="AY36" s="678"/>
      <c r="AZ36" s="599">
        <v>1404604</v>
      </c>
      <c r="BA36" s="600"/>
      <c r="BB36" s="600"/>
      <c r="BC36" s="600"/>
      <c r="BD36" s="600"/>
      <c r="BE36" s="600"/>
      <c r="BF36" s="672"/>
      <c r="BG36" s="596" t="s">
        <v>317</v>
      </c>
      <c r="BH36" s="597"/>
      <c r="BI36" s="597"/>
      <c r="BJ36" s="597"/>
      <c r="BK36" s="597"/>
      <c r="BL36" s="597"/>
      <c r="BM36" s="597"/>
      <c r="BN36" s="597"/>
      <c r="BO36" s="597"/>
      <c r="BP36" s="597"/>
      <c r="BQ36" s="597"/>
      <c r="BR36" s="597"/>
      <c r="BS36" s="597"/>
      <c r="BT36" s="597"/>
      <c r="BU36" s="598"/>
      <c r="BV36" s="599">
        <v>155062</v>
      </c>
      <c r="BW36" s="600"/>
      <c r="BX36" s="600"/>
      <c r="BY36" s="600"/>
      <c r="BZ36" s="600"/>
      <c r="CA36" s="600"/>
      <c r="CB36" s="672"/>
      <c r="CD36" s="607" t="s">
        <v>318</v>
      </c>
      <c r="CE36" s="608"/>
      <c r="CF36" s="608"/>
      <c r="CG36" s="608"/>
      <c r="CH36" s="608"/>
      <c r="CI36" s="608"/>
      <c r="CJ36" s="608"/>
      <c r="CK36" s="608"/>
      <c r="CL36" s="608"/>
      <c r="CM36" s="608"/>
      <c r="CN36" s="608"/>
      <c r="CO36" s="608"/>
      <c r="CP36" s="608"/>
      <c r="CQ36" s="609"/>
      <c r="CR36" s="610">
        <v>1308768</v>
      </c>
      <c r="CS36" s="611"/>
      <c r="CT36" s="611"/>
      <c r="CU36" s="611"/>
      <c r="CV36" s="611"/>
      <c r="CW36" s="611"/>
      <c r="CX36" s="611"/>
      <c r="CY36" s="612"/>
      <c r="CZ36" s="615">
        <v>10</v>
      </c>
      <c r="DA36" s="640"/>
      <c r="DB36" s="640"/>
      <c r="DC36" s="644"/>
      <c r="DD36" s="619">
        <v>1050363</v>
      </c>
      <c r="DE36" s="611"/>
      <c r="DF36" s="611"/>
      <c r="DG36" s="611"/>
      <c r="DH36" s="611"/>
      <c r="DI36" s="611"/>
      <c r="DJ36" s="611"/>
      <c r="DK36" s="612"/>
      <c r="DL36" s="619">
        <v>765323</v>
      </c>
      <c r="DM36" s="611"/>
      <c r="DN36" s="611"/>
      <c r="DO36" s="611"/>
      <c r="DP36" s="611"/>
      <c r="DQ36" s="611"/>
      <c r="DR36" s="611"/>
      <c r="DS36" s="611"/>
      <c r="DT36" s="611"/>
      <c r="DU36" s="611"/>
      <c r="DV36" s="612"/>
      <c r="DW36" s="615">
        <v>11.3</v>
      </c>
      <c r="DX36" s="640"/>
      <c r="DY36" s="640"/>
      <c r="DZ36" s="640"/>
      <c r="EA36" s="640"/>
      <c r="EB36" s="640"/>
      <c r="EC36" s="641"/>
    </row>
    <row r="37" spans="2:133" ht="11.25" customHeight="1" x14ac:dyDescent="0.15">
      <c r="B37" s="607" t="s">
        <v>319</v>
      </c>
      <c r="C37" s="608"/>
      <c r="D37" s="608"/>
      <c r="E37" s="608"/>
      <c r="F37" s="608"/>
      <c r="G37" s="608"/>
      <c r="H37" s="608"/>
      <c r="I37" s="608"/>
      <c r="J37" s="608"/>
      <c r="K37" s="608"/>
      <c r="L37" s="608"/>
      <c r="M37" s="608"/>
      <c r="N37" s="608"/>
      <c r="O37" s="608"/>
      <c r="P37" s="608"/>
      <c r="Q37" s="609"/>
      <c r="R37" s="610">
        <v>298666</v>
      </c>
      <c r="S37" s="611"/>
      <c r="T37" s="611"/>
      <c r="U37" s="611"/>
      <c r="V37" s="611"/>
      <c r="W37" s="611"/>
      <c r="X37" s="611"/>
      <c r="Y37" s="612"/>
      <c r="Z37" s="613">
        <v>2.2000000000000002</v>
      </c>
      <c r="AA37" s="613"/>
      <c r="AB37" s="613"/>
      <c r="AC37" s="613"/>
      <c r="AD37" s="614">
        <v>2998</v>
      </c>
      <c r="AE37" s="614"/>
      <c r="AF37" s="614"/>
      <c r="AG37" s="614"/>
      <c r="AH37" s="614"/>
      <c r="AI37" s="614"/>
      <c r="AJ37" s="614"/>
      <c r="AK37" s="614"/>
      <c r="AL37" s="615">
        <v>0</v>
      </c>
      <c r="AM37" s="616"/>
      <c r="AN37" s="616"/>
      <c r="AO37" s="617"/>
      <c r="AQ37" s="673" t="s">
        <v>320</v>
      </c>
      <c r="AR37" s="674"/>
      <c r="AS37" s="674"/>
      <c r="AT37" s="674"/>
      <c r="AU37" s="674"/>
      <c r="AV37" s="674"/>
      <c r="AW37" s="674"/>
      <c r="AX37" s="674"/>
      <c r="AY37" s="675"/>
      <c r="AZ37" s="610">
        <v>280635</v>
      </c>
      <c r="BA37" s="611"/>
      <c r="BB37" s="611"/>
      <c r="BC37" s="611"/>
      <c r="BD37" s="642"/>
      <c r="BE37" s="642"/>
      <c r="BF37" s="665"/>
      <c r="BG37" s="607" t="s">
        <v>321</v>
      </c>
      <c r="BH37" s="608"/>
      <c r="BI37" s="608"/>
      <c r="BJ37" s="608"/>
      <c r="BK37" s="608"/>
      <c r="BL37" s="608"/>
      <c r="BM37" s="608"/>
      <c r="BN37" s="608"/>
      <c r="BO37" s="608"/>
      <c r="BP37" s="608"/>
      <c r="BQ37" s="608"/>
      <c r="BR37" s="608"/>
      <c r="BS37" s="608"/>
      <c r="BT37" s="608"/>
      <c r="BU37" s="609"/>
      <c r="BV37" s="610">
        <v>152362</v>
      </c>
      <c r="BW37" s="611"/>
      <c r="BX37" s="611"/>
      <c r="BY37" s="611"/>
      <c r="BZ37" s="611"/>
      <c r="CA37" s="611"/>
      <c r="CB37" s="620"/>
      <c r="CD37" s="607" t="s">
        <v>322</v>
      </c>
      <c r="CE37" s="608"/>
      <c r="CF37" s="608"/>
      <c r="CG37" s="608"/>
      <c r="CH37" s="608"/>
      <c r="CI37" s="608"/>
      <c r="CJ37" s="608"/>
      <c r="CK37" s="608"/>
      <c r="CL37" s="608"/>
      <c r="CM37" s="608"/>
      <c r="CN37" s="608"/>
      <c r="CO37" s="608"/>
      <c r="CP37" s="608"/>
      <c r="CQ37" s="609"/>
      <c r="CR37" s="610">
        <v>9456</v>
      </c>
      <c r="CS37" s="642"/>
      <c r="CT37" s="642"/>
      <c r="CU37" s="642"/>
      <c r="CV37" s="642"/>
      <c r="CW37" s="642"/>
      <c r="CX37" s="642"/>
      <c r="CY37" s="643"/>
      <c r="CZ37" s="615">
        <v>0.1</v>
      </c>
      <c r="DA37" s="640"/>
      <c r="DB37" s="640"/>
      <c r="DC37" s="644"/>
      <c r="DD37" s="619">
        <v>9456</v>
      </c>
      <c r="DE37" s="642"/>
      <c r="DF37" s="642"/>
      <c r="DG37" s="642"/>
      <c r="DH37" s="642"/>
      <c r="DI37" s="642"/>
      <c r="DJ37" s="642"/>
      <c r="DK37" s="643"/>
      <c r="DL37" s="619">
        <v>9326</v>
      </c>
      <c r="DM37" s="642"/>
      <c r="DN37" s="642"/>
      <c r="DO37" s="642"/>
      <c r="DP37" s="642"/>
      <c r="DQ37" s="642"/>
      <c r="DR37" s="642"/>
      <c r="DS37" s="642"/>
      <c r="DT37" s="642"/>
      <c r="DU37" s="642"/>
      <c r="DV37" s="643"/>
      <c r="DW37" s="615">
        <v>0.1</v>
      </c>
      <c r="DX37" s="640"/>
      <c r="DY37" s="640"/>
      <c r="DZ37" s="640"/>
      <c r="EA37" s="640"/>
      <c r="EB37" s="640"/>
      <c r="EC37" s="641"/>
    </row>
    <row r="38" spans="2:133" ht="11.25" customHeight="1" x14ac:dyDescent="0.15">
      <c r="B38" s="607" t="s">
        <v>323</v>
      </c>
      <c r="C38" s="608"/>
      <c r="D38" s="608"/>
      <c r="E38" s="608"/>
      <c r="F38" s="608"/>
      <c r="G38" s="608"/>
      <c r="H38" s="608"/>
      <c r="I38" s="608"/>
      <c r="J38" s="608"/>
      <c r="K38" s="608"/>
      <c r="L38" s="608"/>
      <c r="M38" s="608"/>
      <c r="N38" s="608"/>
      <c r="O38" s="608"/>
      <c r="P38" s="608"/>
      <c r="Q38" s="609"/>
      <c r="R38" s="610">
        <v>348181</v>
      </c>
      <c r="S38" s="611"/>
      <c r="T38" s="611"/>
      <c r="U38" s="611"/>
      <c r="V38" s="611"/>
      <c r="W38" s="611"/>
      <c r="X38" s="611"/>
      <c r="Y38" s="612"/>
      <c r="Z38" s="613">
        <v>2.5</v>
      </c>
      <c r="AA38" s="613"/>
      <c r="AB38" s="613"/>
      <c r="AC38" s="613"/>
      <c r="AD38" s="614" t="s">
        <v>121</v>
      </c>
      <c r="AE38" s="614"/>
      <c r="AF38" s="614"/>
      <c r="AG38" s="614"/>
      <c r="AH38" s="614"/>
      <c r="AI38" s="614"/>
      <c r="AJ38" s="614"/>
      <c r="AK38" s="614"/>
      <c r="AL38" s="615" t="s">
        <v>121</v>
      </c>
      <c r="AM38" s="616"/>
      <c r="AN38" s="616"/>
      <c r="AO38" s="617"/>
      <c r="AQ38" s="673" t="s">
        <v>324</v>
      </c>
      <c r="AR38" s="674"/>
      <c r="AS38" s="674"/>
      <c r="AT38" s="674"/>
      <c r="AU38" s="674"/>
      <c r="AV38" s="674"/>
      <c r="AW38" s="674"/>
      <c r="AX38" s="674"/>
      <c r="AY38" s="675"/>
      <c r="AZ38" s="610">
        <v>24592</v>
      </c>
      <c r="BA38" s="611"/>
      <c r="BB38" s="611"/>
      <c r="BC38" s="611"/>
      <c r="BD38" s="642"/>
      <c r="BE38" s="642"/>
      <c r="BF38" s="665"/>
      <c r="BG38" s="607" t="s">
        <v>325</v>
      </c>
      <c r="BH38" s="608"/>
      <c r="BI38" s="608"/>
      <c r="BJ38" s="608"/>
      <c r="BK38" s="608"/>
      <c r="BL38" s="608"/>
      <c r="BM38" s="608"/>
      <c r="BN38" s="608"/>
      <c r="BO38" s="608"/>
      <c r="BP38" s="608"/>
      <c r="BQ38" s="608"/>
      <c r="BR38" s="608"/>
      <c r="BS38" s="608"/>
      <c r="BT38" s="608"/>
      <c r="BU38" s="609"/>
      <c r="BV38" s="610">
        <v>3093</v>
      </c>
      <c r="BW38" s="611"/>
      <c r="BX38" s="611"/>
      <c r="BY38" s="611"/>
      <c r="BZ38" s="611"/>
      <c r="CA38" s="611"/>
      <c r="CB38" s="620"/>
      <c r="CD38" s="607" t="s">
        <v>326</v>
      </c>
      <c r="CE38" s="608"/>
      <c r="CF38" s="608"/>
      <c r="CG38" s="608"/>
      <c r="CH38" s="608"/>
      <c r="CI38" s="608"/>
      <c r="CJ38" s="608"/>
      <c r="CK38" s="608"/>
      <c r="CL38" s="608"/>
      <c r="CM38" s="608"/>
      <c r="CN38" s="608"/>
      <c r="CO38" s="608"/>
      <c r="CP38" s="608"/>
      <c r="CQ38" s="609"/>
      <c r="CR38" s="610">
        <v>1099377</v>
      </c>
      <c r="CS38" s="611"/>
      <c r="CT38" s="611"/>
      <c r="CU38" s="611"/>
      <c r="CV38" s="611"/>
      <c r="CW38" s="611"/>
      <c r="CX38" s="611"/>
      <c r="CY38" s="612"/>
      <c r="CZ38" s="615">
        <v>8.4</v>
      </c>
      <c r="DA38" s="640"/>
      <c r="DB38" s="640"/>
      <c r="DC38" s="644"/>
      <c r="DD38" s="619">
        <v>843500</v>
      </c>
      <c r="DE38" s="611"/>
      <c r="DF38" s="611"/>
      <c r="DG38" s="611"/>
      <c r="DH38" s="611"/>
      <c r="DI38" s="611"/>
      <c r="DJ38" s="611"/>
      <c r="DK38" s="612"/>
      <c r="DL38" s="619">
        <v>755681</v>
      </c>
      <c r="DM38" s="611"/>
      <c r="DN38" s="611"/>
      <c r="DO38" s="611"/>
      <c r="DP38" s="611"/>
      <c r="DQ38" s="611"/>
      <c r="DR38" s="611"/>
      <c r="DS38" s="611"/>
      <c r="DT38" s="611"/>
      <c r="DU38" s="611"/>
      <c r="DV38" s="612"/>
      <c r="DW38" s="615">
        <v>11.1</v>
      </c>
      <c r="DX38" s="640"/>
      <c r="DY38" s="640"/>
      <c r="DZ38" s="640"/>
      <c r="EA38" s="640"/>
      <c r="EB38" s="640"/>
      <c r="EC38" s="641"/>
    </row>
    <row r="39" spans="2:133" ht="11.25" customHeight="1" x14ac:dyDescent="0.15">
      <c r="B39" s="607" t="s">
        <v>327</v>
      </c>
      <c r="C39" s="608"/>
      <c r="D39" s="608"/>
      <c r="E39" s="608"/>
      <c r="F39" s="608"/>
      <c r="G39" s="608"/>
      <c r="H39" s="608"/>
      <c r="I39" s="608"/>
      <c r="J39" s="608"/>
      <c r="K39" s="608"/>
      <c r="L39" s="608"/>
      <c r="M39" s="608"/>
      <c r="N39" s="608"/>
      <c r="O39" s="608"/>
      <c r="P39" s="608"/>
      <c r="Q39" s="609"/>
      <c r="R39" s="610" t="s">
        <v>121</v>
      </c>
      <c r="S39" s="611"/>
      <c r="T39" s="611"/>
      <c r="U39" s="611"/>
      <c r="V39" s="611"/>
      <c r="W39" s="611"/>
      <c r="X39" s="611"/>
      <c r="Y39" s="612"/>
      <c r="Z39" s="613" t="s">
        <v>121</v>
      </c>
      <c r="AA39" s="613"/>
      <c r="AB39" s="613"/>
      <c r="AC39" s="613"/>
      <c r="AD39" s="614" t="s">
        <v>121</v>
      </c>
      <c r="AE39" s="614"/>
      <c r="AF39" s="614"/>
      <c r="AG39" s="614"/>
      <c r="AH39" s="614"/>
      <c r="AI39" s="614"/>
      <c r="AJ39" s="614"/>
      <c r="AK39" s="614"/>
      <c r="AL39" s="615" t="s">
        <v>121</v>
      </c>
      <c r="AM39" s="616"/>
      <c r="AN39" s="616"/>
      <c r="AO39" s="617"/>
      <c r="AQ39" s="673" t="s">
        <v>328</v>
      </c>
      <c r="AR39" s="674"/>
      <c r="AS39" s="674"/>
      <c r="AT39" s="674"/>
      <c r="AU39" s="674"/>
      <c r="AV39" s="674"/>
      <c r="AW39" s="674"/>
      <c r="AX39" s="674"/>
      <c r="AY39" s="675"/>
      <c r="AZ39" s="610" t="s">
        <v>121</v>
      </c>
      <c r="BA39" s="611"/>
      <c r="BB39" s="611"/>
      <c r="BC39" s="611"/>
      <c r="BD39" s="642"/>
      <c r="BE39" s="642"/>
      <c r="BF39" s="665"/>
      <c r="BG39" s="607" t="s">
        <v>329</v>
      </c>
      <c r="BH39" s="608"/>
      <c r="BI39" s="608"/>
      <c r="BJ39" s="608"/>
      <c r="BK39" s="608"/>
      <c r="BL39" s="608"/>
      <c r="BM39" s="608"/>
      <c r="BN39" s="608"/>
      <c r="BO39" s="608"/>
      <c r="BP39" s="608"/>
      <c r="BQ39" s="608"/>
      <c r="BR39" s="608"/>
      <c r="BS39" s="608"/>
      <c r="BT39" s="608"/>
      <c r="BU39" s="609"/>
      <c r="BV39" s="610">
        <v>4668</v>
      </c>
      <c r="BW39" s="611"/>
      <c r="BX39" s="611"/>
      <c r="BY39" s="611"/>
      <c r="BZ39" s="611"/>
      <c r="CA39" s="611"/>
      <c r="CB39" s="620"/>
      <c r="CD39" s="607" t="s">
        <v>330</v>
      </c>
      <c r="CE39" s="608"/>
      <c r="CF39" s="608"/>
      <c r="CG39" s="608"/>
      <c r="CH39" s="608"/>
      <c r="CI39" s="608"/>
      <c r="CJ39" s="608"/>
      <c r="CK39" s="608"/>
      <c r="CL39" s="608"/>
      <c r="CM39" s="608"/>
      <c r="CN39" s="608"/>
      <c r="CO39" s="608"/>
      <c r="CP39" s="608"/>
      <c r="CQ39" s="609"/>
      <c r="CR39" s="610">
        <v>561184</v>
      </c>
      <c r="CS39" s="642"/>
      <c r="CT39" s="642"/>
      <c r="CU39" s="642"/>
      <c r="CV39" s="642"/>
      <c r="CW39" s="642"/>
      <c r="CX39" s="642"/>
      <c r="CY39" s="643"/>
      <c r="CZ39" s="615">
        <v>4.3</v>
      </c>
      <c r="DA39" s="640"/>
      <c r="DB39" s="640"/>
      <c r="DC39" s="644"/>
      <c r="DD39" s="619">
        <v>329723</v>
      </c>
      <c r="DE39" s="642"/>
      <c r="DF39" s="642"/>
      <c r="DG39" s="642"/>
      <c r="DH39" s="642"/>
      <c r="DI39" s="642"/>
      <c r="DJ39" s="642"/>
      <c r="DK39" s="643"/>
      <c r="DL39" s="619" t="s">
        <v>121</v>
      </c>
      <c r="DM39" s="642"/>
      <c r="DN39" s="642"/>
      <c r="DO39" s="642"/>
      <c r="DP39" s="642"/>
      <c r="DQ39" s="642"/>
      <c r="DR39" s="642"/>
      <c r="DS39" s="642"/>
      <c r="DT39" s="642"/>
      <c r="DU39" s="642"/>
      <c r="DV39" s="643"/>
      <c r="DW39" s="615" t="s">
        <v>121</v>
      </c>
      <c r="DX39" s="640"/>
      <c r="DY39" s="640"/>
      <c r="DZ39" s="640"/>
      <c r="EA39" s="640"/>
      <c r="EB39" s="640"/>
      <c r="EC39" s="641"/>
    </row>
    <row r="40" spans="2:133" ht="11.25" customHeight="1" x14ac:dyDescent="0.15">
      <c r="B40" s="607" t="s">
        <v>331</v>
      </c>
      <c r="C40" s="608"/>
      <c r="D40" s="608"/>
      <c r="E40" s="608"/>
      <c r="F40" s="608"/>
      <c r="G40" s="608"/>
      <c r="H40" s="608"/>
      <c r="I40" s="608"/>
      <c r="J40" s="608"/>
      <c r="K40" s="608"/>
      <c r="L40" s="608"/>
      <c r="M40" s="608"/>
      <c r="N40" s="608"/>
      <c r="O40" s="608"/>
      <c r="P40" s="608"/>
      <c r="Q40" s="609"/>
      <c r="R40" s="610">
        <v>20281</v>
      </c>
      <c r="S40" s="611"/>
      <c r="T40" s="611"/>
      <c r="U40" s="611"/>
      <c r="V40" s="611"/>
      <c r="W40" s="611"/>
      <c r="X40" s="611"/>
      <c r="Y40" s="612"/>
      <c r="Z40" s="613">
        <v>0.1</v>
      </c>
      <c r="AA40" s="613"/>
      <c r="AB40" s="613"/>
      <c r="AC40" s="613"/>
      <c r="AD40" s="614" t="s">
        <v>121</v>
      </c>
      <c r="AE40" s="614"/>
      <c r="AF40" s="614"/>
      <c r="AG40" s="614"/>
      <c r="AH40" s="614"/>
      <c r="AI40" s="614"/>
      <c r="AJ40" s="614"/>
      <c r="AK40" s="614"/>
      <c r="AL40" s="615" t="s">
        <v>121</v>
      </c>
      <c r="AM40" s="616"/>
      <c r="AN40" s="616"/>
      <c r="AO40" s="617"/>
      <c r="AQ40" s="673" t="s">
        <v>332</v>
      </c>
      <c r="AR40" s="674"/>
      <c r="AS40" s="674"/>
      <c r="AT40" s="674"/>
      <c r="AU40" s="674"/>
      <c r="AV40" s="674"/>
      <c r="AW40" s="674"/>
      <c r="AX40" s="674"/>
      <c r="AY40" s="675"/>
      <c r="AZ40" s="610" t="s">
        <v>121</v>
      </c>
      <c r="BA40" s="611"/>
      <c r="BB40" s="611"/>
      <c r="BC40" s="611"/>
      <c r="BD40" s="642"/>
      <c r="BE40" s="642"/>
      <c r="BF40" s="665"/>
      <c r="BG40" s="658" t="s">
        <v>333</v>
      </c>
      <c r="BH40" s="659"/>
      <c r="BI40" s="659"/>
      <c r="BJ40" s="659"/>
      <c r="BK40" s="659"/>
      <c r="BL40" s="202"/>
      <c r="BM40" s="608" t="s">
        <v>334</v>
      </c>
      <c r="BN40" s="608"/>
      <c r="BO40" s="608"/>
      <c r="BP40" s="608"/>
      <c r="BQ40" s="608"/>
      <c r="BR40" s="608"/>
      <c r="BS40" s="608"/>
      <c r="BT40" s="608"/>
      <c r="BU40" s="609"/>
      <c r="BV40" s="610">
        <v>95</v>
      </c>
      <c r="BW40" s="611"/>
      <c r="BX40" s="611"/>
      <c r="BY40" s="611"/>
      <c r="BZ40" s="611"/>
      <c r="CA40" s="611"/>
      <c r="CB40" s="620"/>
      <c r="CD40" s="607" t="s">
        <v>335</v>
      </c>
      <c r="CE40" s="608"/>
      <c r="CF40" s="608"/>
      <c r="CG40" s="608"/>
      <c r="CH40" s="608"/>
      <c r="CI40" s="608"/>
      <c r="CJ40" s="608"/>
      <c r="CK40" s="608"/>
      <c r="CL40" s="608"/>
      <c r="CM40" s="608"/>
      <c r="CN40" s="608"/>
      <c r="CO40" s="608"/>
      <c r="CP40" s="608"/>
      <c r="CQ40" s="609"/>
      <c r="CR40" s="610">
        <v>68000</v>
      </c>
      <c r="CS40" s="611"/>
      <c r="CT40" s="611"/>
      <c r="CU40" s="611"/>
      <c r="CV40" s="611"/>
      <c r="CW40" s="611"/>
      <c r="CX40" s="611"/>
      <c r="CY40" s="612"/>
      <c r="CZ40" s="615">
        <v>0.5</v>
      </c>
      <c r="DA40" s="640"/>
      <c r="DB40" s="640"/>
      <c r="DC40" s="644"/>
      <c r="DD40" s="619">
        <v>68000</v>
      </c>
      <c r="DE40" s="611"/>
      <c r="DF40" s="611"/>
      <c r="DG40" s="611"/>
      <c r="DH40" s="611"/>
      <c r="DI40" s="611"/>
      <c r="DJ40" s="611"/>
      <c r="DK40" s="612"/>
      <c r="DL40" s="619">
        <v>500</v>
      </c>
      <c r="DM40" s="611"/>
      <c r="DN40" s="611"/>
      <c r="DO40" s="611"/>
      <c r="DP40" s="611"/>
      <c r="DQ40" s="611"/>
      <c r="DR40" s="611"/>
      <c r="DS40" s="611"/>
      <c r="DT40" s="611"/>
      <c r="DU40" s="611"/>
      <c r="DV40" s="612"/>
      <c r="DW40" s="615">
        <v>0</v>
      </c>
      <c r="DX40" s="640"/>
      <c r="DY40" s="640"/>
      <c r="DZ40" s="640"/>
      <c r="EA40" s="640"/>
      <c r="EB40" s="640"/>
      <c r="EC40" s="641"/>
    </row>
    <row r="41" spans="2:133" ht="11.25" customHeight="1" x14ac:dyDescent="0.15">
      <c r="B41" s="631" t="s">
        <v>336</v>
      </c>
      <c r="C41" s="632"/>
      <c r="D41" s="632"/>
      <c r="E41" s="632"/>
      <c r="F41" s="632"/>
      <c r="G41" s="632"/>
      <c r="H41" s="632"/>
      <c r="I41" s="632"/>
      <c r="J41" s="632"/>
      <c r="K41" s="632"/>
      <c r="L41" s="632"/>
      <c r="M41" s="632"/>
      <c r="N41" s="632"/>
      <c r="O41" s="632"/>
      <c r="P41" s="632"/>
      <c r="Q41" s="633"/>
      <c r="R41" s="682">
        <v>13791873</v>
      </c>
      <c r="S41" s="683"/>
      <c r="T41" s="683"/>
      <c r="U41" s="683"/>
      <c r="V41" s="683"/>
      <c r="W41" s="683"/>
      <c r="X41" s="683"/>
      <c r="Y41" s="687"/>
      <c r="Z41" s="688">
        <v>100</v>
      </c>
      <c r="AA41" s="688"/>
      <c r="AB41" s="688"/>
      <c r="AC41" s="688"/>
      <c r="AD41" s="689">
        <v>6771169</v>
      </c>
      <c r="AE41" s="689"/>
      <c r="AF41" s="689"/>
      <c r="AG41" s="689"/>
      <c r="AH41" s="689"/>
      <c r="AI41" s="689"/>
      <c r="AJ41" s="689"/>
      <c r="AK41" s="689"/>
      <c r="AL41" s="690">
        <v>100</v>
      </c>
      <c r="AM41" s="670"/>
      <c r="AN41" s="670"/>
      <c r="AO41" s="691"/>
      <c r="AQ41" s="673" t="s">
        <v>337</v>
      </c>
      <c r="AR41" s="674"/>
      <c r="AS41" s="674"/>
      <c r="AT41" s="674"/>
      <c r="AU41" s="674"/>
      <c r="AV41" s="674"/>
      <c r="AW41" s="674"/>
      <c r="AX41" s="674"/>
      <c r="AY41" s="675"/>
      <c r="AZ41" s="610">
        <v>273510</v>
      </c>
      <c r="BA41" s="611"/>
      <c r="BB41" s="611"/>
      <c r="BC41" s="611"/>
      <c r="BD41" s="642"/>
      <c r="BE41" s="642"/>
      <c r="BF41" s="665"/>
      <c r="BG41" s="658"/>
      <c r="BH41" s="659"/>
      <c r="BI41" s="659"/>
      <c r="BJ41" s="659"/>
      <c r="BK41" s="659"/>
      <c r="BL41" s="202"/>
      <c r="BM41" s="608" t="s">
        <v>338</v>
      </c>
      <c r="BN41" s="608"/>
      <c r="BO41" s="608"/>
      <c r="BP41" s="608"/>
      <c r="BQ41" s="608"/>
      <c r="BR41" s="608"/>
      <c r="BS41" s="608"/>
      <c r="BT41" s="608"/>
      <c r="BU41" s="609"/>
      <c r="BV41" s="610" t="s">
        <v>121</v>
      </c>
      <c r="BW41" s="611"/>
      <c r="BX41" s="611"/>
      <c r="BY41" s="611"/>
      <c r="BZ41" s="611"/>
      <c r="CA41" s="611"/>
      <c r="CB41" s="620"/>
      <c r="CD41" s="607" t="s">
        <v>339</v>
      </c>
      <c r="CE41" s="608"/>
      <c r="CF41" s="608"/>
      <c r="CG41" s="608"/>
      <c r="CH41" s="608"/>
      <c r="CI41" s="608"/>
      <c r="CJ41" s="608"/>
      <c r="CK41" s="608"/>
      <c r="CL41" s="608"/>
      <c r="CM41" s="608"/>
      <c r="CN41" s="608"/>
      <c r="CO41" s="608"/>
      <c r="CP41" s="608"/>
      <c r="CQ41" s="609"/>
      <c r="CR41" s="610" t="s">
        <v>121</v>
      </c>
      <c r="CS41" s="642"/>
      <c r="CT41" s="642"/>
      <c r="CU41" s="642"/>
      <c r="CV41" s="642"/>
      <c r="CW41" s="642"/>
      <c r="CX41" s="642"/>
      <c r="CY41" s="643"/>
      <c r="CZ41" s="615" t="s">
        <v>121</v>
      </c>
      <c r="DA41" s="640"/>
      <c r="DB41" s="640"/>
      <c r="DC41" s="644"/>
      <c r="DD41" s="619" t="s">
        <v>121</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340</v>
      </c>
      <c r="AR42" s="680"/>
      <c r="AS42" s="680"/>
      <c r="AT42" s="680"/>
      <c r="AU42" s="680"/>
      <c r="AV42" s="680"/>
      <c r="AW42" s="680"/>
      <c r="AX42" s="680"/>
      <c r="AY42" s="681"/>
      <c r="AZ42" s="682">
        <v>825867</v>
      </c>
      <c r="BA42" s="683"/>
      <c r="BB42" s="683"/>
      <c r="BC42" s="683"/>
      <c r="BD42" s="669"/>
      <c r="BE42" s="669"/>
      <c r="BF42" s="671"/>
      <c r="BG42" s="660"/>
      <c r="BH42" s="661"/>
      <c r="BI42" s="661"/>
      <c r="BJ42" s="661"/>
      <c r="BK42" s="661"/>
      <c r="BL42" s="203"/>
      <c r="BM42" s="632" t="s">
        <v>341</v>
      </c>
      <c r="BN42" s="632"/>
      <c r="BO42" s="632"/>
      <c r="BP42" s="632"/>
      <c r="BQ42" s="632"/>
      <c r="BR42" s="632"/>
      <c r="BS42" s="632"/>
      <c r="BT42" s="632"/>
      <c r="BU42" s="633"/>
      <c r="BV42" s="682">
        <v>392</v>
      </c>
      <c r="BW42" s="683"/>
      <c r="BX42" s="683"/>
      <c r="BY42" s="683"/>
      <c r="BZ42" s="683"/>
      <c r="CA42" s="683"/>
      <c r="CB42" s="692"/>
      <c r="CD42" s="607" t="s">
        <v>342</v>
      </c>
      <c r="CE42" s="608"/>
      <c r="CF42" s="608"/>
      <c r="CG42" s="608"/>
      <c r="CH42" s="608"/>
      <c r="CI42" s="608"/>
      <c r="CJ42" s="608"/>
      <c r="CK42" s="608"/>
      <c r="CL42" s="608"/>
      <c r="CM42" s="608"/>
      <c r="CN42" s="608"/>
      <c r="CO42" s="608"/>
      <c r="CP42" s="608"/>
      <c r="CQ42" s="609"/>
      <c r="CR42" s="610">
        <v>900709</v>
      </c>
      <c r="CS42" s="642"/>
      <c r="CT42" s="642"/>
      <c r="CU42" s="642"/>
      <c r="CV42" s="642"/>
      <c r="CW42" s="642"/>
      <c r="CX42" s="642"/>
      <c r="CY42" s="643"/>
      <c r="CZ42" s="615">
        <v>6.9</v>
      </c>
      <c r="DA42" s="640"/>
      <c r="DB42" s="640"/>
      <c r="DC42" s="644"/>
      <c r="DD42" s="619">
        <v>184002</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196" t="s">
        <v>343</v>
      </c>
      <c r="CD43" s="607" t="s">
        <v>344</v>
      </c>
      <c r="CE43" s="608"/>
      <c r="CF43" s="608"/>
      <c r="CG43" s="608"/>
      <c r="CH43" s="608"/>
      <c r="CI43" s="608"/>
      <c r="CJ43" s="608"/>
      <c r="CK43" s="608"/>
      <c r="CL43" s="608"/>
      <c r="CM43" s="608"/>
      <c r="CN43" s="608"/>
      <c r="CO43" s="608"/>
      <c r="CP43" s="608"/>
      <c r="CQ43" s="609"/>
      <c r="CR43" s="610">
        <v>23153</v>
      </c>
      <c r="CS43" s="642"/>
      <c r="CT43" s="642"/>
      <c r="CU43" s="642"/>
      <c r="CV43" s="642"/>
      <c r="CW43" s="642"/>
      <c r="CX43" s="642"/>
      <c r="CY43" s="643"/>
      <c r="CZ43" s="615">
        <v>0.2</v>
      </c>
      <c r="DA43" s="640"/>
      <c r="DB43" s="640"/>
      <c r="DC43" s="644"/>
      <c r="DD43" s="619">
        <v>23153</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345</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293</v>
      </c>
      <c r="CE44" s="647"/>
      <c r="CF44" s="607" t="s">
        <v>346</v>
      </c>
      <c r="CG44" s="608"/>
      <c r="CH44" s="608"/>
      <c r="CI44" s="608"/>
      <c r="CJ44" s="608"/>
      <c r="CK44" s="608"/>
      <c r="CL44" s="608"/>
      <c r="CM44" s="608"/>
      <c r="CN44" s="608"/>
      <c r="CO44" s="608"/>
      <c r="CP44" s="608"/>
      <c r="CQ44" s="609"/>
      <c r="CR44" s="610">
        <v>800246</v>
      </c>
      <c r="CS44" s="611"/>
      <c r="CT44" s="611"/>
      <c r="CU44" s="611"/>
      <c r="CV44" s="611"/>
      <c r="CW44" s="611"/>
      <c r="CX44" s="611"/>
      <c r="CY44" s="612"/>
      <c r="CZ44" s="615">
        <v>6.1</v>
      </c>
      <c r="DA44" s="616"/>
      <c r="DB44" s="616"/>
      <c r="DC44" s="622"/>
      <c r="DD44" s="619">
        <v>156679</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347</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348</v>
      </c>
      <c r="CG45" s="608"/>
      <c r="CH45" s="608"/>
      <c r="CI45" s="608"/>
      <c r="CJ45" s="608"/>
      <c r="CK45" s="608"/>
      <c r="CL45" s="608"/>
      <c r="CM45" s="608"/>
      <c r="CN45" s="608"/>
      <c r="CO45" s="608"/>
      <c r="CP45" s="608"/>
      <c r="CQ45" s="609"/>
      <c r="CR45" s="610">
        <v>320945</v>
      </c>
      <c r="CS45" s="642"/>
      <c r="CT45" s="642"/>
      <c r="CU45" s="642"/>
      <c r="CV45" s="642"/>
      <c r="CW45" s="642"/>
      <c r="CX45" s="642"/>
      <c r="CY45" s="643"/>
      <c r="CZ45" s="615">
        <v>2.4</v>
      </c>
      <c r="DA45" s="640"/>
      <c r="DB45" s="640"/>
      <c r="DC45" s="644"/>
      <c r="DD45" s="619">
        <v>28793</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07"/>
      <c r="CD46" s="648"/>
      <c r="CE46" s="649"/>
      <c r="CF46" s="607" t="s">
        <v>349</v>
      </c>
      <c r="CG46" s="608"/>
      <c r="CH46" s="608"/>
      <c r="CI46" s="608"/>
      <c r="CJ46" s="608"/>
      <c r="CK46" s="608"/>
      <c r="CL46" s="608"/>
      <c r="CM46" s="608"/>
      <c r="CN46" s="608"/>
      <c r="CO46" s="608"/>
      <c r="CP46" s="608"/>
      <c r="CQ46" s="609"/>
      <c r="CR46" s="610">
        <v>468001</v>
      </c>
      <c r="CS46" s="611"/>
      <c r="CT46" s="611"/>
      <c r="CU46" s="611"/>
      <c r="CV46" s="611"/>
      <c r="CW46" s="611"/>
      <c r="CX46" s="611"/>
      <c r="CY46" s="612"/>
      <c r="CZ46" s="615">
        <v>3.6</v>
      </c>
      <c r="DA46" s="616"/>
      <c r="DB46" s="616"/>
      <c r="DC46" s="622"/>
      <c r="DD46" s="619">
        <v>126314</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07"/>
      <c r="CD47" s="648"/>
      <c r="CE47" s="649"/>
      <c r="CF47" s="607" t="s">
        <v>350</v>
      </c>
      <c r="CG47" s="608"/>
      <c r="CH47" s="608"/>
      <c r="CI47" s="608"/>
      <c r="CJ47" s="608"/>
      <c r="CK47" s="608"/>
      <c r="CL47" s="608"/>
      <c r="CM47" s="608"/>
      <c r="CN47" s="608"/>
      <c r="CO47" s="608"/>
      <c r="CP47" s="608"/>
      <c r="CQ47" s="609"/>
      <c r="CR47" s="610">
        <v>100463</v>
      </c>
      <c r="CS47" s="642"/>
      <c r="CT47" s="642"/>
      <c r="CU47" s="642"/>
      <c r="CV47" s="642"/>
      <c r="CW47" s="642"/>
      <c r="CX47" s="642"/>
      <c r="CY47" s="643"/>
      <c r="CZ47" s="615">
        <v>0.8</v>
      </c>
      <c r="DA47" s="640"/>
      <c r="DB47" s="640"/>
      <c r="DC47" s="644"/>
      <c r="DD47" s="619">
        <v>27323</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07"/>
      <c r="CD48" s="650"/>
      <c r="CE48" s="651"/>
      <c r="CF48" s="607" t="s">
        <v>351</v>
      </c>
      <c r="CG48" s="608"/>
      <c r="CH48" s="608"/>
      <c r="CI48" s="608"/>
      <c r="CJ48" s="608"/>
      <c r="CK48" s="608"/>
      <c r="CL48" s="608"/>
      <c r="CM48" s="608"/>
      <c r="CN48" s="608"/>
      <c r="CO48" s="608"/>
      <c r="CP48" s="608"/>
      <c r="CQ48" s="609"/>
      <c r="CR48" s="610" t="s">
        <v>121</v>
      </c>
      <c r="CS48" s="611"/>
      <c r="CT48" s="611"/>
      <c r="CU48" s="611"/>
      <c r="CV48" s="611"/>
      <c r="CW48" s="611"/>
      <c r="CX48" s="611"/>
      <c r="CY48" s="612"/>
      <c r="CZ48" s="615" t="s">
        <v>121</v>
      </c>
      <c r="DA48" s="616"/>
      <c r="DB48" s="616"/>
      <c r="DC48" s="622"/>
      <c r="DD48" s="619" t="s">
        <v>121</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07"/>
      <c r="CD49" s="631" t="s">
        <v>352</v>
      </c>
      <c r="CE49" s="632"/>
      <c r="CF49" s="632"/>
      <c r="CG49" s="632"/>
      <c r="CH49" s="632"/>
      <c r="CI49" s="632"/>
      <c r="CJ49" s="632"/>
      <c r="CK49" s="632"/>
      <c r="CL49" s="632"/>
      <c r="CM49" s="632"/>
      <c r="CN49" s="632"/>
      <c r="CO49" s="632"/>
      <c r="CP49" s="632"/>
      <c r="CQ49" s="633"/>
      <c r="CR49" s="682">
        <v>13116384</v>
      </c>
      <c r="CS49" s="669"/>
      <c r="CT49" s="669"/>
      <c r="CU49" s="669"/>
      <c r="CV49" s="669"/>
      <c r="CW49" s="669"/>
      <c r="CX49" s="669"/>
      <c r="CY49" s="698"/>
      <c r="CZ49" s="690">
        <v>100</v>
      </c>
      <c r="DA49" s="699"/>
      <c r="DB49" s="699"/>
      <c r="DC49" s="700"/>
      <c r="DD49" s="701">
        <v>7845459</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M3FJxMCllQ/gpoJmAnLT1JJpSZgWgWxpxgU3jcxiXKF5K+mhdTXuSfHaSacFERQId6qIdSN+5rVxnjPo/6IfjA==" saltValue="rtWIGVbJFPdXxU2PKAWjY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353</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354</v>
      </c>
      <c r="DK2" s="710"/>
      <c r="DL2" s="710"/>
      <c r="DM2" s="710"/>
      <c r="DN2" s="710"/>
      <c r="DO2" s="711"/>
      <c r="DP2" s="210"/>
      <c r="DQ2" s="709" t="s">
        <v>355</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712" t="s">
        <v>356</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357</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15">
      <c r="A5" s="714" t="s">
        <v>358</v>
      </c>
      <c r="B5" s="715"/>
      <c r="C5" s="715"/>
      <c r="D5" s="715"/>
      <c r="E5" s="715"/>
      <c r="F5" s="715"/>
      <c r="G5" s="715"/>
      <c r="H5" s="715"/>
      <c r="I5" s="715"/>
      <c r="J5" s="715"/>
      <c r="K5" s="715"/>
      <c r="L5" s="715"/>
      <c r="M5" s="715"/>
      <c r="N5" s="715"/>
      <c r="O5" s="715"/>
      <c r="P5" s="716"/>
      <c r="Q5" s="720" t="s">
        <v>359</v>
      </c>
      <c r="R5" s="721"/>
      <c r="S5" s="721"/>
      <c r="T5" s="721"/>
      <c r="U5" s="722"/>
      <c r="V5" s="720" t="s">
        <v>360</v>
      </c>
      <c r="W5" s="721"/>
      <c r="X5" s="721"/>
      <c r="Y5" s="721"/>
      <c r="Z5" s="722"/>
      <c r="AA5" s="720" t="s">
        <v>361</v>
      </c>
      <c r="AB5" s="721"/>
      <c r="AC5" s="721"/>
      <c r="AD5" s="721"/>
      <c r="AE5" s="721"/>
      <c r="AF5" s="726" t="s">
        <v>362</v>
      </c>
      <c r="AG5" s="721"/>
      <c r="AH5" s="721"/>
      <c r="AI5" s="721"/>
      <c r="AJ5" s="727"/>
      <c r="AK5" s="721" t="s">
        <v>363</v>
      </c>
      <c r="AL5" s="721"/>
      <c r="AM5" s="721"/>
      <c r="AN5" s="721"/>
      <c r="AO5" s="722"/>
      <c r="AP5" s="720" t="s">
        <v>364</v>
      </c>
      <c r="AQ5" s="721"/>
      <c r="AR5" s="721"/>
      <c r="AS5" s="721"/>
      <c r="AT5" s="722"/>
      <c r="AU5" s="720" t="s">
        <v>365</v>
      </c>
      <c r="AV5" s="721"/>
      <c r="AW5" s="721"/>
      <c r="AX5" s="721"/>
      <c r="AY5" s="727"/>
      <c r="AZ5" s="214"/>
      <c r="BA5" s="214"/>
      <c r="BB5" s="214"/>
      <c r="BC5" s="214"/>
      <c r="BD5" s="214"/>
      <c r="BE5" s="215"/>
      <c r="BF5" s="215"/>
      <c r="BG5" s="215"/>
      <c r="BH5" s="215"/>
      <c r="BI5" s="215"/>
      <c r="BJ5" s="215"/>
      <c r="BK5" s="215"/>
      <c r="BL5" s="215"/>
      <c r="BM5" s="215"/>
      <c r="BN5" s="215"/>
      <c r="BO5" s="215"/>
      <c r="BP5" s="215"/>
      <c r="BQ5" s="714" t="s">
        <v>366</v>
      </c>
      <c r="BR5" s="715"/>
      <c r="BS5" s="715"/>
      <c r="BT5" s="715"/>
      <c r="BU5" s="715"/>
      <c r="BV5" s="715"/>
      <c r="BW5" s="715"/>
      <c r="BX5" s="715"/>
      <c r="BY5" s="715"/>
      <c r="BZ5" s="715"/>
      <c r="CA5" s="715"/>
      <c r="CB5" s="715"/>
      <c r="CC5" s="715"/>
      <c r="CD5" s="715"/>
      <c r="CE5" s="715"/>
      <c r="CF5" s="715"/>
      <c r="CG5" s="716"/>
      <c r="CH5" s="720" t="s">
        <v>367</v>
      </c>
      <c r="CI5" s="721"/>
      <c r="CJ5" s="721"/>
      <c r="CK5" s="721"/>
      <c r="CL5" s="722"/>
      <c r="CM5" s="720" t="s">
        <v>368</v>
      </c>
      <c r="CN5" s="721"/>
      <c r="CO5" s="721"/>
      <c r="CP5" s="721"/>
      <c r="CQ5" s="722"/>
      <c r="CR5" s="720" t="s">
        <v>369</v>
      </c>
      <c r="CS5" s="721"/>
      <c r="CT5" s="721"/>
      <c r="CU5" s="721"/>
      <c r="CV5" s="722"/>
      <c r="CW5" s="720" t="s">
        <v>370</v>
      </c>
      <c r="CX5" s="721"/>
      <c r="CY5" s="721"/>
      <c r="CZ5" s="721"/>
      <c r="DA5" s="722"/>
      <c r="DB5" s="720" t="s">
        <v>371</v>
      </c>
      <c r="DC5" s="721"/>
      <c r="DD5" s="721"/>
      <c r="DE5" s="721"/>
      <c r="DF5" s="722"/>
      <c r="DG5" s="750" t="s">
        <v>372</v>
      </c>
      <c r="DH5" s="751"/>
      <c r="DI5" s="751"/>
      <c r="DJ5" s="751"/>
      <c r="DK5" s="752"/>
      <c r="DL5" s="750" t="s">
        <v>373</v>
      </c>
      <c r="DM5" s="751"/>
      <c r="DN5" s="751"/>
      <c r="DO5" s="751"/>
      <c r="DP5" s="752"/>
      <c r="DQ5" s="720" t="s">
        <v>374</v>
      </c>
      <c r="DR5" s="721"/>
      <c r="DS5" s="721"/>
      <c r="DT5" s="721"/>
      <c r="DU5" s="722"/>
      <c r="DV5" s="720" t="s">
        <v>365</v>
      </c>
      <c r="DW5" s="721"/>
      <c r="DX5" s="721"/>
      <c r="DY5" s="721"/>
      <c r="DZ5" s="727"/>
      <c r="EA5" s="217"/>
    </row>
    <row r="6" spans="1:131" s="218"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15">
      <c r="A7" s="219">
        <v>1</v>
      </c>
      <c r="B7" s="736" t="s">
        <v>375</v>
      </c>
      <c r="C7" s="737"/>
      <c r="D7" s="737"/>
      <c r="E7" s="737"/>
      <c r="F7" s="737"/>
      <c r="G7" s="737"/>
      <c r="H7" s="737"/>
      <c r="I7" s="737"/>
      <c r="J7" s="737"/>
      <c r="K7" s="737"/>
      <c r="L7" s="737"/>
      <c r="M7" s="737"/>
      <c r="N7" s="737"/>
      <c r="O7" s="737"/>
      <c r="P7" s="738"/>
      <c r="Q7" s="739">
        <v>13792</v>
      </c>
      <c r="R7" s="740"/>
      <c r="S7" s="740"/>
      <c r="T7" s="740"/>
      <c r="U7" s="740"/>
      <c r="V7" s="740">
        <v>13116</v>
      </c>
      <c r="W7" s="740"/>
      <c r="X7" s="740"/>
      <c r="Y7" s="740"/>
      <c r="Z7" s="740"/>
      <c r="AA7" s="740">
        <v>675</v>
      </c>
      <c r="AB7" s="740"/>
      <c r="AC7" s="740"/>
      <c r="AD7" s="740"/>
      <c r="AE7" s="741"/>
      <c r="AF7" s="742">
        <v>491</v>
      </c>
      <c r="AG7" s="743"/>
      <c r="AH7" s="743"/>
      <c r="AI7" s="743"/>
      <c r="AJ7" s="744"/>
      <c r="AK7" s="745">
        <v>700</v>
      </c>
      <c r="AL7" s="746"/>
      <c r="AM7" s="746"/>
      <c r="AN7" s="746"/>
      <c r="AO7" s="746"/>
      <c r="AP7" s="746">
        <v>6014</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t="s">
        <v>548</v>
      </c>
      <c r="BS7" s="733" t="s">
        <v>549</v>
      </c>
      <c r="BT7" s="734"/>
      <c r="BU7" s="734"/>
      <c r="BV7" s="734"/>
      <c r="BW7" s="734"/>
      <c r="BX7" s="734"/>
      <c r="BY7" s="734"/>
      <c r="BZ7" s="734"/>
      <c r="CA7" s="734"/>
      <c r="CB7" s="734"/>
      <c r="CC7" s="734"/>
      <c r="CD7" s="734"/>
      <c r="CE7" s="734"/>
      <c r="CF7" s="734"/>
      <c r="CG7" s="749"/>
      <c r="CH7" s="730">
        <v>-6.7000000000000004E-2</v>
      </c>
      <c r="CI7" s="731"/>
      <c r="CJ7" s="731"/>
      <c r="CK7" s="731"/>
      <c r="CL7" s="732"/>
      <c r="CM7" s="730">
        <v>199</v>
      </c>
      <c r="CN7" s="731"/>
      <c r="CO7" s="731"/>
      <c r="CP7" s="731"/>
      <c r="CQ7" s="732"/>
      <c r="CR7" s="730">
        <v>5</v>
      </c>
      <c r="CS7" s="731"/>
      <c r="CT7" s="731"/>
      <c r="CU7" s="731"/>
      <c r="CV7" s="732"/>
      <c r="CW7" s="730" t="s">
        <v>556</v>
      </c>
      <c r="CX7" s="731"/>
      <c r="CY7" s="731"/>
      <c r="CZ7" s="731"/>
      <c r="DA7" s="732"/>
      <c r="DB7" s="730" t="s">
        <v>556</v>
      </c>
      <c r="DC7" s="731"/>
      <c r="DD7" s="731"/>
      <c r="DE7" s="731"/>
      <c r="DF7" s="732"/>
      <c r="DG7" s="730" t="s">
        <v>556</v>
      </c>
      <c r="DH7" s="731"/>
      <c r="DI7" s="731"/>
      <c r="DJ7" s="731"/>
      <c r="DK7" s="732"/>
      <c r="DL7" s="730" t="s">
        <v>556</v>
      </c>
      <c r="DM7" s="731"/>
      <c r="DN7" s="731"/>
      <c r="DO7" s="731"/>
      <c r="DP7" s="732"/>
      <c r="DQ7" s="730" t="s">
        <v>556</v>
      </c>
      <c r="DR7" s="731"/>
      <c r="DS7" s="731"/>
      <c r="DT7" s="731"/>
      <c r="DU7" s="732"/>
      <c r="DV7" s="733"/>
      <c r="DW7" s="734"/>
      <c r="DX7" s="734"/>
      <c r="DY7" s="734"/>
      <c r="DZ7" s="735"/>
      <c r="EA7" s="217"/>
    </row>
    <row r="8" spans="1:131" s="218" customFormat="1" ht="26.25" customHeight="1" x14ac:dyDescent="0.15">
      <c r="A8" s="221">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t="s">
        <v>548</v>
      </c>
      <c r="BS8" s="760" t="s">
        <v>550</v>
      </c>
      <c r="BT8" s="761"/>
      <c r="BU8" s="761"/>
      <c r="BV8" s="761"/>
      <c r="BW8" s="761"/>
      <c r="BX8" s="761"/>
      <c r="BY8" s="761"/>
      <c r="BZ8" s="761"/>
      <c r="CA8" s="761"/>
      <c r="CB8" s="761"/>
      <c r="CC8" s="761"/>
      <c r="CD8" s="761"/>
      <c r="CE8" s="761"/>
      <c r="CF8" s="761"/>
      <c r="CG8" s="762"/>
      <c r="CH8" s="763">
        <v>-7</v>
      </c>
      <c r="CI8" s="764"/>
      <c r="CJ8" s="764"/>
      <c r="CK8" s="764"/>
      <c r="CL8" s="765"/>
      <c r="CM8" s="763">
        <v>-5</v>
      </c>
      <c r="CN8" s="764"/>
      <c r="CO8" s="764"/>
      <c r="CP8" s="764"/>
      <c r="CQ8" s="765"/>
      <c r="CR8" s="763">
        <v>1</v>
      </c>
      <c r="CS8" s="764"/>
      <c r="CT8" s="764"/>
      <c r="CU8" s="764"/>
      <c r="CV8" s="765"/>
      <c r="CW8" s="763" t="s">
        <v>556</v>
      </c>
      <c r="CX8" s="764"/>
      <c r="CY8" s="764"/>
      <c r="CZ8" s="764"/>
      <c r="DA8" s="765"/>
      <c r="DB8" s="763">
        <v>30</v>
      </c>
      <c r="DC8" s="764"/>
      <c r="DD8" s="764"/>
      <c r="DE8" s="764"/>
      <c r="DF8" s="765"/>
      <c r="DG8" s="763" t="s">
        <v>556</v>
      </c>
      <c r="DH8" s="764"/>
      <c r="DI8" s="764"/>
      <c r="DJ8" s="764"/>
      <c r="DK8" s="765"/>
      <c r="DL8" s="763" t="s">
        <v>556</v>
      </c>
      <c r="DM8" s="764"/>
      <c r="DN8" s="764"/>
      <c r="DO8" s="764"/>
      <c r="DP8" s="765"/>
      <c r="DQ8" s="763" t="s">
        <v>556</v>
      </c>
      <c r="DR8" s="764"/>
      <c r="DS8" s="764"/>
      <c r="DT8" s="764"/>
      <c r="DU8" s="765"/>
      <c r="DV8" s="760"/>
      <c r="DW8" s="761"/>
      <c r="DX8" s="761"/>
      <c r="DY8" s="761"/>
      <c r="DZ8" s="766"/>
      <c r="EA8" s="217"/>
    </row>
    <row r="9" spans="1:131" s="218" customFormat="1" ht="26.25" customHeight="1" x14ac:dyDescent="0.15">
      <c r="A9" s="221">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7"/>
    </row>
    <row r="10" spans="1:131" s="218" customFormat="1" ht="26.25" customHeight="1" x14ac:dyDescent="0.15">
      <c r="A10" s="221">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7"/>
    </row>
    <row r="11" spans="1:131" s="218" customFormat="1" ht="26.25" customHeight="1" x14ac:dyDescent="0.15">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15">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15">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15">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15">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15">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15">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15">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15">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15">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15">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
      <c r="A23" s="223" t="s">
        <v>377</v>
      </c>
      <c r="B23" s="776" t="s">
        <v>378</v>
      </c>
      <c r="C23" s="777"/>
      <c r="D23" s="777"/>
      <c r="E23" s="777"/>
      <c r="F23" s="777"/>
      <c r="G23" s="777"/>
      <c r="H23" s="777"/>
      <c r="I23" s="777"/>
      <c r="J23" s="777"/>
      <c r="K23" s="777"/>
      <c r="L23" s="777"/>
      <c r="M23" s="777"/>
      <c r="N23" s="777"/>
      <c r="O23" s="777"/>
      <c r="P23" s="778"/>
      <c r="Q23" s="779">
        <v>13792</v>
      </c>
      <c r="R23" s="780"/>
      <c r="S23" s="780"/>
      <c r="T23" s="780"/>
      <c r="U23" s="780"/>
      <c r="V23" s="780">
        <v>13117</v>
      </c>
      <c r="W23" s="780"/>
      <c r="X23" s="780"/>
      <c r="Y23" s="780"/>
      <c r="Z23" s="780"/>
      <c r="AA23" s="780">
        <v>675</v>
      </c>
      <c r="AB23" s="780"/>
      <c r="AC23" s="780"/>
      <c r="AD23" s="780"/>
      <c r="AE23" s="781"/>
      <c r="AF23" s="782">
        <v>491</v>
      </c>
      <c r="AG23" s="780"/>
      <c r="AH23" s="780"/>
      <c r="AI23" s="780"/>
      <c r="AJ23" s="783"/>
      <c r="AK23" s="784"/>
      <c r="AL23" s="785"/>
      <c r="AM23" s="785"/>
      <c r="AN23" s="785"/>
      <c r="AO23" s="785"/>
      <c r="AP23" s="780">
        <v>6014</v>
      </c>
      <c r="AQ23" s="780"/>
      <c r="AR23" s="780"/>
      <c r="AS23" s="780"/>
      <c r="AT23" s="780"/>
      <c r="AU23" s="796"/>
      <c r="AV23" s="796"/>
      <c r="AW23" s="796"/>
      <c r="AX23" s="796"/>
      <c r="AY23" s="797"/>
      <c r="AZ23" s="798" t="s">
        <v>121</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15">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358</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365</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5">
        <v>1</v>
      </c>
      <c r="B28" s="736" t="s">
        <v>389</v>
      </c>
      <c r="C28" s="737"/>
      <c r="D28" s="737"/>
      <c r="E28" s="737"/>
      <c r="F28" s="737"/>
      <c r="G28" s="737"/>
      <c r="H28" s="737"/>
      <c r="I28" s="737"/>
      <c r="J28" s="737"/>
      <c r="K28" s="737"/>
      <c r="L28" s="737"/>
      <c r="M28" s="737"/>
      <c r="N28" s="737"/>
      <c r="O28" s="737"/>
      <c r="P28" s="738"/>
      <c r="Q28" s="809">
        <v>2776</v>
      </c>
      <c r="R28" s="810"/>
      <c r="S28" s="810"/>
      <c r="T28" s="810"/>
      <c r="U28" s="810"/>
      <c r="V28" s="810">
        <v>2621</v>
      </c>
      <c r="W28" s="810"/>
      <c r="X28" s="810"/>
      <c r="Y28" s="810"/>
      <c r="Z28" s="810"/>
      <c r="AA28" s="810">
        <v>155</v>
      </c>
      <c r="AB28" s="810"/>
      <c r="AC28" s="810"/>
      <c r="AD28" s="810"/>
      <c r="AE28" s="811"/>
      <c r="AF28" s="812">
        <v>155</v>
      </c>
      <c r="AG28" s="810"/>
      <c r="AH28" s="810"/>
      <c r="AI28" s="810"/>
      <c r="AJ28" s="813"/>
      <c r="AK28" s="814">
        <v>274</v>
      </c>
      <c r="AL28" s="815"/>
      <c r="AM28" s="815"/>
      <c r="AN28" s="815"/>
      <c r="AO28" s="815"/>
      <c r="AP28" s="815" t="s">
        <v>490</v>
      </c>
      <c r="AQ28" s="815"/>
      <c r="AR28" s="815"/>
      <c r="AS28" s="815"/>
      <c r="AT28" s="815"/>
      <c r="AU28" s="815" t="s">
        <v>490</v>
      </c>
      <c r="AV28" s="815"/>
      <c r="AW28" s="815"/>
      <c r="AX28" s="815"/>
      <c r="AY28" s="815"/>
      <c r="AZ28" s="816" t="s">
        <v>490</v>
      </c>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5">
        <v>2</v>
      </c>
      <c r="B29" s="767" t="s">
        <v>390</v>
      </c>
      <c r="C29" s="768"/>
      <c r="D29" s="768"/>
      <c r="E29" s="768"/>
      <c r="F29" s="768"/>
      <c r="G29" s="768"/>
      <c r="H29" s="768"/>
      <c r="I29" s="768"/>
      <c r="J29" s="768"/>
      <c r="K29" s="768"/>
      <c r="L29" s="768"/>
      <c r="M29" s="768"/>
      <c r="N29" s="768"/>
      <c r="O29" s="768"/>
      <c r="P29" s="769"/>
      <c r="Q29" s="770">
        <v>2295</v>
      </c>
      <c r="R29" s="771"/>
      <c r="S29" s="771"/>
      <c r="T29" s="771"/>
      <c r="U29" s="771"/>
      <c r="V29" s="771">
        <v>2207</v>
      </c>
      <c r="W29" s="771"/>
      <c r="X29" s="771"/>
      <c r="Y29" s="771"/>
      <c r="Z29" s="771"/>
      <c r="AA29" s="771">
        <v>89</v>
      </c>
      <c r="AB29" s="771"/>
      <c r="AC29" s="771"/>
      <c r="AD29" s="771"/>
      <c r="AE29" s="772"/>
      <c r="AF29" s="773">
        <v>89</v>
      </c>
      <c r="AG29" s="774"/>
      <c r="AH29" s="774"/>
      <c r="AI29" s="774"/>
      <c r="AJ29" s="775"/>
      <c r="AK29" s="821">
        <v>421</v>
      </c>
      <c r="AL29" s="817"/>
      <c r="AM29" s="817"/>
      <c r="AN29" s="817"/>
      <c r="AO29" s="817"/>
      <c r="AP29" s="817" t="s">
        <v>490</v>
      </c>
      <c r="AQ29" s="817"/>
      <c r="AR29" s="817"/>
      <c r="AS29" s="817"/>
      <c r="AT29" s="817"/>
      <c r="AU29" s="817" t="s">
        <v>490</v>
      </c>
      <c r="AV29" s="817"/>
      <c r="AW29" s="817"/>
      <c r="AX29" s="817"/>
      <c r="AY29" s="817"/>
      <c r="AZ29" s="818" t="s">
        <v>490</v>
      </c>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5">
        <v>3</v>
      </c>
      <c r="B30" s="767" t="s">
        <v>391</v>
      </c>
      <c r="C30" s="768"/>
      <c r="D30" s="768"/>
      <c r="E30" s="768"/>
      <c r="F30" s="768"/>
      <c r="G30" s="768"/>
      <c r="H30" s="768"/>
      <c r="I30" s="768"/>
      <c r="J30" s="768"/>
      <c r="K30" s="768"/>
      <c r="L30" s="768"/>
      <c r="M30" s="768"/>
      <c r="N30" s="768"/>
      <c r="O30" s="768"/>
      <c r="P30" s="769"/>
      <c r="Q30" s="770">
        <v>334</v>
      </c>
      <c r="R30" s="771"/>
      <c r="S30" s="771"/>
      <c r="T30" s="771"/>
      <c r="U30" s="771"/>
      <c r="V30" s="771">
        <v>333</v>
      </c>
      <c r="W30" s="771"/>
      <c r="X30" s="771"/>
      <c r="Y30" s="771"/>
      <c r="Z30" s="771"/>
      <c r="AA30" s="771">
        <v>1</v>
      </c>
      <c r="AB30" s="771"/>
      <c r="AC30" s="771"/>
      <c r="AD30" s="771"/>
      <c r="AE30" s="772"/>
      <c r="AF30" s="773">
        <v>1</v>
      </c>
      <c r="AG30" s="774"/>
      <c r="AH30" s="774"/>
      <c r="AI30" s="774"/>
      <c r="AJ30" s="775"/>
      <c r="AK30" s="821">
        <v>111</v>
      </c>
      <c r="AL30" s="817"/>
      <c r="AM30" s="817"/>
      <c r="AN30" s="817"/>
      <c r="AO30" s="817"/>
      <c r="AP30" s="817" t="s">
        <v>490</v>
      </c>
      <c r="AQ30" s="817"/>
      <c r="AR30" s="817"/>
      <c r="AS30" s="817"/>
      <c r="AT30" s="817"/>
      <c r="AU30" s="817" t="s">
        <v>490</v>
      </c>
      <c r="AV30" s="817"/>
      <c r="AW30" s="817"/>
      <c r="AX30" s="817"/>
      <c r="AY30" s="817"/>
      <c r="AZ30" s="818" t="s">
        <v>490</v>
      </c>
      <c r="BA30" s="818"/>
      <c r="BB30" s="818"/>
      <c r="BC30" s="818"/>
      <c r="BD30" s="818"/>
      <c r="BE30" s="819"/>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5">
        <v>4</v>
      </c>
      <c r="B31" s="767" t="s">
        <v>392</v>
      </c>
      <c r="C31" s="768"/>
      <c r="D31" s="768"/>
      <c r="E31" s="768"/>
      <c r="F31" s="768"/>
      <c r="G31" s="768"/>
      <c r="H31" s="768"/>
      <c r="I31" s="768"/>
      <c r="J31" s="768"/>
      <c r="K31" s="768"/>
      <c r="L31" s="768"/>
      <c r="M31" s="768"/>
      <c r="N31" s="768"/>
      <c r="O31" s="768"/>
      <c r="P31" s="769"/>
      <c r="Q31" s="770">
        <v>23</v>
      </c>
      <c r="R31" s="771"/>
      <c r="S31" s="771"/>
      <c r="T31" s="771"/>
      <c r="U31" s="771"/>
      <c r="V31" s="771">
        <v>22</v>
      </c>
      <c r="W31" s="771"/>
      <c r="X31" s="771"/>
      <c r="Y31" s="771"/>
      <c r="Z31" s="771"/>
      <c r="AA31" s="771">
        <v>1</v>
      </c>
      <c r="AB31" s="771"/>
      <c r="AC31" s="771"/>
      <c r="AD31" s="771"/>
      <c r="AE31" s="772"/>
      <c r="AF31" s="773">
        <v>1</v>
      </c>
      <c r="AG31" s="774"/>
      <c r="AH31" s="774"/>
      <c r="AI31" s="774"/>
      <c r="AJ31" s="775"/>
      <c r="AK31" s="821">
        <v>6</v>
      </c>
      <c r="AL31" s="817"/>
      <c r="AM31" s="817"/>
      <c r="AN31" s="817"/>
      <c r="AO31" s="817"/>
      <c r="AP31" s="817" t="s">
        <v>490</v>
      </c>
      <c r="AQ31" s="817"/>
      <c r="AR31" s="817"/>
      <c r="AS31" s="817"/>
      <c r="AT31" s="817"/>
      <c r="AU31" s="817" t="s">
        <v>490</v>
      </c>
      <c r="AV31" s="817"/>
      <c r="AW31" s="817"/>
      <c r="AX31" s="817"/>
      <c r="AY31" s="817"/>
      <c r="AZ31" s="818" t="s">
        <v>490</v>
      </c>
      <c r="BA31" s="818"/>
      <c r="BB31" s="818"/>
      <c r="BC31" s="818"/>
      <c r="BD31" s="818"/>
      <c r="BE31" s="819"/>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5">
        <v>5</v>
      </c>
      <c r="B32" s="767" t="s">
        <v>393</v>
      </c>
      <c r="C32" s="768"/>
      <c r="D32" s="768"/>
      <c r="E32" s="768"/>
      <c r="F32" s="768"/>
      <c r="G32" s="768"/>
      <c r="H32" s="768"/>
      <c r="I32" s="768"/>
      <c r="J32" s="768"/>
      <c r="K32" s="768"/>
      <c r="L32" s="768"/>
      <c r="M32" s="768"/>
      <c r="N32" s="768"/>
      <c r="O32" s="768"/>
      <c r="P32" s="769"/>
      <c r="Q32" s="770">
        <v>399</v>
      </c>
      <c r="R32" s="771"/>
      <c r="S32" s="771"/>
      <c r="T32" s="771"/>
      <c r="U32" s="771"/>
      <c r="V32" s="771">
        <v>329</v>
      </c>
      <c r="W32" s="771"/>
      <c r="X32" s="771"/>
      <c r="Y32" s="771"/>
      <c r="Z32" s="771"/>
      <c r="AA32" s="771">
        <v>70</v>
      </c>
      <c r="AB32" s="771"/>
      <c r="AC32" s="771"/>
      <c r="AD32" s="771"/>
      <c r="AE32" s="772"/>
      <c r="AF32" s="773">
        <v>385</v>
      </c>
      <c r="AG32" s="774"/>
      <c r="AH32" s="774"/>
      <c r="AI32" s="774"/>
      <c r="AJ32" s="775"/>
      <c r="AK32" s="821">
        <v>25</v>
      </c>
      <c r="AL32" s="817"/>
      <c r="AM32" s="817"/>
      <c r="AN32" s="817"/>
      <c r="AO32" s="817"/>
      <c r="AP32" s="817">
        <v>824</v>
      </c>
      <c r="AQ32" s="817"/>
      <c r="AR32" s="817"/>
      <c r="AS32" s="817"/>
      <c r="AT32" s="817"/>
      <c r="AU32" s="817">
        <v>80</v>
      </c>
      <c r="AV32" s="817"/>
      <c r="AW32" s="817"/>
      <c r="AX32" s="817"/>
      <c r="AY32" s="817"/>
      <c r="AZ32" s="818" t="s">
        <v>490</v>
      </c>
      <c r="BA32" s="818"/>
      <c r="BB32" s="818"/>
      <c r="BC32" s="818"/>
      <c r="BD32" s="818"/>
      <c r="BE32" s="819" t="s">
        <v>394</v>
      </c>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5">
        <v>6</v>
      </c>
      <c r="B33" s="767" t="s">
        <v>395</v>
      </c>
      <c r="C33" s="768"/>
      <c r="D33" s="768"/>
      <c r="E33" s="768"/>
      <c r="F33" s="768"/>
      <c r="G33" s="768"/>
      <c r="H33" s="768"/>
      <c r="I33" s="768"/>
      <c r="J33" s="768"/>
      <c r="K33" s="768"/>
      <c r="L33" s="768"/>
      <c r="M33" s="768"/>
      <c r="N33" s="768"/>
      <c r="O33" s="768"/>
      <c r="P33" s="769"/>
      <c r="Q33" s="770">
        <v>334</v>
      </c>
      <c r="R33" s="771"/>
      <c r="S33" s="771"/>
      <c r="T33" s="771"/>
      <c r="U33" s="771"/>
      <c r="V33" s="771">
        <v>333</v>
      </c>
      <c r="W33" s="771"/>
      <c r="X33" s="771"/>
      <c r="Y33" s="771"/>
      <c r="Z33" s="771"/>
      <c r="AA33" s="771">
        <v>1</v>
      </c>
      <c r="AB33" s="771"/>
      <c r="AC33" s="771"/>
      <c r="AD33" s="771"/>
      <c r="AE33" s="772"/>
      <c r="AF33" s="773">
        <v>55</v>
      </c>
      <c r="AG33" s="774"/>
      <c r="AH33" s="774"/>
      <c r="AI33" s="774"/>
      <c r="AJ33" s="775"/>
      <c r="AK33" s="821">
        <v>236</v>
      </c>
      <c r="AL33" s="817"/>
      <c r="AM33" s="817"/>
      <c r="AN33" s="817"/>
      <c r="AO33" s="817"/>
      <c r="AP33" s="817">
        <v>3364</v>
      </c>
      <c r="AQ33" s="817"/>
      <c r="AR33" s="817"/>
      <c r="AS33" s="817"/>
      <c r="AT33" s="817"/>
      <c r="AU33" s="817">
        <v>1975</v>
      </c>
      <c r="AV33" s="817"/>
      <c r="AW33" s="817"/>
      <c r="AX33" s="817"/>
      <c r="AY33" s="817"/>
      <c r="AZ33" s="818" t="s">
        <v>490</v>
      </c>
      <c r="BA33" s="818"/>
      <c r="BB33" s="818"/>
      <c r="BC33" s="818"/>
      <c r="BD33" s="818"/>
      <c r="BE33" s="819" t="s">
        <v>394</v>
      </c>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5">
        <v>7</v>
      </c>
      <c r="B34" s="767" t="s">
        <v>396</v>
      </c>
      <c r="C34" s="768"/>
      <c r="D34" s="768"/>
      <c r="E34" s="768"/>
      <c r="F34" s="768"/>
      <c r="G34" s="768"/>
      <c r="H34" s="768"/>
      <c r="I34" s="768"/>
      <c r="J34" s="768"/>
      <c r="K34" s="768"/>
      <c r="L34" s="768"/>
      <c r="M34" s="768"/>
      <c r="N34" s="768"/>
      <c r="O34" s="768"/>
      <c r="P34" s="769"/>
      <c r="Q34" s="770">
        <v>80</v>
      </c>
      <c r="R34" s="771"/>
      <c r="S34" s="771"/>
      <c r="T34" s="771"/>
      <c r="U34" s="771"/>
      <c r="V34" s="771">
        <v>74</v>
      </c>
      <c r="W34" s="771"/>
      <c r="X34" s="771"/>
      <c r="Y34" s="771"/>
      <c r="Z34" s="771"/>
      <c r="AA34" s="771">
        <v>7</v>
      </c>
      <c r="AB34" s="771"/>
      <c r="AC34" s="771"/>
      <c r="AD34" s="771"/>
      <c r="AE34" s="772"/>
      <c r="AF34" s="773">
        <v>5</v>
      </c>
      <c r="AG34" s="774"/>
      <c r="AH34" s="774"/>
      <c r="AI34" s="774"/>
      <c r="AJ34" s="775"/>
      <c r="AK34" s="821">
        <v>44</v>
      </c>
      <c r="AL34" s="817"/>
      <c r="AM34" s="817"/>
      <c r="AN34" s="817"/>
      <c r="AO34" s="817"/>
      <c r="AP34" s="817">
        <v>59</v>
      </c>
      <c r="AQ34" s="817"/>
      <c r="AR34" s="817"/>
      <c r="AS34" s="817"/>
      <c r="AT34" s="817"/>
      <c r="AU34" s="817">
        <v>47</v>
      </c>
      <c r="AV34" s="817"/>
      <c r="AW34" s="817"/>
      <c r="AX34" s="817"/>
      <c r="AY34" s="817"/>
      <c r="AZ34" s="818" t="s">
        <v>490</v>
      </c>
      <c r="BA34" s="818"/>
      <c r="BB34" s="818"/>
      <c r="BC34" s="818"/>
      <c r="BD34" s="818"/>
      <c r="BE34" s="819" t="s">
        <v>394</v>
      </c>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5">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5">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5">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5">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5">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397</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3" t="s">
        <v>377</v>
      </c>
      <c r="B63" s="776" t="s">
        <v>398</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691</v>
      </c>
      <c r="AG63" s="831"/>
      <c r="AH63" s="831"/>
      <c r="AI63" s="831"/>
      <c r="AJ63" s="832"/>
      <c r="AK63" s="833"/>
      <c r="AL63" s="828"/>
      <c r="AM63" s="828"/>
      <c r="AN63" s="828"/>
      <c r="AO63" s="828"/>
      <c r="AP63" s="831">
        <f>+AP32+AP33+AP34</f>
        <v>4247</v>
      </c>
      <c r="AQ63" s="831"/>
      <c r="AR63" s="831"/>
      <c r="AS63" s="831"/>
      <c r="AT63" s="831"/>
      <c r="AU63" s="831">
        <f>+AU32+AU33+AU34</f>
        <v>2102</v>
      </c>
      <c r="AV63" s="831"/>
      <c r="AW63" s="831"/>
      <c r="AX63" s="831"/>
      <c r="AY63" s="831"/>
      <c r="AZ63" s="835"/>
      <c r="BA63" s="835"/>
      <c r="BB63" s="835"/>
      <c r="BC63" s="835"/>
      <c r="BD63" s="835"/>
      <c r="BE63" s="836"/>
      <c r="BF63" s="836"/>
      <c r="BG63" s="836"/>
      <c r="BH63" s="836"/>
      <c r="BI63" s="837"/>
      <c r="BJ63" s="838" t="s">
        <v>121</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399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400</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401</v>
      </c>
      <c r="AV66" s="721"/>
      <c r="AW66" s="721"/>
      <c r="AX66" s="721"/>
      <c r="AY66" s="722"/>
      <c r="AZ66" s="720" t="s">
        <v>365</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15">
      <c r="A68" s="219">
        <v>1</v>
      </c>
      <c r="B68" s="856" t="s">
        <v>551</v>
      </c>
      <c r="C68" s="857"/>
      <c r="D68" s="857"/>
      <c r="E68" s="857"/>
      <c r="F68" s="857"/>
      <c r="G68" s="857"/>
      <c r="H68" s="857"/>
      <c r="I68" s="857"/>
      <c r="J68" s="857"/>
      <c r="K68" s="857"/>
      <c r="L68" s="857"/>
      <c r="M68" s="857"/>
      <c r="N68" s="857"/>
      <c r="O68" s="857"/>
      <c r="P68" s="858"/>
      <c r="Q68" s="859">
        <v>1895</v>
      </c>
      <c r="R68" s="853"/>
      <c r="S68" s="853"/>
      <c r="T68" s="853"/>
      <c r="U68" s="853"/>
      <c r="V68" s="853">
        <v>1887</v>
      </c>
      <c r="W68" s="853"/>
      <c r="X68" s="853"/>
      <c r="Y68" s="853"/>
      <c r="Z68" s="853"/>
      <c r="AA68" s="853">
        <v>9</v>
      </c>
      <c r="AB68" s="853"/>
      <c r="AC68" s="853"/>
      <c r="AD68" s="853"/>
      <c r="AE68" s="853"/>
      <c r="AF68" s="853">
        <v>9</v>
      </c>
      <c r="AG68" s="853"/>
      <c r="AH68" s="853"/>
      <c r="AI68" s="853"/>
      <c r="AJ68" s="853"/>
      <c r="AK68" s="853">
        <v>24</v>
      </c>
      <c r="AL68" s="853"/>
      <c r="AM68" s="853"/>
      <c r="AN68" s="853"/>
      <c r="AO68" s="853"/>
      <c r="AP68" s="853">
        <v>0</v>
      </c>
      <c r="AQ68" s="853"/>
      <c r="AR68" s="853"/>
      <c r="AS68" s="853"/>
      <c r="AT68" s="853"/>
      <c r="AU68" s="853" t="s">
        <v>556</v>
      </c>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15">
      <c r="A69" s="221">
        <v>2</v>
      </c>
      <c r="B69" s="860" t="s">
        <v>552</v>
      </c>
      <c r="C69" s="861"/>
      <c r="D69" s="861"/>
      <c r="E69" s="861"/>
      <c r="F69" s="861"/>
      <c r="G69" s="861"/>
      <c r="H69" s="861"/>
      <c r="I69" s="861"/>
      <c r="J69" s="861"/>
      <c r="K69" s="861"/>
      <c r="L69" s="861"/>
      <c r="M69" s="861"/>
      <c r="N69" s="861"/>
      <c r="O69" s="861"/>
      <c r="P69" s="862"/>
      <c r="Q69" s="863">
        <v>25</v>
      </c>
      <c r="R69" s="817"/>
      <c r="S69" s="817"/>
      <c r="T69" s="817"/>
      <c r="U69" s="817"/>
      <c r="V69" s="817">
        <v>23</v>
      </c>
      <c r="W69" s="817"/>
      <c r="X69" s="817"/>
      <c r="Y69" s="817"/>
      <c r="Z69" s="817"/>
      <c r="AA69" s="817">
        <v>1</v>
      </c>
      <c r="AB69" s="817"/>
      <c r="AC69" s="817"/>
      <c r="AD69" s="817"/>
      <c r="AE69" s="817"/>
      <c r="AF69" s="817">
        <v>1</v>
      </c>
      <c r="AG69" s="817"/>
      <c r="AH69" s="817"/>
      <c r="AI69" s="817"/>
      <c r="AJ69" s="817"/>
      <c r="AK69" s="817">
        <v>9</v>
      </c>
      <c r="AL69" s="817"/>
      <c r="AM69" s="817"/>
      <c r="AN69" s="817"/>
      <c r="AO69" s="817"/>
      <c r="AP69" s="817">
        <v>0</v>
      </c>
      <c r="AQ69" s="817"/>
      <c r="AR69" s="817"/>
      <c r="AS69" s="817"/>
      <c r="AT69" s="817"/>
      <c r="AU69" s="817" t="s">
        <v>556</v>
      </c>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15">
      <c r="A70" s="221">
        <v>3</v>
      </c>
      <c r="B70" s="860" t="s">
        <v>553</v>
      </c>
      <c r="C70" s="861"/>
      <c r="D70" s="861"/>
      <c r="E70" s="861"/>
      <c r="F70" s="861"/>
      <c r="G70" s="861"/>
      <c r="H70" s="861"/>
      <c r="I70" s="861"/>
      <c r="J70" s="861"/>
      <c r="K70" s="861"/>
      <c r="L70" s="861"/>
      <c r="M70" s="861"/>
      <c r="N70" s="861"/>
      <c r="O70" s="861"/>
      <c r="P70" s="862"/>
      <c r="Q70" s="863">
        <v>22</v>
      </c>
      <c r="R70" s="817"/>
      <c r="S70" s="817"/>
      <c r="T70" s="817"/>
      <c r="U70" s="817"/>
      <c r="V70" s="817">
        <v>20</v>
      </c>
      <c r="W70" s="817"/>
      <c r="X70" s="817"/>
      <c r="Y70" s="817"/>
      <c r="Z70" s="817"/>
      <c r="AA70" s="817">
        <v>2</v>
      </c>
      <c r="AB70" s="817"/>
      <c r="AC70" s="817"/>
      <c r="AD70" s="817"/>
      <c r="AE70" s="817"/>
      <c r="AF70" s="817">
        <v>2</v>
      </c>
      <c r="AG70" s="817"/>
      <c r="AH70" s="817"/>
      <c r="AI70" s="817"/>
      <c r="AJ70" s="817"/>
      <c r="AK70" s="817">
        <v>0</v>
      </c>
      <c r="AL70" s="817"/>
      <c r="AM70" s="817"/>
      <c r="AN70" s="817"/>
      <c r="AO70" s="817"/>
      <c r="AP70" s="817">
        <v>0</v>
      </c>
      <c r="AQ70" s="817"/>
      <c r="AR70" s="817"/>
      <c r="AS70" s="817"/>
      <c r="AT70" s="817"/>
      <c r="AU70" s="817" t="s">
        <v>556</v>
      </c>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15">
      <c r="A71" s="221">
        <v>4</v>
      </c>
      <c r="B71" s="860" t="s">
        <v>554</v>
      </c>
      <c r="C71" s="861"/>
      <c r="D71" s="861"/>
      <c r="E71" s="861"/>
      <c r="F71" s="861"/>
      <c r="G71" s="861"/>
      <c r="H71" s="861"/>
      <c r="I71" s="861"/>
      <c r="J71" s="861"/>
      <c r="K71" s="861"/>
      <c r="L71" s="861"/>
      <c r="M71" s="861"/>
      <c r="N71" s="861"/>
      <c r="O71" s="861"/>
      <c r="P71" s="862"/>
      <c r="Q71" s="863">
        <v>222</v>
      </c>
      <c r="R71" s="817"/>
      <c r="S71" s="817"/>
      <c r="T71" s="817"/>
      <c r="U71" s="817"/>
      <c r="V71" s="817">
        <v>215</v>
      </c>
      <c r="W71" s="817"/>
      <c r="X71" s="817"/>
      <c r="Y71" s="817"/>
      <c r="Z71" s="817"/>
      <c r="AA71" s="817">
        <v>7</v>
      </c>
      <c r="AB71" s="817"/>
      <c r="AC71" s="817"/>
      <c r="AD71" s="817"/>
      <c r="AE71" s="817"/>
      <c r="AF71" s="817">
        <v>7</v>
      </c>
      <c r="AG71" s="817"/>
      <c r="AH71" s="817"/>
      <c r="AI71" s="817"/>
      <c r="AJ71" s="817"/>
      <c r="AK71" s="817">
        <v>6</v>
      </c>
      <c r="AL71" s="817"/>
      <c r="AM71" s="817"/>
      <c r="AN71" s="817"/>
      <c r="AO71" s="817"/>
      <c r="AP71" s="817">
        <v>0</v>
      </c>
      <c r="AQ71" s="817"/>
      <c r="AR71" s="817"/>
      <c r="AS71" s="817"/>
      <c r="AT71" s="817"/>
      <c r="AU71" s="817" t="s">
        <v>556</v>
      </c>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15">
      <c r="A72" s="221">
        <v>5</v>
      </c>
      <c r="B72" s="860" t="s">
        <v>555</v>
      </c>
      <c r="C72" s="861"/>
      <c r="D72" s="861"/>
      <c r="E72" s="861"/>
      <c r="F72" s="861"/>
      <c r="G72" s="861"/>
      <c r="H72" s="861"/>
      <c r="I72" s="861"/>
      <c r="J72" s="861"/>
      <c r="K72" s="861"/>
      <c r="L72" s="861"/>
      <c r="M72" s="861"/>
      <c r="N72" s="861"/>
      <c r="O72" s="861"/>
      <c r="P72" s="862"/>
      <c r="Q72" s="863">
        <v>176722</v>
      </c>
      <c r="R72" s="817"/>
      <c r="S72" s="817"/>
      <c r="T72" s="817"/>
      <c r="U72" s="817"/>
      <c r="V72" s="817">
        <v>170611</v>
      </c>
      <c r="W72" s="817"/>
      <c r="X72" s="817"/>
      <c r="Y72" s="817"/>
      <c r="Z72" s="817"/>
      <c r="AA72" s="817">
        <v>6110</v>
      </c>
      <c r="AB72" s="817"/>
      <c r="AC72" s="817"/>
      <c r="AD72" s="817"/>
      <c r="AE72" s="817"/>
      <c r="AF72" s="817">
        <v>6110</v>
      </c>
      <c r="AG72" s="817"/>
      <c r="AH72" s="817"/>
      <c r="AI72" s="817"/>
      <c r="AJ72" s="817"/>
      <c r="AK72" s="817">
        <v>2165</v>
      </c>
      <c r="AL72" s="817"/>
      <c r="AM72" s="817"/>
      <c r="AN72" s="817"/>
      <c r="AO72" s="817"/>
      <c r="AP72" s="817" t="s">
        <v>556</v>
      </c>
      <c r="AQ72" s="817"/>
      <c r="AR72" s="817"/>
      <c r="AS72" s="817"/>
      <c r="AT72" s="817"/>
      <c r="AU72" s="817" t="s">
        <v>556</v>
      </c>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15">
      <c r="A73" s="221">
        <v>6</v>
      </c>
      <c r="B73" s="860"/>
      <c r="C73" s="861"/>
      <c r="D73" s="861"/>
      <c r="E73" s="861"/>
      <c r="F73" s="861"/>
      <c r="G73" s="861"/>
      <c r="H73" s="861"/>
      <c r="I73" s="861"/>
      <c r="J73" s="861"/>
      <c r="K73" s="861"/>
      <c r="L73" s="861"/>
      <c r="M73" s="861"/>
      <c r="N73" s="861"/>
      <c r="O73" s="861"/>
      <c r="P73" s="862"/>
      <c r="Q73" s="863"/>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15">
      <c r="A74" s="221">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15">
      <c r="A75" s="221">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15">
      <c r="A76" s="221">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15">
      <c r="A77" s="221">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15">
      <c r="A78" s="221">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15">
      <c r="A79" s="221">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15">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15">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15">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15">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15">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15">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15">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15">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
      <c r="A88" s="223" t="s">
        <v>377</v>
      </c>
      <c r="B88" s="776" t="s">
        <v>402</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f>SUM(AF68:AJ87)</f>
        <v>6129</v>
      </c>
      <c r="AG88" s="831"/>
      <c r="AH88" s="831"/>
      <c r="AI88" s="831"/>
      <c r="AJ88" s="831"/>
      <c r="AK88" s="828"/>
      <c r="AL88" s="828"/>
      <c r="AM88" s="828"/>
      <c r="AN88" s="828"/>
      <c r="AO88" s="828"/>
      <c r="AP88" s="831">
        <f>SUM(AP68:AT87)</f>
        <v>0</v>
      </c>
      <c r="AQ88" s="831"/>
      <c r="AR88" s="831"/>
      <c r="AS88" s="831"/>
      <c r="AT88" s="831"/>
      <c r="AU88" s="831">
        <f>SUM(AU68:AY87)</f>
        <v>0</v>
      </c>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776" t="s">
        <v>403</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f>SUM(CR7:CV8)</f>
        <v>6</v>
      </c>
      <c r="CS102" s="839"/>
      <c r="CT102" s="839"/>
      <c r="CU102" s="839"/>
      <c r="CV102" s="878"/>
      <c r="CW102" s="877">
        <f>SUM(CW7:DA8)</f>
        <v>0</v>
      </c>
      <c r="CX102" s="839"/>
      <c r="CY102" s="839"/>
      <c r="CZ102" s="839"/>
      <c r="DA102" s="878"/>
      <c r="DB102" s="877">
        <f>SUM(DB7:DF8)</f>
        <v>30</v>
      </c>
      <c r="DC102" s="839"/>
      <c r="DD102" s="839"/>
      <c r="DE102" s="839"/>
      <c r="DF102" s="878"/>
      <c r="DG102" s="877">
        <f>SUM(DG7:DK8)</f>
        <v>0</v>
      </c>
      <c r="DH102" s="839"/>
      <c r="DI102" s="839"/>
      <c r="DJ102" s="839"/>
      <c r="DK102" s="878"/>
      <c r="DL102" s="877">
        <f>SUM(DL7:DP8)</f>
        <v>0</v>
      </c>
      <c r="DM102" s="839"/>
      <c r="DN102" s="839"/>
      <c r="DO102" s="839"/>
      <c r="DP102" s="878"/>
      <c r="DQ102" s="877">
        <f>SUM(DQ7:DU8)</f>
        <v>0</v>
      </c>
      <c r="DR102" s="839"/>
      <c r="DS102" s="839"/>
      <c r="DT102" s="839"/>
      <c r="DU102" s="878"/>
      <c r="DV102" s="776"/>
      <c r="DW102" s="777"/>
      <c r="DX102" s="777"/>
      <c r="DY102" s="777"/>
      <c r="DZ102" s="901"/>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404</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405</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406</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407</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04" t="s">
        <v>408</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409</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15">
      <c r="A109" s="899" t="s">
        <v>410</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411</v>
      </c>
      <c r="AB109" s="880"/>
      <c r="AC109" s="880"/>
      <c r="AD109" s="880"/>
      <c r="AE109" s="881"/>
      <c r="AF109" s="879" t="s">
        <v>412</v>
      </c>
      <c r="AG109" s="880"/>
      <c r="AH109" s="880"/>
      <c r="AI109" s="880"/>
      <c r="AJ109" s="881"/>
      <c r="AK109" s="879" t="s">
        <v>295</v>
      </c>
      <c r="AL109" s="880"/>
      <c r="AM109" s="880"/>
      <c r="AN109" s="880"/>
      <c r="AO109" s="881"/>
      <c r="AP109" s="879" t="s">
        <v>413</v>
      </c>
      <c r="AQ109" s="880"/>
      <c r="AR109" s="880"/>
      <c r="AS109" s="880"/>
      <c r="AT109" s="882"/>
      <c r="AU109" s="899" t="s">
        <v>410</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411</v>
      </c>
      <c r="BR109" s="880"/>
      <c r="BS109" s="880"/>
      <c r="BT109" s="880"/>
      <c r="BU109" s="881"/>
      <c r="BV109" s="879" t="s">
        <v>412</v>
      </c>
      <c r="BW109" s="880"/>
      <c r="BX109" s="880"/>
      <c r="BY109" s="880"/>
      <c r="BZ109" s="881"/>
      <c r="CA109" s="879" t="s">
        <v>295</v>
      </c>
      <c r="CB109" s="880"/>
      <c r="CC109" s="880"/>
      <c r="CD109" s="880"/>
      <c r="CE109" s="881"/>
      <c r="CF109" s="900" t="s">
        <v>413</v>
      </c>
      <c r="CG109" s="900"/>
      <c r="CH109" s="900"/>
      <c r="CI109" s="900"/>
      <c r="CJ109" s="900"/>
      <c r="CK109" s="879" t="s">
        <v>414</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411</v>
      </c>
      <c r="DH109" s="880"/>
      <c r="DI109" s="880"/>
      <c r="DJ109" s="880"/>
      <c r="DK109" s="881"/>
      <c r="DL109" s="879" t="s">
        <v>412</v>
      </c>
      <c r="DM109" s="880"/>
      <c r="DN109" s="880"/>
      <c r="DO109" s="880"/>
      <c r="DP109" s="881"/>
      <c r="DQ109" s="879" t="s">
        <v>295</v>
      </c>
      <c r="DR109" s="880"/>
      <c r="DS109" s="880"/>
      <c r="DT109" s="880"/>
      <c r="DU109" s="881"/>
      <c r="DV109" s="879" t="s">
        <v>413</v>
      </c>
      <c r="DW109" s="880"/>
      <c r="DX109" s="880"/>
      <c r="DY109" s="880"/>
      <c r="DZ109" s="882"/>
    </row>
    <row r="110" spans="1:131" s="212" customFormat="1" ht="26.25" customHeight="1" x14ac:dyDescent="0.15">
      <c r="A110" s="883" t="s">
        <v>415</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791656</v>
      </c>
      <c r="AB110" s="887"/>
      <c r="AC110" s="887"/>
      <c r="AD110" s="887"/>
      <c r="AE110" s="888"/>
      <c r="AF110" s="889">
        <v>791265</v>
      </c>
      <c r="AG110" s="887"/>
      <c r="AH110" s="887"/>
      <c r="AI110" s="887"/>
      <c r="AJ110" s="888"/>
      <c r="AK110" s="889">
        <v>772774</v>
      </c>
      <c r="AL110" s="887"/>
      <c r="AM110" s="887"/>
      <c r="AN110" s="887"/>
      <c r="AO110" s="888"/>
      <c r="AP110" s="890">
        <v>12.4</v>
      </c>
      <c r="AQ110" s="891"/>
      <c r="AR110" s="891"/>
      <c r="AS110" s="891"/>
      <c r="AT110" s="892"/>
      <c r="AU110" s="893" t="s">
        <v>69</v>
      </c>
      <c r="AV110" s="894"/>
      <c r="AW110" s="894"/>
      <c r="AX110" s="894"/>
      <c r="AY110" s="894"/>
      <c r="AZ110" s="916" t="s">
        <v>416</v>
      </c>
      <c r="BA110" s="884"/>
      <c r="BB110" s="884"/>
      <c r="BC110" s="884"/>
      <c r="BD110" s="884"/>
      <c r="BE110" s="884"/>
      <c r="BF110" s="884"/>
      <c r="BG110" s="884"/>
      <c r="BH110" s="884"/>
      <c r="BI110" s="884"/>
      <c r="BJ110" s="884"/>
      <c r="BK110" s="884"/>
      <c r="BL110" s="884"/>
      <c r="BM110" s="884"/>
      <c r="BN110" s="884"/>
      <c r="BO110" s="884"/>
      <c r="BP110" s="885"/>
      <c r="BQ110" s="917">
        <v>6930699</v>
      </c>
      <c r="BR110" s="918"/>
      <c r="BS110" s="918"/>
      <c r="BT110" s="918"/>
      <c r="BU110" s="918"/>
      <c r="BV110" s="918">
        <v>6408132</v>
      </c>
      <c r="BW110" s="918"/>
      <c r="BX110" s="918"/>
      <c r="BY110" s="918"/>
      <c r="BZ110" s="918"/>
      <c r="CA110" s="918">
        <v>6014199</v>
      </c>
      <c r="CB110" s="918"/>
      <c r="CC110" s="918"/>
      <c r="CD110" s="918"/>
      <c r="CE110" s="918"/>
      <c r="CF110" s="931">
        <v>96.8</v>
      </c>
      <c r="CG110" s="932"/>
      <c r="CH110" s="932"/>
      <c r="CI110" s="932"/>
      <c r="CJ110" s="932"/>
      <c r="CK110" s="933" t="s">
        <v>417</v>
      </c>
      <c r="CL110" s="934"/>
      <c r="CM110" s="916" t="s">
        <v>418</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121</v>
      </c>
      <c r="DH110" s="918"/>
      <c r="DI110" s="918"/>
      <c r="DJ110" s="918"/>
      <c r="DK110" s="918"/>
      <c r="DL110" s="918" t="s">
        <v>121</v>
      </c>
      <c r="DM110" s="918"/>
      <c r="DN110" s="918"/>
      <c r="DO110" s="918"/>
      <c r="DP110" s="918"/>
      <c r="DQ110" s="918" t="s">
        <v>121</v>
      </c>
      <c r="DR110" s="918"/>
      <c r="DS110" s="918"/>
      <c r="DT110" s="918"/>
      <c r="DU110" s="918"/>
      <c r="DV110" s="919" t="s">
        <v>121</v>
      </c>
      <c r="DW110" s="919"/>
      <c r="DX110" s="919"/>
      <c r="DY110" s="919"/>
      <c r="DZ110" s="920"/>
    </row>
    <row r="111" spans="1:131" s="212" customFormat="1" ht="26.25" customHeight="1" x14ac:dyDescent="0.15">
      <c r="A111" s="921" t="s">
        <v>419</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121</v>
      </c>
      <c r="AB111" s="925"/>
      <c r="AC111" s="925"/>
      <c r="AD111" s="925"/>
      <c r="AE111" s="926"/>
      <c r="AF111" s="927" t="s">
        <v>121</v>
      </c>
      <c r="AG111" s="925"/>
      <c r="AH111" s="925"/>
      <c r="AI111" s="925"/>
      <c r="AJ111" s="926"/>
      <c r="AK111" s="927" t="s">
        <v>121</v>
      </c>
      <c r="AL111" s="925"/>
      <c r="AM111" s="925"/>
      <c r="AN111" s="925"/>
      <c r="AO111" s="926"/>
      <c r="AP111" s="928" t="s">
        <v>121</v>
      </c>
      <c r="AQ111" s="929"/>
      <c r="AR111" s="929"/>
      <c r="AS111" s="929"/>
      <c r="AT111" s="930"/>
      <c r="AU111" s="895"/>
      <c r="AV111" s="896"/>
      <c r="AW111" s="896"/>
      <c r="AX111" s="896"/>
      <c r="AY111" s="896"/>
      <c r="AZ111" s="909" t="s">
        <v>420</v>
      </c>
      <c r="BA111" s="910"/>
      <c r="BB111" s="910"/>
      <c r="BC111" s="910"/>
      <c r="BD111" s="910"/>
      <c r="BE111" s="910"/>
      <c r="BF111" s="910"/>
      <c r="BG111" s="910"/>
      <c r="BH111" s="910"/>
      <c r="BI111" s="910"/>
      <c r="BJ111" s="910"/>
      <c r="BK111" s="910"/>
      <c r="BL111" s="910"/>
      <c r="BM111" s="910"/>
      <c r="BN111" s="910"/>
      <c r="BO111" s="910"/>
      <c r="BP111" s="911"/>
      <c r="BQ111" s="912">
        <v>20061</v>
      </c>
      <c r="BR111" s="913"/>
      <c r="BS111" s="913"/>
      <c r="BT111" s="913"/>
      <c r="BU111" s="913"/>
      <c r="BV111" s="913">
        <v>26729</v>
      </c>
      <c r="BW111" s="913"/>
      <c r="BX111" s="913"/>
      <c r="BY111" s="913"/>
      <c r="BZ111" s="913"/>
      <c r="CA111" s="913">
        <v>26729</v>
      </c>
      <c r="CB111" s="913"/>
      <c r="CC111" s="913"/>
      <c r="CD111" s="913"/>
      <c r="CE111" s="913"/>
      <c r="CF111" s="907">
        <v>0.4</v>
      </c>
      <c r="CG111" s="908"/>
      <c r="CH111" s="908"/>
      <c r="CI111" s="908"/>
      <c r="CJ111" s="908"/>
      <c r="CK111" s="935"/>
      <c r="CL111" s="936"/>
      <c r="CM111" s="909" t="s">
        <v>421</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121</v>
      </c>
      <c r="DH111" s="913"/>
      <c r="DI111" s="913"/>
      <c r="DJ111" s="913"/>
      <c r="DK111" s="913"/>
      <c r="DL111" s="913" t="s">
        <v>121</v>
      </c>
      <c r="DM111" s="913"/>
      <c r="DN111" s="913"/>
      <c r="DO111" s="913"/>
      <c r="DP111" s="913"/>
      <c r="DQ111" s="913" t="s">
        <v>121</v>
      </c>
      <c r="DR111" s="913"/>
      <c r="DS111" s="913"/>
      <c r="DT111" s="913"/>
      <c r="DU111" s="913"/>
      <c r="DV111" s="914" t="s">
        <v>121</v>
      </c>
      <c r="DW111" s="914"/>
      <c r="DX111" s="914"/>
      <c r="DY111" s="914"/>
      <c r="DZ111" s="915"/>
    </row>
    <row r="112" spans="1:131" s="212" customFormat="1" ht="26.25" customHeight="1" x14ac:dyDescent="0.15">
      <c r="A112" s="939" t="s">
        <v>422</v>
      </c>
      <c r="B112" s="940"/>
      <c r="C112" s="910" t="s">
        <v>423</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121</v>
      </c>
      <c r="AB112" s="946"/>
      <c r="AC112" s="946"/>
      <c r="AD112" s="946"/>
      <c r="AE112" s="947"/>
      <c r="AF112" s="948" t="s">
        <v>121</v>
      </c>
      <c r="AG112" s="946"/>
      <c r="AH112" s="946"/>
      <c r="AI112" s="946"/>
      <c r="AJ112" s="947"/>
      <c r="AK112" s="948" t="s">
        <v>121</v>
      </c>
      <c r="AL112" s="946"/>
      <c r="AM112" s="946"/>
      <c r="AN112" s="946"/>
      <c r="AO112" s="947"/>
      <c r="AP112" s="949" t="s">
        <v>121</v>
      </c>
      <c r="AQ112" s="950"/>
      <c r="AR112" s="950"/>
      <c r="AS112" s="950"/>
      <c r="AT112" s="951"/>
      <c r="AU112" s="895"/>
      <c r="AV112" s="896"/>
      <c r="AW112" s="896"/>
      <c r="AX112" s="896"/>
      <c r="AY112" s="896"/>
      <c r="AZ112" s="909" t="s">
        <v>424</v>
      </c>
      <c r="BA112" s="910"/>
      <c r="BB112" s="910"/>
      <c r="BC112" s="910"/>
      <c r="BD112" s="910"/>
      <c r="BE112" s="910"/>
      <c r="BF112" s="910"/>
      <c r="BG112" s="910"/>
      <c r="BH112" s="910"/>
      <c r="BI112" s="910"/>
      <c r="BJ112" s="910"/>
      <c r="BK112" s="910"/>
      <c r="BL112" s="910"/>
      <c r="BM112" s="910"/>
      <c r="BN112" s="910"/>
      <c r="BO112" s="910"/>
      <c r="BP112" s="911"/>
      <c r="BQ112" s="912">
        <v>1827928</v>
      </c>
      <c r="BR112" s="913"/>
      <c r="BS112" s="913"/>
      <c r="BT112" s="913"/>
      <c r="BU112" s="913"/>
      <c r="BV112" s="913">
        <v>2035024</v>
      </c>
      <c r="BW112" s="913"/>
      <c r="BX112" s="913"/>
      <c r="BY112" s="913"/>
      <c r="BZ112" s="913"/>
      <c r="CA112" s="913">
        <v>2101725</v>
      </c>
      <c r="CB112" s="913"/>
      <c r="CC112" s="913"/>
      <c r="CD112" s="913"/>
      <c r="CE112" s="913"/>
      <c r="CF112" s="907">
        <v>33.799999999999997</v>
      </c>
      <c r="CG112" s="908"/>
      <c r="CH112" s="908"/>
      <c r="CI112" s="908"/>
      <c r="CJ112" s="908"/>
      <c r="CK112" s="935"/>
      <c r="CL112" s="936"/>
      <c r="CM112" s="909" t="s">
        <v>425</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121</v>
      </c>
      <c r="DH112" s="913"/>
      <c r="DI112" s="913"/>
      <c r="DJ112" s="913"/>
      <c r="DK112" s="913"/>
      <c r="DL112" s="913" t="s">
        <v>121</v>
      </c>
      <c r="DM112" s="913"/>
      <c r="DN112" s="913"/>
      <c r="DO112" s="913"/>
      <c r="DP112" s="913"/>
      <c r="DQ112" s="913" t="s">
        <v>121</v>
      </c>
      <c r="DR112" s="913"/>
      <c r="DS112" s="913"/>
      <c r="DT112" s="913"/>
      <c r="DU112" s="913"/>
      <c r="DV112" s="914" t="s">
        <v>121</v>
      </c>
      <c r="DW112" s="914"/>
      <c r="DX112" s="914"/>
      <c r="DY112" s="914"/>
      <c r="DZ112" s="915"/>
    </row>
    <row r="113" spans="1:130" s="212" customFormat="1" ht="26.25" customHeight="1" x14ac:dyDescent="0.15">
      <c r="A113" s="941"/>
      <c r="B113" s="942"/>
      <c r="C113" s="910" t="s">
        <v>426</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173815</v>
      </c>
      <c r="AB113" s="925"/>
      <c r="AC113" s="925"/>
      <c r="AD113" s="925"/>
      <c r="AE113" s="926"/>
      <c r="AF113" s="927">
        <v>159281</v>
      </c>
      <c r="AG113" s="925"/>
      <c r="AH113" s="925"/>
      <c r="AI113" s="925"/>
      <c r="AJ113" s="926"/>
      <c r="AK113" s="927">
        <v>121516</v>
      </c>
      <c r="AL113" s="925"/>
      <c r="AM113" s="925"/>
      <c r="AN113" s="925"/>
      <c r="AO113" s="926"/>
      <c r="AP113" s="928">
        <v>2</v>
      </c>
      <c r="AQ113" s="929"/>
      <c r="AR113" s="929"/>
      <c r="AS113" s="929"/>
      <c r="AT113" s="930"/>
      <c r="AU113" s="895"/>
      <c r="AV113" s="896"/>
      <c r="AW113" s="896"/>
      <c r="AX113" s="896"/>
      <c r="AY113" s="896"/>
      <c r="AZ113" s="909" t="s">
        <v>427</v>
      </c>
      <c r="BA113" s="910"/>
      <c r="BB113" s="910"/>
      <c r="BC113" s="910"/>
      <c r="BD113" s="910"/>
      <c r="BE113" s="910"/>
      <c r="BF113" s="910"/>
      <c r="BG113" s="910"/>
      <c r="BH113" s="910"/>
      <c r="BI113" s="910"/>
      <c r="BJ113" s="910"/>
      <c r="BK113" s="910"/>
      <c r="BL113" s="910"/>
      <c r="BM113" s="910"/>
      <c r="BN113" s="910"/>
      <c r="BO113" s="910"/>
      <c r="BP113" s="911"/>
      <c r="BQ113" s="912" t="s">
        <v>121</v>
      </c>
      <c r="BR113" s="913"/>
      <c r="BS113" s="913"/>
      <c r="BT113" s="913"/>
      <c r="BU113" s="913"/>
      <c r="BV113" s="913" t="s">
        <v>121</v>
      </c>
      <c r="BW113" s="913"/>
      <c r="BX113" s="913"/>
      <c r="BY113" s="913"/>
      <c r="BZ113" s="913"/>
      <c r="CA113" s="913" t="s">
        <v>121</v>
      </c>
      <c r="CB113" s="913"/>
      <c r="CC113" s="913"/>
      <c r="CD113" s="913"/>
      <c r="CE113" s="913"/>
      <c r="CF113" s="907" t="s">
        <v>121</v>
      </c>
      <c r="CG113" s="908"/>
      <c r="CH113" s="908"/>
      <c r="CI113" s="908"/>
      <c r="CJ113" s="908"/>
      <c r="CK113" s="935"/>
      <c r="CL113" s="936"/>
      <c r="CM113" s="909" t="s">
        <v>428</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121</v>
      </c>
      <c r="DH113" s="946"/>
      <c r="DI113" s="946"/>
      <c r="DJ113" s="946"/>
      <c r="DK113" s="947"/>
      <c r="DL113" s="948" t="s">
        <v>121</v>
      </c>
      <c r="DM113" s="946"/>
      <c r="DN113" s="946"/>
      <c r="DO113" s="946"/>
      <c r="DP113" s="947"/>
      <c r="DQ113" s="948" t="s">
        <v>121</v>
      </c>
      <c r="DR113" s="946"/>
      <c r="DS113" s="946"/>
      <c r="DT113" s="946"/>
      <c r="DU113" s="947"/>
      <c r="DV113" s="949" t="s">
        <v>121</v>
      </c>
      <c r="DW113" s="950"/>
      <c r="DX113" s="950"/>
      <c r="DY113" s="950"/>
      <c r="DZ113" s="951"/>
    </row>
    <row r="114" spans="1:130" s="212" customFormat="1" ht="26.25" customHeight="1" x14ac:dyDescent="0.15">
      <c r="A114" s="941"/>
      <c r="B114" s="942"/>
      <c r="C114" s="910" t="s">
        <v>429</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t="s">
        <v>121</v>
      </c>
      <c r="AB114" s="946"/>
      <c r="AC114" s="946"/>
      <c r="AD114" s="946"/>
      <c r="AE114" s="947"/>
      <c r="AF114" s="948" t="s">
        <v>121</v>
      </c>
      <c r="AG114" s="946"/>
      <c r="AH114" s="946"/>
      <c r="AI114" s="946"/>
      <c r="AJ114" s="947"/>
      <c r="AK114" s="948" t="s">
        <v>121</v>
      </c>
      <c r="AL114" s="946"/>
      <c r="AM114" s="946"/>
      <c r="AN114" s="946"/>
      <c r="AO114" s="947"/>
      <c r="AP114" s="949" t="s">
        <v>121</v>
      </c>
      <c r="AQ114" s="950"/>
      <c r="AR114" s="950"/>
      <c r="AS114" s="950"/>
      <c r="AT114" s="951"/>
      <c r="AU114" s="895"/>
      <c r="AV114" s="896"/>
      <c r="AW114" s="896"/>
      <c r="AX114" s="896"/>
      <c r="AY114" s="896"/>
      <c r="AZ114" s="909" t="s">
        <v>430</v>
      </c>
      <c r="BA114" s="910"/>
      <c r="BB114" s="910"/>
      <c r="BC114" s="910"/>
      <c r="BD114" s="910"/>
      <c r="BE114" s="910"/>
      <c r="BF114" s="910"/>
      <c r="BG114" s="910"/>
      <c r="BH114" s="910"/>
      <c r="BI114" s="910"/>
      <c r="BJ114" s="910"/>
      <c r="BK114" s="910"/>
      <c r="BL114" s="910"/>
      <c r="BM114" s="910"/>
      <c r="BN114" s="910"/>
      <c r="BO114" s="910"/>
      <c r="BP114" s="911"/>
      <c r="BQ114" s="912">
        <v>1162745</v>
      </c>
      <c r="BR114" s="913"/>
      <c r="BS114" s="913"/>
      <c r="BT114" s="913"/>
      <c r="BU114" s="913"/>
      <c r="BV114" s="913">
        <v>1100071</v>
      </c>
      <c r="BW114" s="913"/>
      <c r="BX114" s="913"/>
      <c r="BY114" s="913"/>
      <c r="BZ114" s="913"/>
      <c r="CA114" s="913">
        <v>1052547</v>
      </c>
      <c r="CB114" s="913"/>
      <c r="CC114" s="913"/>
      <c r="CD114" s="913"/>
      <c r="CE114" s="913"/>
      <c r="CF114" s="907">
        <v>16.899999999999999</v>
      </c>
      <c r="CG114" s="908"/>
      <c r="CH114" s="908"/>
      <c r="CI114" s="908"/>
      <c r="CJ114" s="908"/>
      <c r="CK114" s="935"/>
      <c r="CL114" s="936"/>
      <c r="CM114" s="909" t="s">
        <v>431</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121</v>
      </c>
      <c r="DH114" s="946"/>
      <c r="DI114" s="946"/>
      <c r="DJ114" s="946"/>
      <c r="DK114" s="947"/>
      <c r="DL114" s="948" t="s">
        <v>121</v>
      </c>
      <c r="DM114" s="946"/>
      <c r="DN114" s="946"/>
      <c r="DO114" s="946"/>
      <c r="DP114" s="947"/>
      <c r="DQ114" s="948" t="s">
        <v>121</v>
      </c>
      <c r="DR114" s="946"/>
      <c r="DS114" s="946"/>
      <c r="DT114" s="946"/>
      <c r="DU114" s="947"/>
      <c r="DV114" s="949" t="s">
        <v>121</v>
      </c>
      <c r="DW114" s="950"/>
      <c r="DX114" s="950"/>
      <c r="DY114" s="950"/>
      <c r="DZ114" s="951"/>
    </row>
    <row r="115" spans="1:130" s="212" customFormat="1" ht="26.25" customHeight="1" x14ac:dyDescent="0.15">
      <c r="A115" s="941"/>
      <c r="B115" s="942"/>
      <c r="C115" s="910" t="s">
        <v>432</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121</v>
      </c>
      <c r="AB115" s="925"/>
      <c r="AC115" s="925"/>
      <c r="AD115" s="925"/>
      <c r="AE115" s="926"/>
      <c r="AF115" s="927" t="s">
        <v>121</v>
      </c>
      <c r="AG115" s="925"/>
      <c r="AH115" s="925"/>
      <c r="AI115" s="925"/>
      <c r="AJ115" s="926"/>
      <c r="AK115" s="927" t="s">
        <v>121</v>
      </c>
      <c r="AL115" s="925"/>
      <c r="AM115" s="925"/>
      <c r="AN115" s="925"/>
      <c r="AO115" s="926"/>
      <c r="AP115" s="928" t="s">
        <v>121</v>
      </c>
      <c r="AQ115" s="929"/>
      <c r="AR115" s="929"/>
      <c r="AS115" s="929"/>
      <c r="AT115" s="930"/>
      <c r="AU115" s="895"/>
      <c r="AV115" s="896"/>
      <c r="AW115" s="896"/>
      <c r="AX115" s="896"/>
      <c r="AY115" s="896"/>
      <c r="AZ115" s="909" t="s">
        <v>433</v>
      </c>
      <c r="BA115" s="910"/>
      <c r="BB115" s="910"/>
      <c r="BC115" s="910"/>
      <c r="BD115" s="910"/>
      <c r="BE115" s="910"/>
      <c r="BF115" s="910"/>
      <c r="BG115" s="910"/>
      <c r="BH115" s="910"/>
      <c r="BI115" s="910"/>
      <c r="BJ115" s="910"/>
      <c r="BK115" s="910"/>
      <c r="BL115" s="910"/>
      <c r="BM115" s="910"/>
      <c r="BN115" s="910"/>
      <c r="BO115" s="910"/>
      <c r="BP115" s="911"/>
      <c r="BQ115" s="912" t="s">
        <v>121</v>
      </c>
      <c r="BR115" s="913"/>
      <c r="BS115" s="913"/>
      <c r="BT115" s="913"/>
      <c r="BU115" s="913"/>
      <c r="BV115" s="913" t="s">
        <v>121</v>
      </c>
      <c r="BW115" s="913"/>
      <c r="BX115" s="913"/>
      <c r="BY115" s="913"/>
      <c r="BZ115" s="913"/>
      <c r="CA115" s="913" t="s">
        <v>121</v>
      </c>
      <c r="CB115" s="913"/>
      <c r="CC115" s="913"/>
      <c r="CD115" s="913"/>
      <c r="CE115" s="913"/>
      <c r="CF115" s="907" t="s">
        <v>121</v>
      </c>
      <c r="CG115" s="908"/>
      <c r="CH115" s="908"/>
      <c r="CI115" s="908"/>
      <c r="CJ115" s="908"/>
      <c r="CK115" s="935"/>
      <c r="CL115" s="936"/>
      <c r="CM115" s="909" t="s">
        <v>434</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v>20061</v>
      </c>
      <c r="DH115" s="946"/>
      <c r="DI115" s="946"/>
      <c r="DJ115" s="946"/>
      <c r="DK115" s="947"/>
      <c r="DL115" s="948">
        <v>26729</v>
      </c>
      <c r="DM115" s="946"/>
      <c r="DN115" s="946"/>
      <c r="DO115" s="946"/>
      <c r="DP115" s="947"/>
      <c r="DQ115" s="948">
        <v>26729</v>
      </c>
      <c r="DR115" s="946"/>
      <c r="DS115" s="946"/>
      <c r="DT115" s="946"/>
      <c r="DU115" s="947"/>
      <c r="DV115" s="949">
        <v>0.4</v>
      </c>
      <c r="DW115" s="950"/>
      <c r="DX115" s="950"/>
      <c r="DY115" s="950"/>
      <c r="DZ115" s="951"/>
    </row>
    <row r="116" spans="1:130" s="212" customFormat="1" ht="26.25" customHeight="1" x14ac:dyDescent="0.15">
      <c r="A116" s="943"/>
      <c r="B116" s="944"/>
      <c r="C116" s="952" t="s">
        <v>435</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121</v>
      </c>
      <c r="AB116" s="946"/>
      <c r="AC116" s="946"/>
      <c r="AD116" s="946"/>
      <c r="AE116" s="947"/>
      <c r="AF116" s="948" t="s">
        <v>121</v>
      </c>
      <c r="AG116" s="946"/>
      <c r="AH116" s="946"/>
      <c r="AI116" s="946"/>
      <c r="AJ116" s="947"/>
      <c r="AK116" s="948" t="s">
        <v>121</v>
      </c>
      <c r="AL116" s="946"/>
      <c r="AM116" s="946"/>
      <c r="AN116" s="946"/>
      <c r="AO116" s="947"/>
      <c r="AP116" s="949" t="s">
        <v>121</v>
      </c>
      <c r="AQ116" s="950"/>
      <c r="AR116" s="950"/>
      <c r="AS116" s="950"/>
      <c r="AT116" s="951"/>
      <c r="AU116" s="895"/>
      <c r="AV116" s="896"/>
      <c r="AW116" s="896"/>
      <c r="AX116" s="896"/>
      <c r="AY116" s="896"/>
      <c r="AZ116" s="954" t="s">
        <v>436</v>
      </c>
      <c r="BA116" s="955"/>
      <c r="BB116" s="955"/>
      <c r="BC116" s="955"/>
      <c r="BD116" s="955"/>
      <c r="BE116" s="955"/>
      <c r="BF116" s="955"/>
      <c r="BG116" s="955"/>
      <c r="BH116" s="955"/>
      <c r="BI116" s="955"/>
      <c r="BJ116" s="955"/>
      <c r="BK116" s="955"/>
      <c r="BL116" s="955"/>
      <c r="BM116" s="955"/>
      <c r="BN116" s="955"/>
      <c r="BO116" s="955"/>
      <c r="BP116" s="956"/>
      <c r="BQ116" s="912" t="s">
        <v>121</v>
      </c>
      <c r="BR116" s="913"/>
      <c r="BS116" s="913"/>
      <c r="BT116" s="913"/>
      <c r="BU116" s="913"/>
      <c r="BV116" s="913" t="s">
        <v>121</v>
      </c>
      <c r="BW116" s="913"/>
      <c r="BX116" s="913"/>
      <c r="BY116" s="913"/>
      <c r="BZ116" s="913"/>
      <c r="CA116" s="913" t="s">
        <v>121</v>
      </c>
      <c r="CB116" s="913"/>
      <c r="CC116" s="913"/>
      <c r="CD116" s="913"/>
      <c r="CE116" s="913"/>
      <c r="CF116" s="907" t="s">
        <v>121</v>
      </c>
      <c r="CG116" s="908"/>
      <c r="CH116" s="908"/>
      <c r="CI116" s="908"/>
      <c r="CJ116" s="908"/>
      <c r="CK116" s="935"/>
      <c r="CL116" s="936"/>
      <c r="CM116" s="909" t="s">
        <v>437</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121</v>
      </c>
      <c r="DH116" s="946"/>
      <c r="DI116" s="946"/>
      <c r="DJ116" s="946"/>
      <c r="DK116" s="947"/>
      <c r="DL116" s="948" t="s">
        <v>121</v>
      </c>
      <c r="DM116" s="946"/>
      <c r="DN116" s="946"/>
      <c r="DO116" s="946"/>
      <c r="DP116" s="947"/>
      <c r="DQ116" s="948" t="s">
        <v>121</v>
      </c>
      <c r="DR116" s="946"/>
      <c r="DS116" s="946"/>
      <c r="DT116" s="946"/>
      <c r="DU116" s="947"/>
      <c r="DV116" s="949" t="s">
        <v>121</v>
      </c>
      <c r="DW116" s="950"/>
      <c r="DX116" s="950"/>
      <c r="DY116" s="950"/>
      <c r="DZ116" s="951"/>
    </row>
    <row r="117" spans="1:130" s="212" customFormat="1" ht="26.25" customHeight="1" x14ac:dyDescent="0.15">
      <c r="A117" s="899" t="s">
        <v>178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438</v>
      </c>
      <c r="Z117" s="881"/>
      <c r="AA117" s="965">
        <v>965471</v>
      </c>
      <c r="AB117" s="966"/>
      <c r="AC117" s="966"/>
      <c r="AD117" s="966"/>
      <c r="AE117" s="967"/>
      <c r="AF117" s="968">
        <v>950546</v>
      </c>
      <c r="AG117" s="966"/>
      <c r="AH117" s="966"/>
      <c r="AI117" s="966"/>
      <c r="AJ117" s="967"/>
      <c r="AK117" s="968">
        <v>894290</v>
      </c>
      <c r="AL117" s="966"/>
      <c r="AM117" s="966"/>
      <c r="AN117" s="966"/>
      <c r="AO117" s="967"/>
      <c r="AP117" s="969"/>
      <c r="AQ117" s="970"/>
      <c r="AR117" s="970"/>
      <c r="AS117" s="970"/>
      <c r="AT117" s="971"/>
      <c r="AU117" s="895"/>
      <c r="AV117" s="896"/>
      <c r="AW117" s="896"/>
      <c r="AX117" s="896"/>
      <c r="AY117" s="896"/>
      <c r="AZ117" s="961" t="s">
        <v>439</v>
      </c>
      <c r="BA117" s="962"/>
      <c r="BB117" s="962"/>
      <c r="BC117" s="962"/>
      <c r="BD117" s="962"/>
      <c r="BE117" s="962"/>
      <c r="BF117" s="962"/>
      <c r="BG117" s="962"/>
      <c r="BH117" s="962"/>
      <c r="BI117" s="962"/>
      <c r="BJ117" s="962"/>
      <c r="BK117" s="962"/>
      <c r="BL117" s="962"/>
      <c r="BM117" s="962"/>
      <c r="BN117" s="962"/>
      <c r="BO117" s="962"/>
      <c r="BP117" s="963"/>
      <c r="BQ117" s="912" t="s">
        <v>121</v>
      </c>
      <c r="BR117" s="913"/>
      <c r="BS117" s="913"/>
      <c r="BT117" s="913"/>
      <c r="BU117" s="913"/>
      <c r="BV117" s="913" t="s">
        <v>121</v>
      </c>
      <c r="BW117" s="913"/>
      <c r="BX117" s="913"/>
      <c r="BY117" s="913"/>
      <c r="BZ117" s="913"/>
      <c r="CA117" s="913" t="s">
        <v>121</v>
      </c>
      <c r="CB117" s="913"/>
      <c r="CC117" s="913"/>
      <c r="CD117" s="913"/>
      <c r="CE117" s="913"/>
      <c r="CF117" s="907" t="s">
        <v>121</v>
      </c>
      <c r="CG117" s="908"/>
      <c r="CH117" s="908"/>
      <c r="CI117" s="908"/>
      <c r="CJ117" s="908"/>
      <c r="CK117" s="935"/>
      <c r="CL117" s="936"/>
      <c r="CM117" s="909" t="s">
        <v>440</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121</v>
      </c>
      <c r="DH117" s="946"/>
      <c r="DI117" s="946"/>
      <c r="DJ117" s="946"/>
      <c r="DK117" s="947"/>
      <c r="DL117" s="948" t="s">
        <v>121</v>
      </c>
      <c r="DM117" s="946"/>
      <c r="DN117" s="946"/>
      <c r="DO117" s="946"/>
      <c r="DP117" s="947"/>
      <c r="DQ117" s="948" t="s">
        <v>121</v>
      </c>
      <c r="DR117" s="946"/>
      <c r="DS117" s="946"/>
      <c r="DT117" s="946"/>
      <c r="DU117" s="947"/>
      <c r="DV117" s="949" t="s">
        <v>121</v>
      </c>
      <c r="DW117" s="950"/>
      <c r="DX117" s="950"/>
      <c r="DY117" s="950"/>
      <c r="DZ117" s="951"/>
    </row>
    <row r="118" spans="1:130" s="212" customFormat="1" ht="26.25" customHeight="1" x14ac:dyDescent="0.15">
      <c r="A118" s="899" t="s">
        <v>414</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411</v>
      </c>
      <c r="AB118" s="880"/>
      <c r="AC118" s="880"/>
      <c r="AD118" s="880"/>
      <c r="AE118" s="881"/>
      <c r="AF118" s="879" t="s">
        <v>412</v>
      </c>
      <c r="AG118" s="880"/>
      <c r="AH118" s="880"/>
      <c r="AI118" s="880"/>
      <c r="AJ118" s="881"/>
      <c r="AK118" s="879" t="s">
        <v>295</v>
      </c>
      <c r="AL118" s="880"/>
      <c r="AM118" s="880"/>
      <c r="AN118" s="880"/>
      <c r="AO118" s="881"/>
      <c r="AP118" s="957" t="s">
        <v>413</v>
      </c>
      <c r="AQ118" s="958"/>
      <c r="AR118" s="958"/>
      <c r="AS118" s="958"/>
      <c r="AT118" s="959"/>
      <c r="AU118" s="895"/>
      <c r="AV118" s="896"/>
      <c r="AW118" s="896"/>
      <c r="AX118" s="896"/>
      <c r="AY118" s="896"/>
      <c r="AZ118" s="960" t="s">
        <v>441</v>
      </c>
      <c r="BA118" s="952"/>
      <c r="BB118" s="952"/>
      <c r="BC118" s="952"/>
      <c r="BD118" s="952"/>
      <c r="BE118" s="952"/>
      <c r="BF118" s="952"/>
      <c r="BG118" s="952"/>
      <c r="BH118" s="952"/>
      <c r="BI118" s="952"/>
      <c r="BJ118" s="952"/>
      <c r="BK118" s="952"/>
      <c r="BL118" s="952"/>
      <c r="BM118" s="952"/>
      <c r="BN118" s="952"/>
      <c r="BO118" s="952"/>
      <c r="BP118" s="953"/>
      <c r="BQ118" s="986" t="s">
        <v>121</v>
      </c>
      <c r="BR118" s="987"/>
      <c r="BS118" s="987"/>
      <c r="BT118" s="987"/>
      <c r="BU118" s="987"/>
      <c r="BV118" s="987" t="s">
        <v>121</v>
      </c>
      <c r="BW118" s="987"/>
      <c r="BX118" s="987"/>
      <c r="BY118" s="987"/>
      <c r="BZ118" s="987"/>
      <c r="CA118" s="987" t="s">
        <v>121</v>
      </c>
      <c r="CB118" s="987"/>
      <c r="CC118" s="987"/>
      <c r="CD118" s="987"/>
      <c r="CE118" s="987"/>
      <c r="CF118" s="907" t="s">
        <v>121</v>
      </c>
      <c r="CG118" s="908"/>
      <c r="CH118" s="908"/>
      <c r="CI118" s="908"/>
      <c r="CJ118" s="908"/>
      <c r="CK118" s="935"/>
      <c r="CL118" s="936"/>
      <c r="CM118" s="909" t="s">
        <v>442</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121</v>
      </c>
      <c r="DH118" s="946"/>
      <c r="DI118" s="946"/>
      <c r="DJ118" s="946"/>
      <c r="DK118" s="947"/>
      <c r="DL118" s="948" t="s">
        <v>121</v>
      </c>
      <c r="DM118" s="946"/>
      <c r="DN118" s="946"/>
      <c r="DO118" s="946"/>
      <c r="DP118" s="947"/>
      <c r="DQ118" s="948" t="s">
        <v>121</v>
      </c>
      <c r="DR118" s="946"/>
      <c r="DS118" s="946"/>
      <c r="DT118" s="946"/>
      <c r="DU118" s="947"/>
      <c r="DV118" s="949" t="s">
        <v>121</v>
      </c>
      <c r="DW118" s="950"/>
      <c r="DX118" s="950"/>
      <c r="DY118" s="950"/>
      <c r="DZ118" s="951"/>
    </row>
    <row r="119" spans="1:130" s="212" customFormat="1" ht="26.25" customHeight="1" x14ac:dyDescent="0.15">
      <c r="A119" s="1043" t="s">
        <v>417</v>
      </c>
      <c r="B119" s="934"/>
      <c r="C119" s="916" t="s">
        <v>418</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121</v>
      </c>
      <c r="AB119" s="887"/>
      <c r="AC119" s="887"/>
      <c r="AD119" s="887"/>
      <c r="AE119" s="888"/>
      <c r="AF119" s="889" t="s">
        <v>121</v>
      </c>
      <c r="AG119" s="887"/>
      <c r="AH119" s="887"/>
      <c r="AI119" s="887"/>
      <c r="AJ119" s="888"/>
      <c r="AK119" s="889" t="s">
        <v>121</v>
      </c>
      <c r="AL119" s="887"/>
      <c r="AM119" s="887"/>
      <c r="AN119" s="887"/>
      <c r="AO119" s="888"/>
      <c r="AP119" s="890" t="s">
        <v>121</v>
      </c>
      <c r="AQ119" s="891"/>
      <c r="AR119" s="891"/>
      <c r="AS119" s="891"/>
      <c r="AT119" s="892"/>
      <c r="AU119" s="897"/>
      <c r="AV119" s="898"/>
      <c r="AW119" s="898"/>
      <c r="AX119" s="898"/>
      <c r="AY119" s="898"/>
      <c r="AZ119" s="235" t="s">
        <v>178</v>
      </c>
      <c r="BA119" s="235"/>
      <c r="BB119" s="235"/>
      <c r="BC119" s="235"/>
      <c r="BD119" s="235"/>
      <c r="BE119" s="235"/>
      <c r="BF119" s="235"/>
      <c r="BG119" s="235"/>
      <c r="BH119" s="235"/>
      <c r="BI119" s="235"/>
      <c r="BJ119" s="235"/>
      <c r="BK119" s="235"/>
      <c r="BL119" s="235"/>
      <c r="BM119" s="235"/>
      <c r="BN119" s="235"/>
      <c r="BO119" s="964" t="s">
        <v>443</v>
      </c>
      <c r="BP119" s="992"/>
      <c r="BQ119" s="986">
        <v>9941433</v>
      </c>
      <c r="BR119" s="987"/>
      <c r="BS119" s="987"/>
      <c r="BT119" s="987"/>
      <c r="BU119" s="987"/>
      <c r="BV119" s="987">
        <v>9569956</v>
      </c>
      <c r="BW119" s="987"/>
      <c r="BX119" s="987"/>
      <c r="BY119" s="987"/>
      <c r="BZ119" s="987"/>
      <c r="CA119" s="987">
        <v>9195200</v>
      </c>
      <c r="CB119" s="987"/>
      <c r="CC119" s="987"/>
      <c r="CD119" s="987"/>
      <c r="CE119" s="987"/>
      <c r="CF119" s="988"/>
      <c r="CG119" s="989"/>
      <c r="CH119" s="989"/>
      <c r="CI119" s="989"/>
      <c r="CJ119" s="990"/>
      <c r="CK119" s="937"/>
      <c r="CL119" s="938"/>
      <c r="CM119" s="960" t="s">
        <v>444</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121</v>
      </c>
      <c r="DH119" s="973"/>
      <c r="DI119" s="973"/>
      <c r="DJ119" s="973"/>
      <c r="DK119" s="974"/>
      <c r="DL119" s="972" t="s">
        <v>121</v>
      </c>
      <c r="DM119" s="973"/>
      <c r="DN119" s="973"/>
      <c r="DO119" s="973"/>
      <c r="DP119" s="974"/>
      <c r="DQ119" s="972" t="s">
        <v>121</v>
      </c>
      <c r="DR119" s="973"/>
      <c r="DS119" s="973"/>
      <c r="DT119" s="973"/>
      <c r="DU119" s="974"/>
      <c r="DV119" s="975" t="s">
        <v>121</v>
      </c>
      <c r="DW119" s="976"/>
      <c r="DX119" s="976"/>
      <c r="DY119" s="976"/>
      <c r="DZ119" s="977"/>
    </row>
    <row r="120" spans="1:130" s="212" customFormat="1" ht="26.25" customHeight="1" x14ac:dyDescent="0.15">
      <c r="A120" s="1044"/>
      <c r="B120" s="936"/>
      <c r="C120" s="909" t="s">
        <v>421</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121</v>
      </c>
      <c r="AB120" s="946"/>
      <c r="AC120" s="946"/>
      <c r="AD120" s="946"/>
      <c r="AE120" s="947"/>
      <c r="AF120" s="948" t="s">
        <v>121</v>
      </c>
      <c r="AG120" s="946"/>
      <c r="AH120" s="946"/>
      <c r="AI120" s="946"/>
      <c r="AJ120" s="947"/>
      <c r="AK120" s="948" t="s">
        <v>121</v>
      </c>
      <c r="AL120" s="946"/>
      <c r="AM120" s="946"/>
      <c r="AN120" s="946"/>
      <c r="AO120" s="947"/>
      <c r="AP120" s="949" t="s">
        <v>121</v>
      </c>
      <c r="AQ120" s="950"/>
      <c r="AR120" s="950"/>
      <c r="AS120" s="950"/>
      <c r="AT120" s="951"/>
      <c r="AU120" s="978" t="s">
        <v>445</v>
      </c>
      <c r="AV120" s="979"/>
      <c r="AW120" s="979"/>
      <c r="AX120" s="979"/>
      <c r="AY120" s="980"/>
      <c r="AZ120" s="916" t="s">
        <v>446</v>
      </c>
      <c r="BA120" s="884"/>
      <c r="BB120" s="884"/>
      <c r="BC120" s="884"/>
      <c r="BD120" s="884"/>
      <c r="BE120" s="884"/>
      <c r="BF120" s="884"/>
      <c r="BG120" s="884"/>
      <c r="BH120" s="884"/>
      <c r="BI120" s="884"/>
      <c r="BJ120" s="884"/>
      <c r="BK120" s="884"/>
      <c r="BL120" s="884"/>
      <c r="BM120" s="884"/>
      <c r="BN120" s="884"/>
      <c r="BO120" s="884"/>
      <c r="BP120" s="885"/>
      <c r="BQ120" s="917">
        <v>5490673</v>
      </c>
      <c r="BR120" s="918"/>
      <c r="BS120" s="918"/>
      <c r="BT120" s="918"/>
      <c r="BU120" s="918"/>
      <c r="BV120" s="918">
        <v>5575948</v>
      </c>
      <c r="BW120" s="918"/>
      <c r="BX120" s="918"/>
      <c r="BY120" s="918"/>
      <c r="BZ120" s="918"/>
      <c r="CA120" s="918">
        <v>5519825</v>
      </c>
      <c r="CB120" s="918"/>
      <c r="CC120" s="918"/>
      <c r="CD120" s="918"/>
      <c r="CE120" s="918"/>
      <c r="CF120" s="931">
        <v>88.9</v>
      </c>
      <c r="CG120" s="932"/>
      <c r="CH120" s="932"/>
      <c r="CI120" s="932"/>
      <c r="CJ120" s="932"/>
      <c r="CK120" s="993" t="s">
        <v>447</v>
      </c>
      <c r="CL120" s="994"/>
      <c r="CM120" s="994"/>
      <c r="CN120" s="994"/>
      <c r="CO120" s="995"/>
      <c r="CP120" s="1001" t="s">
        <v>448</v>
      </c>
      <c r="CQ120" s="1002"/>
      <c r="CR120" s="1002"/>
      <c r="CS120" s="1002"/>
      <c r="CT120" s="1002"/>
      <c r="CU120" s="1002"/>
      <c r="CV120" s="1002"/>
      <c r="CW120" s="1002"/>
      <c r="CX120" s="1002"/>
      <c r="CY120" s="1002"/>
      <c r="CZ120" s="1002"/>
      <c r="DA120" s="1002"/>
      <c r="DB120" s="1002"/>
      <c r="DC120" s="1002"/>
      <c r="DD120" s="1002"/>
      <c r="DE120" s="1002"/>
      <c r="DF120" s="1003"/>
      <c r="DG120" s="917" t="s">
        <v>121</v>
      </c>
      <c r="DH120" s="918"/>
      <c r="DI120" s="918"/>
      <c r="DJ120" s="918"/>
      <c r="DK120" s="918"/>
      <c r="DL120" s="918" t="s">
        <v>121</v>
      </c>
      <c r="DM120" s="918"/>
      <c r="DN120" s="918"/>
      <c r="DO120" s="918"/>
      <c r="DP120" s="918"/>
      <c r="DQ120" s="918">
        <v>1974889</v>
      </c>
      <c r="DR120" s="918"/>
      <c r="DS120" s="918"/>
      <c r="DT120" s="918"/>
      <c r="DU120" s="918"/>
      <c r="DV120" s="919">
        <v>31.8</v>
      </c>
      <c r="DW120" s="919"/>
      <c r="DX120" s="919"/>
      <c r="DY120" s="919"/>
      <c r="DZ120" s="920"/>
    </row>
    <row r="121" spans="1:130" s="212" customFormat="1" ht="26.25" customHeight="1" x14ac:dyDescent="0.15">
      <c r="A121" s="1044"/>
      <c r="B121" s="936"/>
      <c r="C121" s="961" t="s">
        <v>449</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121</v>
      </c>
      <c r="AB121" s="946"/>
      <c r="AC121" s="946"/>
      <c r="AD121" s="946"/>
      <c r="AE121" s="947"/>
      <c r="AF121" s="948" t="s">
        <v>121</v>
      </c>
      <c r="AG121" s="946"/>
      <c r="AH121" s="946"/>
      <c r="AI121" s="946"/>
      <c r="AJ121" s="947"/>
      <c r="AK121" s="948" t="s">
        <v>121</v>
      </c>
      <c r="AL121" s="946"/>
      <c r="AM121" s="946"/>
      <c r="AN121" s="946"/>
      <c r="AO121" s="947"/>
      <c r="AP121" s="949" t="s">
        <v>121</v>
      </c>
      <c r="AQ121" s="950"/>
      <c r="AR121" s="950"/>
      <c r="AS121" s="950"/>
      <c r="AT121" s="951"/>
      <c r="AU121" s="981"/>
      <c r="AV121" s="982"/>
      <c r="AW121" s="982"/>
      <c r="AX121" s="982"/>
      <c r="AY121" s="983"/>
      <c r="AZ121" s="909" t="s">
        <v>450</v>
      </c>
      <c r="BA121" s="910"/>
      <c r="BB121" s="910"/>
      <c r="BC121" s="910"/>
      <c r="BD121" s="910"/>
      <c r="BE121" s="910"/>
      <c r="BF121" s="910"/>
      <c r="BG121" s="910"/>
      <c r="BH121" s="910"/>
      <c r="BI121" s="910"/>
      <c r="BJ121" s="910"/>
      <c r="BK121" s="910"/>
      <c r="BL121" s="910"/>
      <c r="BM121" s="910"/>
      <c r="BN121" s="910"/>
      <c r="BO121" s="910"/>
      <c r="BP121" s="911"/>
      <c r="BQ121" s="912">
        <v>587466</v>
      </c>
      <c r="BR121" s="913"/>
      <c r="BS121" s="913"/>
      <c r="BT121" s="913"/>
      <c r="BU121" s="913"/>
      <c r="BV121" s="913">
        <v>483396</v>
      </c>
      <c r="BW121" s="913"/>
      <c r="BX121" s="913"/>
      <c r="BY121" s="913"/>
      <c r="BZ121" s="913"/>
      <c r="CA121" s="913">
        <v>408767</v>
      </c>
      <c r="CB121" s="913"/>
      <c r="CC121" s="913"/>
      <c r="CD121" s="913"/>
      <c r="CE121" s="913"/>
      <c r="CF121" s="907">
        <v>6.6</v>
      </c>
      <c r="CG121" s="908"/>
      <c r="CH121" s="908"/>
      <c r="CI121" s="908"/>
      <c r="CJ121" s="908"/>
      <c r="CK121" s="996"/>
      <c r="CL121" s="997"/>
      <c r="CM121" s="997"/>
      <c r="CN121" s="997"/>
      <c r="CO121" s="998"/>
      <c r="CP121" s="1006" t="s">
        <v>393</v>
      </c>
      <c r="CQ121" s="1007"/>
      <c r="CR121" s="1007"/>
      <c r="CS121" s="1007"/>
      <c r="CT121" s="1007"/>
      <c r="CU121" s="1007"/>
      <c r="CV121" s="1007"/>
      <c r="CW121" s="1007"/>
      <c r="CX121" s="1007"/>
      <c r="CY121" s="1007"/>
      <c r="CZ121" s="1007"/>
      <c r="DA121" s="1007"/>
      <c r="DB121" s="1007"/>
      <c r="DC121" s="1007"/>
      <c r="DD121" s="1007"/>
      <c r="DE121" s="1007"/>
      <c r="DF121" s="1008"/>
      <c r="DG121" s="912">
        <v>104865</v>
      </c>
      <c r="DH121" s="913"/>
      <c r="DI121" s="913"/>
      <c r="DJ121" s="913"/>
      <c r="DK121" s="913"/>
      <c r="DL121" s="913">
        <v>95217</v>
      </c>
      <c r="DM121" s="913"/>
      <c r="DN121" s="913"/>
      <c r="DO121" s="913"/>
      <c r="DP121" s="913"/>
      <c r="DQ121" s="913">
        <v>79932</v>
      </c>
      <c r="DR121" s="913"/>
      <c r="DS121" s="913"/>
      <c r="DT121" s="913"/>
      <c r="DU121" s="913"/>
      <c r="DV121" s="914">
        <v>1.3</v>
      </c>
      <c r="DW121" s="914"/>
      <c r="DX121" s="914"/>
      <c r="DY121" s="914"/>
      <c r="DZ121" s="915"/>
    </row>
    <row r="122" spans="1:130" s="212" customFormat="1" ht="26.25" customHeight="1" x14ac:dyDescent="0.15">
      <c r="A122" s="1044"/>
      <c r="B122" s="936"/>
      <c r="C122" s="909" t="s">
        <v>431</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121</v>
      </c>
      <c r="AB122" s="946"/>
      <c r="AC122" s="946"/>
      <c r="AD122" s="946"/>
      <c r="AE122" s="947"/>
      <c r="AF122" s="948" t="s">
        <v>121</v>
      </c>
      <c r="AG122" s="946"/>
      <c r="AH122" s="946"/>
      <c r="AI122" s="946"/>
      <c r="AJ122" s="947"/>
      <c r="AK122" s="948" t="s">
        <v>121</v>
      </c>
      <c r="AL122" s="946"/>
      <c r="AM122" s="946"/>
      <c r="AN122" s="946"/>
      <c r="AO122" s="947"/>
      <c r="AP122" s="949" t="s">
        <v>121</v>
      </c>
      <c r="AQ122" s="950"/>
      <c r="AR122" s="950"/>
      <c r="AS122" s="950"/>
      <c r="AT122" s="951"/>
      <c r="AU122" s="981"/>
      <c r="AV122" s="982"/>
      <c r="AW122" s="982"/>
      <c r="AX122" s="982"/>
      <c r="AY122" s="983"/>
      <c r="AZ122" s="960" t="s">
        <v>451</v>
      </c>
      <c r="BA122" s="952"/>
      <c r="BB122" s="952"/>
      <c r="BC122" s="952"/>
      <c r="BD122" s="952"/>
      <c r="BE122" s="952"/>
      <c r="BF122" s="952"/>
      <c r="BG122" s="952"/>
      <c r="BH122" s="952"/>
      <c r="BI122" s="952"/>
      <c r="BJ122" s="952"/>
      <c r="BK122" s="952"/>
      <c r="BL122" s="952"/>
      <c r="BM122" s="952"/>
      <c r="BN122" s="952"/>
      <c r="BO122" s="952"/>
      <c r="BP122" s="953"/>
      <c r="BQ122" s="986">
        <v>5994527</v>
      </c>
      <c r="BR122" s="987"/>
      <c r="BS122" s="987"/>
      <c r="BT122" s="987"/>
      <c r="BU122" s="987"/>
      <c r="BV122" s="987">
        <v>5859930</v>
      </c>
      <c r="BW122" s="987"/>
      <c r="BX122" s="987"/>
      <c r="BY122" s="987"/>
      <c r="BZ122" s="987"/>
      <c r="CA122" s="987">
        <v>5760465</v>
      </c>
      <c r="CB122" s="987"/>
      <c r="CC122" s="987"/>
      <c r="CD122" s="987"/>
      <c r="CE122" s="987"/>
      <c r="CF122" s="1004">
        <v>92.7</v>
      </c>
      <c r="CG122" s="1005"/>
      <c r="CH122" s="1005"/>
      <c r="CI122" s="1005"/>
      <c r="CJ122" s="1005"/>
      <c r="CK122" s="996"/>
      <c r="CL122" s="997"/>
      <c r="CM122" s="997"/>
      <c r="CN122" s="997"/>
      <c r="CO122" s="998"/>
      <c r="CP122" s="1006" t="s">
        <v>396</v>
      </c>
      <c r="CQ122" s="1007"/>
      <c r="CR122" s="1007"/>
      <c r="CS122" s="1007"/>
      <c r="CT122" s="1007"/>
      <c r="CU122" s="1007"/>
      <c r="CV122" s="1007"/>
      <c r="CW122" s="1007"/>
      <c r="CX122" s="1007"/>
      <c r="CY122" s="1007"/>
      <c r="CZ122" s="1007"/>
      <c r="DA122" s="1007"/>
      <c r="DB122" s="1007"/>
      <c r="DC122" s="1007"/>
      <c r="DD122" s="1007"/>
      <c r="DE122" s="1007"/>
      <c r="DF122" s="1008"/>
      <c r="DG122" s="912" t="s">
        <v>121</v>
      </c>
      <c r="DH122" s="913"/>
      <c r="DI122" s="913"/>
      <c r="DJ122" s="913"/>
      <c r="DK122" s="913"/>
      <c r="DL122" s="913" t="s">
        <v>121</v>
      </c>
      <c r="DM122" s="913"/>
      <c r="DN122" s="913"/>
      <c r="DO122" s="913"/>
      <c r="DP122" s="913"/>
      <c r="DQ122" s="913">
        <v>46904</v>
      </c>
      <c r="DR122" s="913"/>
      <c r="DS122" s="913"/>
      <c r="DT122" s="913"/>
      <c r="DU122" s="913"/>
      <c r="DV122" s="914">
        <v>0.8</v>
      </c>
      <c r="DW122" s="914"/>
      <c r="DX122" s="914"/>
      <c r="DY122" s="914"/>
      <c r="DZ122" s="915"/>
    </row>
    <row r="123" spans="1:130" s="212" customFormat="1" ht="26.25" customHeight="1" x14ac:dyDescent="0.15">
      <c r="A123" s="1044"/>
      <c r="B123" s="936"/>
      <c r="C123" s="909" t="s">
        <v>437</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121</v>
      </c>
      <c r="AB123" s="946"/>
      <c r="AC123" s="946"/>
      <c r="AD123" s="946"/>
      <c r="AE123" s="947"/>
      <c r="AF123" s="948" t="s">
        <v>121</v>
      </c>
      <c r="AG123" s="946"/>
      <c r="AH123" s="946"/>
      <c r="AI123" s="946"/>
      <c r="AJ123" s="947"/>
      <c r="AK123" s="948" t="s">
        <v>121</v>
      </c>
      <c r="AL123" s="946"/>
      <c r="AM123" s="946"/>
      <c r="AN123" s="946"/>
      <c r="AO123" s="947"/>
      <c r="AP123" s="949" t="s">
        <v>121</v>
      </c>
      <c r="AQ123" s="950"/>
      <c r="AR123" s="950"/>
      <c r="AS123" s="950"/>
      <c r="AT123" s="951"/>
      <c r="AU123" s="984"/>
      <c r="AV123" s="985"/>
      <c r="AW123" s="985"/>
      <c r="AX123" s="985"/>
      <c r="AY123" s="985"/>
      <c r="AZ123" s="235" t="s">
        <v>178</v>
      </c>
      <c r="BA123" s="235"/>
      <c r="BB123" s="235"/>
      <c r="BC123" s="235"/>
      <c r="BD123" s="235"/>
      <c r="BE123" s="235"/>
      <c r="BF123" s="235"/>
      <c r="BG123" s="235"/>
      <c r="BH123" s="235"/>
      <c r="BI123" s="235"/>
      <c r="BJ123" s="235"/>
      <c r="BK123" s="235"/>
      <c r="BL123" s="235"/>
      <c r="BM123" s="235"/>
      <c r="BN123" s="235"/>
      <c r="BO123" s="964" t="s">
        <v>452</v>
      </c>
      <c r="BP123" s="992"/>
      <c r="BQ123" s="1050">
        <v>12072666</v>
      </c>
      <c r="BR123" s="1051"/>
      <c r="BS123" s="1051"/>
      <c r="BT123" s="1051"/>
      <c r="BU123" s="1051"/>
      <c r="BV123" s="1051">
        <v>11919274</v>
      </c>
      <c r="BW123" s="1051"/>
      <c r="BX123" s="1051"/>
      <c r="BY123" s="1051"/>
      <c r="BZ123" s="1051"/>
      <c r="CA123" s="1051">
        <v>11689057</v>
      </c>
      <c r="CB123" s="1051"/>
      <c r="CC123" s="1051"/>
      <c r="CD123" s="1051"/>
      <c r="CE123" s="1051"/>
      <c r="CF123" s="988"/>
      <c r="CG123" s="989"/>
      <c r="CH123" s="989"/>
      <c r="CI123" s="989"/>
      <c r="CJ123" s="990"/>
      <c r="CK123" s="996"/>
      <c r="CL123" s="997"/>
      <c r="CM123" s="997"/>
      <c r="CN123" s="997"/>
      <c r="CO123" s="998"/>
      <c r="CP123" s="1006" t="s">
        <v>392</v>
      </c>
      <c r="CQ123" s="1007"/>
      <c r="CR123" s="1007"/>
      <c r="CS123" s="1007"/>
      <c r="CT123" s="1007"/>
      <c r="CU123" s="1007"/>
      <c r="CV123" s="1007"/>
      <c r="CW123" s="1007"/>
      <c r="CX123" s="1007"/>
      <c r="CY123" s="1007"/>
      <c r="CZ123" s="1007"/>
      <c r="DA123" s="1007"/>
      <c r="DB123" s="1007"/>
      <c r="DC123" s="1007"/>
      <c r="DD123" s="1007"/>
      <c r="DE123" s="1007"/>
      <c r="DF123" s="1008"/>
      <c r="DG123" s="945" t="s">
        <v>121</v>
      </c>
      <c r="DH123" s="946"/>
      <c r="DI123" s="946"/>
      <c r="DJ123" s="946"/>
      <c r="DK123" s="947"/>
      <c r="DL123" s="948" t="s">
        <v>121</v>
      </c>
      <c r="DM123" s="946"/>
      <c r="DN123" s="946"/>
      <c r="DO123" s="946"/>
      <c r="DP123" s="947"/>
      <c r="DQ123" s="948" t="s">
        <v>121</v>
      </c>
      <c r="DR123" s="946"/>
      <c r="DS123" s="946"/>
      <c r="DT123" s="946"/>
      <c r="DU123" s="947"/>
      <c r="DV123" s="949" t="s">
        <v>121</v>
      </c>
      <c r="DW123" s="950"/>
      <c r="DX123" s="950"/>
      <c r="DY123" s="950"/>
      <c r="DZ123" s="951"/>
    </row>
    <row r="124" spans="1:130" s="212" customFormat="1" ht="26.25" customHeight="1" thickBot="1" x14ac:dyDescent="0.2">
      <c r="A124" s="1044"/>
      <c r="B124" s="936"/>
      <c r="C124" s="909" t="s">
        <v>440</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121</v>
      </c>
      <c r="AB124" s="946"/>
      <c r="AC124" s="946"/>
      <c r="AD124" s="946"/>
      <c r="AE124" s="947"/>
      <c r="AF124" s="948" t="s">
        <v>121</v>
      </c>
      <c r="AG124" s="946"/>
      <c r="AH124" s="946"/>
      <c r="AI124" s="946"/>
      <c r="AJ124" s="947"/>
      <c r="AK124" s="948" t="s">
        <v>121</v>
      </c>
      <c r="AL124" s="946"/>
      <c r="AM124" s="946"/>
      <c r="AN124" s="946"/>
      <c r="AO124" s="947"/>
      <c r="AP124" s="949" t="s">
        <v>121</v>
      </c>
      <c r="AQ124" s="950"/>
      <c r="AR124" s="950"/>
      <c r="AS124" s="950"/>
      <c r="AT124" s="951"/>
      <c r="AU124" s="1046" t="s">
        <v>453</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121</v>
      </c>
      <c r="BR124" s="1014"/>
      <c r="BS124" s="1014"/>
      <c r="BT124" s="1014"/>
      <c r="BU124" s="1014"/>
      <c r="BV124" s="1014" t="s">
        <v>121</v>
      </c>
      <c r="BW124" s="1014"/>
      <c r="BX124" s="1014"/>
      <c r="BY124" s="1014"/>
      <c r="BZ124" s="1014"/>
      <c r="CA124" s="1014" t="s">
        <v>121</v>
      </c>
      <c r="CB124" s="1014"/>
      <c r="CC124" s="1014"/>
      <c r="CD124" s="1014"/>
      <c r="CE124" s="1014"/>
      <c r="CF124" s="1015"/>
      <c r="CG124" s="1016"/>
      <c r="CH124" s="1016"/>
      <c r="CI124" s="1016"/>
      <c r="CJ124" s="1017"/>
      <c r="CK124" s="999"/>
      <c r="CL124" s="999"/>
      <c r="CM124" s="999"/>
      <c r="CN124" s="999"/>
      <c r="CO124" s="1000"/>
      <c r="CP124" s="1006" t="s">
        <v>454</v>
      </c>
      <c r="CQ124" s="1007"/>
      <c r="CR124" s="1007"/>
      <c r="CS124" s="1007"/>
      <c r="CT124" s="1007"/>
      <c r="CU124" s="1007"/>
      <c r="CV124" s="1007"/>
      <c r="CW124" s="1007"/>
      <c r="CX124" s="1007"/>
      <c r="CY124" s="1007"/>
      <c r="CZ124" s="1007"/>
      <c r="DA124" s="1007"/>
      <c r="DB124" s="1007"/>
      <c r="DC124" s="1007"/>
      <c r="DD124" s="1007"/>
      <c r="DE124" s="1007"/>
      <c r="DF124" s="1008"/>
      <c r="DG124" s="991">
        <v>1723063</v>
      </c>
      <c r="DH124" s="973"/>
      <c r="DI124" s="973"/>
      <c r="DJ124" s="973"/>
      <c r="DK124" s="974"/>
      <c r="DL124" s="972">
        <v>1939807</v>
      </c>
      <c r="DM124" s="973"/>
      <c r="DN124" s="973"/>
      <c r="DO124" s="973"/>
      <c r="DP124" s="974"/>
      <c r="DQ124" s="972" t="s">
        <v>121</v>
      </c>
      <c r="DR124" s="973"/>
      <c r="DS124" s="973"/>
      <c r="DT124" s="973"/>
      <c r="DU124" s="974"/>
      <c r="DV124" s="975" t="s">
        <v>121</v>
      </c>
      <c r="DW124" s="976"/>
      <c r="DX124" s="976"/>
      <c r="DY124" s="976"/>
      <c r="DZ124" s="977"/>
    </row>
    <row r="125" spans="1:130" s="212" customFormat="1" ht="26.25" customHeight="1" x14ac:dyDescent="0.15">
      <c r="A125" s="1044"/>
      <c r="B125" s="936"/>
      <c r="C125" s="909" t="s">
        <v>442</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121</v>
      </c>
      <c r="AB125" s="946"/>
      <c r="AC125" s="946"/>
      <c r="AD125" s="946"/>
      <c r="AE125" s="947"/>
      <c r="AF125" s="948" t="s">
        <v>121</v>
      </c>
      <c r="AG125" s="946"/>
      <c r="AH125" s="946"/>
      <c r="AI125" s="946"/>
      <c r="AJ125" s="947"/>
      <c r="AK125" s="948" t="s">
        <v>121</v>
      </c>
      <c r="AL125" s="946"/>
      <c r="AM125" s="946"/>
      <c r="AN125" s="946"/>
      <c r="AO125" s="947"/>
      <c r="AP125" s="949" t="s">
        <v>121</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455</v>
      </c>
      <c r="CL125" s="994"/>
      <c r="CM125" s="994"/>
      <c r="CN125" s="994"/>
      <c r="CO125" s="995"/>
      <c r="CP125" s="916" t="s">
        <v>456</v>
      </c>
      <c r="CQ125" s="884"/>
      <c r="CR125" s="884"/>
      <c r="CS125" s="884"/>
      <c r="CT125" s="884"/>
      <c r="CU125" s="884"/>
      <c r="CV125" s="884"/>
      <c r="CW125" s="884"/>
      <c r="CX125" s="884"/>
      <c r="CY125" s="884"/>
      <c r="CZ125" s="884"/>
      <c r="DA125" s="884"/>
      <c r="DB125" s="884"/>
      <c r="DC125" s="884"/>
      <c r="DD125" s="884"/>
      <c r="DE125" s="884"/>
      <c r="DF125" s="885"/>
      <c r="DG125" s="917" t="s">
        <v>121</v>
      </c>
      <c r="DH125" s="918"/>
      <c r="DI125" s="918"/>
      <c r="DJ125" s="918"/>
      <c r="DK125" s="918"/>
      <c r="DL125" s="918" t="s">
        <v>121</v>
      </c>
      <c r="DM125" s="918"/>
      <c r="DN125" s="918"/>
      <c r="DO125" s="918"/>
      <c r="DP125" s="918"/>
      <c r="DQ125" s="918" t="s">
        <v>121</v>
      </c>
      <c r="DR125" s="918"/>
      <c r="DS125" s="918"/>
      <c r="DT125" s="918"/>
      <c r="DU125" s="918"/>
      <c r="DV125" s="919" t="s">
        <v>121</v>
      </c>
      <c r="DW125" s="919"/>
      <c r="DX125" s="919"/>
      <c r="DY125" s="919"/>
      <c r="DZ125" s="920"/>
    </row>
    <row r="126" spans="1:130" s="212" customFormat="1" ht="26.25" customHeight="1" thickBot="1" x14ac:dyDescent="0.2">
      <c r="A126" s="1044"/>
      <c r="B126" s="936"/>
      <c r="C126" s="909" t="s">
        <v>444</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121</v>
      </c>
      <c r="AB126" s="946"/>
      <c r="AC126" s="946"/>
      <c r="AD126" s="946"/>
      <c r="AE126" s="947"/>
      <c r="AF126" s="948" t="s">
        <v>121</v>
      </c>
      <c r="AG126" s="946"/>
      <c r="AH126" s="946"/>
      <c r="AI126" s="946"/>
      <c r="AJ126" s="947"/>
      <c r="AK126" s="948" t="s">
        <v>121</v>
      </c>
      <c r="AL126" s="946"/>
      <c r="AM126" s="946"/>
      <c r="AN126" s="946"/>
      <c r="AO126" s="947"/>
      <c r="AP126" s="949" t="s">
        <v>121</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457</v>
      </c>
      <c r="CQ126" s="910"/>
      <c r="CR126" s="910"/>
      <c r="CS126" s="910"/>
      <c r="CT126" s="910"/>
      <c r="CU126" s="910"/>
      <c r="CV126" s="910"/>
      <c r="CW126" s="910"/>
      <c r="CX126" s="910"/>
      <c r="CY126" s="910"/>
      <c r="CZ126" s="910"/>
      <c r="DA126" s="910"/>
      <c r="DB126" s="910"/>
      <c r="DC126" s="910"/>
      <c r="DD126" s="910"/>
      <c r="DE126" s="910"/>
      <c r="DF126" s="911"/>
      <c r="DG126" s="912" t="s">
        <v>121</v>
      </c>
      <c r="DH126" s="913"/>
      <c r="DI126" s="913"/>
      <c r="DJ126" s="913"/>
      <c r="DK126" s="913"/>
      <c r="DL126" s="913" t="s">
        <v>121</v>
      </c>
      <c r="DM126" s="913"/>
      <c r="DN126" s="913"/>
      <c r="DO126" s="913"/>
      <c r="DP126" s="913"/>
      <c r="DQ126" s="913" t="s">
        <v>121</v>
      </c>
      <c r="DR126" s="913"/>
      <c r="DS126" s="913"/>
      <c r="DT126" s="913"/>
      <c r="DU126" s="913"/>
      <c r="DV126" s="914" t="s">
        <v>121</v>
      </c>
      <c r="DW126" s="914"/>
      <c r="DX126" s="914"/>
      <c r="DY126" s="914"/>
      <c r="DZ126" s="915"/>
    </row>
    <row r="127" spans="1:130" s="212" customFormat="1" ht="26.25" customHeight="1" x14ac:dyDescent="0.15">
      <c r="A127" s="1045"/>
      <c r="B127" s="938"/>
      <c r="C127" s="960" t="s">
        <v>458</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121</v>
      </c>
      <c r="AB127" s="946"/>
      <c r="AC127" s="946"/>
      <c r="AD127" s="946"/>
      <c r="AE127" s="947"/>
      <c r="AF127" s="948" t="s">
        <v>121</v>
      </c>
      <c r="AG127" s="946"/>
      <c r="AH127" s="946"/>
      <c r="AI127" s="946"/>
      <c r="AJ127" s="947"/>
      <c r="AK127" s="948" t="s">
        <v>121</v>
      </c>
      <c r="AL127" s="946"/>
      <c r="AM127" s="946"/>
      <c r="AN127" s="946"/>
      <c r="AO127" s="947"/>
      <c r="AP127" s="949" t="s">
        <v>121</v>
      </c>
      <c r="AQ127" s="950"/>
      <c r="AR127" s="950"/>
      <c r="AS127" s="950"/>
      <c r="AT127" s="951"/>
      <c r="AU127" s="214"/>
      <c r="AV127" s="214"/>
      <c r="AW127" s="214"/>
      <c r="AX127" s="1018" t="s">
        <v>459</v>
      </c>
      <c r="AY127" s="1019"/>
      <c r="AZ127" s="1019"/>
      <c r="BA127" s="1019"/>
      <c r="BB127" s="1019"/>
      <c r="BC127" s="1019"/>
      <c r="BD127" s="1019"/>
      <c r="BE127" s="1020"/>
      <c r="BF127" s="1021" t="s">
        <v>460</v>
      </c>
      <c r="BG127" s="1019"/>
      <c r="BH127" s="1019"/>
      <c r="BI127" s="1019"/>
      <c r="BJ127" s="1019"/>
      <c r="BK127" s="1019"/>
      <c r="BL127" s="1020"/>
      <c r="BM127" s="1021" t="s">
        <v>461</v>
      </c>
      <c r="BN127" s="1019"/>
      <c r="BO127" s="1019"/>
      <c r="BP127" s="1019"/>
      <c r="BQ127" s="1019"/>
      <c r="BR127" s="1019"/>
      <c r="BS127" s="1020"/>
      <c r="BT127" s="1021" t="s">
        <v>462</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463</v>
      </c>
      <c r="CQ127" s="910"/>
      <c r="CR127" s="910"/>
      <c r="CS127" s="910"/>
      <c r="CT127" s="910"/>
      <c r="CU127" s="910"/>
      <c r="CV127" s="910"/>
      <c r="CW127" s="910"/>
      <c r="CX127" s="910"/>
      <c r="CY127" s="910"/>
      <c r="CZ127" s="910"/>
      <c r="DA127" s="910"/>
      <c r="DB127" s="910"/>
      <c r="DC127" s="910"/>
      <c r="DD127" s="910"/>
      <c r="DE127" s="910"/>
      <c r="DF127" s="911"/>
      <c r="DG127" s="912" t="s">
        <v>121</v>
      </c>
      <c r="DH127" s="913"/>
      <c r="DI127" s="913"/>
      <c r="DJ127" s="913"/>
      <c r="DK127" s="913"/>
      <c r="DL127" s="913" t="s">
        <v>121</v>
      </c>
      <c r="DM127" s="913"/>
      <c r="DN127" s="913"/>
      <c r="DO127" s="913"/>
      <c r="DP127" s="913"/>
      <c r="DQ127" s="913" t="s">
        <v>121</v>
      </c>
      <c r="DR127" s="913"/>
      <c r="DS127" s="913"/>
      <c r="DT127" s="913"/>
      <c r="DU127" s="913"/>
      <c r="DV127" s="914" t="s">
        <v>121</v>
      </c>
      <c r="DW127" s="914"/>
      <c r="DX127" s="914"/>
      <c r="DY127" s="914"/>
      <c r="DZ127" s="915"/>
    </row>
    <row r="128" spans="1:130" s="212" customFormat="1" ht="26.25" customHeight="1" thickBot="1" x14ac:dyDescent="0.2">
      <c r="A128" s="1028" t="s">
        <v>464</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465</v>
      </c>
      <c r="X128" s="1030"/>
      <c r="Y128" s="1030"/>
      <c r="Z128" s="1031"/>
      <c r="AA128" s="1032">
        <v>47322</v>
      </c>
      <c r="AB128" s="1033"/>
      <c r="AC128" s="1033"/>
      <c r="AD128" s="1033"/>
      <c r="AE128" s="1034"/>
      <c r="AF128" s="1035">
        <v>37550</v>
      </c>
      <c r="AG128" s="1033"/>
      <c r="AH128" s="1033"/>
      <c r="AI128" s="1033"/>
      <c r="AJ128" s="1034"/>
      <c r="AK128" s="1035">
        <v>56468</v>
      </c>
      <c r="AL128" s="1033"/>
      <c r="AM128" s="1033"/>
      <c r="AN128" s="1033"/>
      <c r="AO128" s="1034"/>
      <c r="AP128" s="1036"/>
      <c r="AQ128" s="1037"/>
      <c r="AR128" s="1037"/>
      <c r="AS128" s="1037"/>
      <c r="AT128" s="1038"/>
      <c r="AU128" s="214"/>
      <c r="AV128" s="214"/>
      <c r="AW128" s="214"/>
      <c r="AX128" s="883" t="s">
        <v>466</v>
      </c>
      <c r="AY128" s="884"/>
      <c r="AZ128" s="884"/>
      <c r="BA128" s="884"/>
      <c r="BB128" s="884"/>
      <c r="BC128" s="884"/>
      <c r="BD128" s="884"/>
      <c r="BE128" s="885"/>
      <c r="BF128" s="1039" t="s">
        <v>121</v>
      </c>
      <c r="BG128" s="1040"/>
      <c r="BH128" s="1040"/>
      <c r="BI128" s="1040"/>
      <c r="BJ128" s="1040"/>
      <c r="BK128" s="1040"/>
      <c r="BL128" s="1041"/>
      <c r="BM128" s="1039">
        <v>14.15</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467</v>
      </c>
      <c r="CQ128" s="713"/>
      <c r="CR128" s="713"/>
      <c r="CS128" s="713"/>
      <c r="CT128" s="713"/>
      <c r="CU128" s="713"/>
      <c r="CV128" s="713"/>
      <c r="CW128" s="713"/>
      <c r="CX128" s="713"/>
      <c r="CY128" s="713"/>
      <c r="CZ128" s="713"/>
      <c r="DA128" s="713"/>
      <c r="DB128" s="713"/>
      <c r="DC128" s="713"/>
      <c r="DD128" s="713"/>
      <c r="DE128" s="713"/>
      <c r="DF128" s="1023"/>
      <c r="DG128" s="1024" t="s">
        <v>121</v>
      </c>
      <c r="DH128" s="1025"/>
      <c r="DI128" s="1025"/>
      <c r="DJ128" s="1025"/>
      <c r="DK128" s="1025"/>
      <c r="DL128" s="1025" t="s">
        <v>121</v>
      </c>
      <c r="DM128" s="1025"/>
      <c r="DN128" s="1025"/>
      <c r="DO128" s="1025"/>
      <c r="DP128" s="1025"/>
      <c r="DQ128" s="1025" t="s">
        <v>121</v>
      </c>
      <c r="DR128" s="1025"/>
      <c r="DS128" s="1025"/>
      <c r="DT128" s="1025"/>
      <c r="DU128" s="1025"/>
      <c r="DV128" s="1026" t="s">
        <v>121</v>
      </c>
      <c r="DW128" s="1026"/>
      <c r="DX128" s="1026"/>
      <c r="DY128" s="1026"/>
      <c r="DZ128" s="1027"/>
    </row>
    <row r="129" spans="1:131" s="212" customFormat="1" ht="26.25" customHeight="1" x14ac:dyDescent="0.15">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468</v>
      </c>
      <c r="X129" s="1058"/>
      <c r="Y129" s="1058"/>
      <c r="Z129" s="1059"/>
      <c r="AA129" s="945">
        <v>6339920</v>
      </c>
      <c r="AB129" s="946"/>
      <c r="AC129" s="946"/>
      <c r="AD129" s="946"/>
      <c r="AE129" s="947"/>
      <c r="AF129" s="948">
        <v>6474873</v>
      </c>
      <c r="AG129" s="946"/>
      <c r="AH129" s="946"/>
      <c r="AI129" s="946"/>
      <c r="AJ129" s="947"/>
      <c r="AK129" s="948">
        <v>6712230</v>
      </c>
      <c r="AL129" s="946"/>
      <c r="AM129" s="946"/>
      <c r="AN129" s="946"/>
      <c r="AO129" s="947"/>
      <c r="AP129" s="1060"/>
      <c r="AQ129" s="1061"/>
      <c r="AR129" s="1061"/>
      <c r="AS129" s="1061"/>
      <c r="AT129" s="1062"/>
      <c r="AU129" s="215"/>
      <c r="AV129" s="215"/>
      <c r="AW129" s="215"/>
      <c r="AX129" s="1052" t="s">
        <v>469</v>
      </c>
      <c r="AY129" s="910"/>
      <c r="AZ129" s="910"/>
      <c r="BA129" s="910"/>
      <c r="BB129" s="910"/>
      <c r="BC129" s="910"/>
      <c r="BD129" s="910"/>
      <c r="BE129" s="911"/>
      <c r="BF129" s="1053" t="s">
        <v>121</v>
      </c>
      <c r="BG129" s="1054"/>
      <c r="BH129" s="1054"/>
      <c r="BI129" s="1054"/>
      <c r="BJ129" s="1054"/>
      <c r="BK129" s="1054"/>
      <c r="BL129" s="1055"/>
      <c r="BM129" s="1053">
        <v>19.149999999999999</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21" t="s">
        <v>470</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471</v>
      </c>
      <c r="X130" s="1058"/>
      <c r="Y130" s="1058"/>
      <c r="Z130" s="1059"/>
      <c r="AA130" s="945">
        <v>524258</v>
      </c>
      <c r="AB130" s="946"/>
      <c r="AC130" s="946"/>
      <c r="AD130" s="946"/>
      <c r="AE130" s="947"/>
      <c r="AF130" s="948">
        <v>516780</v>
      </c>
      <c r="AG130" s="946"/>
      <c r="AH130" s="946"/>
      <c r="AI130" s="946"/>
      <c r="AJ130" s="947"/>
      <c r="AK130" s="948">
        <v>500932</v>
      </c>
      <c r="AL130" s="946"/>
      <c r="AM130" s="946"/>
      <c r="AN130" s="946"/>
      <c r="AO130" s="947"/>
      <c r="AP130" s="1060"/>
      <c r="AQ130" s="1061"/>
      <c r="AR130" s="1061"/>
      <c r="AS130" s="1061"/>
      <c r="AT130" s="1062"/>
      <c r="AU130" s="215"/>
      <c r="AV130" s="215"/>
      <c r="AW130" s="215"/>
      <c r="AX130" s="1052" t="s">
        <v>472</v>
      </c>
      <c r="AY130" s="910"/>
      <c r="AZ130" s="910"/>
      <c r="BA130" s="910"/>
      <c r="BB130" s="910"/>
      <c r="BC130" s="910"/>
      <c r="BD130" s="910"/>
      <c r="BE130" s="911"/>
      <c r="BF130" s="1088">
        <v>6.2</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473</v>
      </c>
      <c r="X131" s="1095"/>
      <c r="Y131" s="1095"/>
      <c r="Z131" s="1096"/>
      <c r="AA131" s="991">
        <v>5815662</v>
      </c>
      <c r="AB131" s="973"/>
      <c r="AC131" s="973"/>
      <c r="AD131" s="973"/>
      <c r="AE131" s="974"/>
      <c r="AF131" s="972">
        <v>5958093</v>
      </c>
      <c r="AG131" s="973"/>
      <c r="AH131" s="973"/>
      <c r="AI131" s="973"/>
      <c r="AJ131" s="974"/>
      <c r="AK131" s="972">
        <v>6211298</v>
      </c>
      <c r="AL131" s="973"/>
      <c r="AM131" s="973"/>
      <c r="AN131" s="973"/>
      <c r="AO131" s="974"/>
      <c r="AP131" s="1097"/>
      <c r="AQ131" s="1098"/>
      <c r="AR131" s="1098"/>
      <c r="AS131" s="1098"/>
      <c r="AT131" s="1099"/>
      <c r="AU131" s="215"/>
      <c r="AV131" s="215"/>
      <c r="AW131" s="215"/>
      <c r="AX131" s="1070" t="s">
        <v>474</v>
      </c>
      <c r="AY131" s="713"/>
      <c r="AZ131" s="713"/>
      <c r="BA131" s="713"/>
      <c r="BB131" s="713"/>
      <c r="BC131" s="713"/>
      <c r="BD131" s="713"/>
      <c r="BE131" s="1023"/>
      <c r="BF131" s="1071" t="s">
        <v>121</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77" t="s">
        <v>475</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476</v>
      </c>
      <c r="W132" s="1081"/>
      <c r="X132" s="1081"/>
      <c r="Y132" s="1081"/>
      <c r="Z132" s="1082"/>
      <c r="AA132" s="1083">
        <v>6.772934878</v>
      </c>
      <c r="AB132" s="1084"/>
      <c r="AC132" s="1084"/>
      <c r="AD132" s="1084"/>
      <c r="AE132" s="1085"/>
      <c r="AF132" s="1086">
        <v>6.6500472549999996</v>
      </c>
      <c r="AG132" s="1084"/>
      <c r="AH132" s="1084"/>
      <c r="AI132" s="1084"/>
      <c r="AJ132" s="1085"/>
      <c r="AK132" s="1086">
        <v>5.4238337330000004</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477</v>
      </c>
      <c r="W133" s="1064"/>
      <c r="X133" s="1064"/>
      <c r="Y133" s="1064"/>
      <c r="Z133" s="1065"/>
      <c r="AA133" s="1066">
        <v>6</v>
      </c>
      <c r="AB133" s="1067"/>
      <c r="AC133" s="1067"/>
      <c r="AD133" s="1067"/>
      <c r="AE133" s="1068"/>
      <c r="AF133" s="1066">
        <v>6.3</v>
      </c>
      <c r="AG133" s="1067"/>
      <c r="AH133" s="1067"/>
      <c r="AI133" s="1067"/>
      <c r="AJ133" s="1068"/>
      <c r="AK133" s="1066">
        <v>6.2</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mpvVqi+I56cMh7xGPUzCQX88Gt4kuHWQtEKJj+FjoXmQ4zdWmzr/8Vryx5jqji/woXrgJwMqjrla5YsQoOnzxw==" saltValue="Eu7rx13/a8cmkq/7UgmAg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478</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GeUCenjXiTvo4HvsSoaGNBKhQJUqOVjtLgNjtiVQLFcLwVXm4R4AY/5bkcDuHhFfazJasEiEZySLh//Ks4Ivlw==" saltValue="unN6V54xWL+klqyhXeRaLA==" spinCount="100000"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DL89"/>
  <sheetViews>
    <sheetView showGridLines="0" zoomScale="85" zoomScaleNormal="85"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RN+LFhT664Sh4jrr7T8xVz3HRQCDKCp7DcBXt0t49LiJgJ6jQn5uspusM9OMRptrNX78niN/nONtoOmF54NQTA==" saltValue="u7LQezIZGjspUJhITI0kd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Z73"/>
  <sheetViews>
    <sheetView showGridLines="0" view="pageBreakPreview" zoomScale="85" zoomScaleSheetLayoutView="85"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480</v>
      </c>
      <c r="AL6" s="248"/>
      <c r="AM6" s="248"/>
      <c r="AN6" s="248"/>
    </row>
    <row r="7" spans="1:46" ht="13.5" customHeight="1" x14ac:dyDescent="0.15">
      <c r="A7" s="247"/>
      <c r="AK7" s="250"/>
      <c r="AL7" s="251"/>
      <c r="AM7" s="251"/>
      <c r="AN7" s="252"/>
      <c r="AO7" s="1101" t="s">
        <v>481</v>
      </c>
      <c r="AP7" s="253"/>
      <c r="AQ7" s="254" t="s">
        <v>482</v>
      </c>
      <c r="AR7" s="255"/>
    </row>
    <row r="8" spans="1:46" x14ac:dyDescent="0.15">
      <c r="A8" s="247"/>
      <c r="AK8" s="256"/>
      <c r="AL8" s="257"/>
      <c r="AM8" s="257"/>
      <c r="AN8" s="258"/>
      <c r="AO8" s="1102"/>
      <c r="AP8" s="259" t="s">
        <v>483</v>
      </c>
      <c r="AQ8" s="260" t="s">
        <v>484</v>
      </c>
      <c r="AR8" s="261" t="s">
        <v>485</v>
      </c>
    </row>
    <row r="9" spans="1:46" x14ac:dyDescent="0.15">
      <c r="A9" s="247"/>
      <c r="AK9" s="1103" t="s">
        <v>486</v>
      </c>
      <c r="AL9" s="1104"/>
      <c r="AM9" s="1104"/>
      <c r="AN9" s="1105"/>
      <c r="AO9" s="262">
        <v>1874638</v>
      </c>
      <c r="AP9" s="262">
        <v>72989</v>
      </c>
      <c r="AQ9" s="263">
        <v>72090</v>
      </c>
      <c r="AR9" s="264">
        <v>1.2</v>
      </c>
    </row>
    <row r="10" spans="1:46" ht="13.5" customHeight="1" x14ac:dyDescent="0.15">
      <c r="A10" s="247"/>
      <c r="AK10" s="1103" t="s">
        <v>487</v>
      </c>
      <c r="AL10" s="1104"/>
      <c r="AM10" s="1104"/>
      <c r="AN10" s="1105"/>
      <c r="AO10" s="265">
        <v>6807</v>
      </c>
      <c r="AP10" s="265">
        <v>265</v>
      </c>
      <c r="AQ10" s="266">
        <v>9072</v>
      </c>
      <c r="AR10" s="267">
        <v>-97.1</v>
      </c>
    </row>
    <row r="11" spans="1:46" ht="13.5" customHeight="1" x14ac:dyDescent="0.15">
      <c r="A11" s="247"/>
      <c r="AK11" s="1103" t="s">
        <v>488</v>
      </c>
      <c r="AL11" s="1104"/>
      <c r="AM11" s="1104"/>
      <c r="AN11" s="1105"/>
      <c r="AO11" s="265">
        <v>37199</v>
      </c>
      <c r="AP11" s="265">
        <v>1448</v>
      </c>
      <c r="AQ11" s="266">
        <v>383</v>
      </c>
      <c r="AR11" s="267">
        <v>278.10000000000002</v>
      </c>
    </row>
    <row r="12" spans="1:46" ht="13.5" customHeight="1" x14ac:dyDescent="0.15">
      <c r="A12" s="247"/>
      <c r="AK12" s="1103" t="s">
        <v>489</v>
      </c>
      <c r="AL12" s="1104"/>
      <c r="AM12" s="1104"/>
      <c r="AN12" s="1105"/>
      <c r="AO12" s="265" t="s">
        <v>490</v>
      </c>
      <c r="AP12" s="265" t="s">
        <v>490</v>
      </c>
      <c r="AQ12" s="266">
        <v>26</v>
      </c>
      <c r="AR12" s="267" t="s">
        <v>490</v>
      </c>
    </row>
    <row r="13" spans="1:46" ht="13.5" customHeight="1" x14ac:dyDescent="0.15">
      <c r="A13" s="247"/>
      <c r="AK13" s="1103" t="s">
        <v>491</v>
      </c>
      <c r="AL13" s="1104"/>
      <c r="AM13" s="1104"/>
      <c r="AN13" s="1105"/>
      <c r="AO13" s="265">
        <v>87511</v>
      </c>
      <c r="AP13" s="265">
        <v>3407</v>
      </c>
      <c r="AQ13" s="266">
        <v>2732</v>
      </c>
      <c r="AR13" s="267">
        <v>24.7</v>
      </c>
    </row>
    <row r="14" spans="1:46" ht="13.5" customHeight="1" x14ac:dyDescent="0.15">
      <c r="A14" s="247"/>
      <c r="AK14" s="1103" t="s">
        <v>492</v>
      </c>
      <c r="AL14" s="1104"/>
      <c r="AM14" s="1104"/>
      <c r="AN14" s="1105"/>
      <c r="AO14" s="265">
        <v>23153</v>
      </c>
      <c r="AP14" s="265">
        <v>901</v>
      </c>
      <c r="AQ14" s="266">
        <v>1315</v>
      </c>
      <c r="AR14" s="267">
        <v>-31.5</v>
      </c>
    </row>
    <row r="15" spans="1:46" ht="13.5" customHeight="1" x14ac:dyDescent="0.15">
      <c r="A15" s="247"/>
      <c r="AK15" s="1106" t="s">
        <v>493</v>
      </c>
      <c r="AL15" s="1107"/>
      <c r="AM15" s="1107"/>
      <c r="AN15" s="1108"/>
      <c r="AO15" s="265">
        <v>-102445</v>
      </c>
      <c r="AP15" s="265">
        <v>-3989</v>
      </c>
      <c r="AQ15" s="266">
        <v>-4107</v>
      </c>
      <c r="AR15" s="267">
        <v>-2.9</v>
      </c>
    </row>
    <row r="16" spans="1:46" x14ac:dyDescent="0.15">
      <c r="A16" s="247"/>
      <c r="AK16" s="1106" t="s">
        <v>178</v>
      </c>
      <c r="AL16" s="1107"/>
      <c r="AM16" s="1107"/>
      <c r="AN16" s="1108"/>
      <c r="AO16" s="265">
        <v>1926863</v>
      </c>
      <c r="AP16" s="265">
        <v>75022</v>
      </c>
      <c r="AQ16" s="266">
        <v>81511</v>
      </c>
      <c r="AR16" s="267">
        <v>-8</v>
      </c>
    </row>
    <row r="17" spans="1:46" x14ac:dyDescent="0.15">
      <c r="A17" s="247"/>
    </row>
    <row r="18" spans="1:46" x14ac:dyDescent="0.15">
      <c r="A18" s="247"/>
      <c r="AQ18" s="268"/>
      <c r="AR18" s="268"/>
    </row>
    <row r="19" spans="1:46" x14ac:dyDescent="0.15">
      <c r="A19" s="247"/>
      <c r="AK19" s="243" t="s">
        <v>494</v>
      </c>
    </row>
    <row r="20" spans="1:46" x14ac:dyDescent="0.15">
      <c r="A20" s="247"/>
      <c r="AK20" s="269"/>
      <c r="AL20" s="270"/>
      <c r="AM20" s="270"/>
      <c r="AN20" s="271"/>
      <c r="AO20" s="272" t="s">
        <v>495</v>
      </c>
      <c r="AP20" s="273" t="s">
        <v>496</v>
      </c>
      <c r="AQ20" s="274" t="s">
        <v>497</v>
      </c>
      <c r="AR20" s="275"/>
    </row>
    <row r="21" spans="1:46" s="248" customFormat="1" x14ac:dyDescent="0.15">
      <c r="A21" s="276"/>
      <c r="AK21" s="1109" t="s">
        <v>498</v>
      </c>
      <c r="AL21" s="1110"/>
      <c r="AM21" s="1110"/>
      <c r="AN21" s="1111"/>
      <c r="AO21" s="277">
        <v>6.11</v>
      </c>
      <c r="AP21" s="278">
        <v>6.74</v>
      </c>
      <c r="AQ21" s="279">
        <v>-0.63</v>
      </c>
      <c r="AS21" s="280"/>
      <c r="AT21" s="276"/>
    </row>
    <row r="22" spans="1:46" s="248" customFormat="1" x14ac:dyDescent="0.15">
      <c r="A22" s="276"/>
      <c r="AK22" s="1109" t="s">
        <v>499</v>
      </c>
      <c r="AL22" s="1110"/>
      <c r="AM22" s="1110"/>
      <c r="AN22" s="1111"/>
      <c r="AO22" s="281">
        <v>95.4</v>
      </c>
      <c r="AP22" s="282">
        <v>97</v>
      </c>
      <c r="AQ22" s="283">
        <v>-1.6</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0" t="s">
        <v>500</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288"/>
      <c r="AS27" s="243"/>
      <c r="AT27" s="243"/>
    </row>
    <row r="28" spans="1:46" ht="17.25" x14ac:dyDescent="0.15">
      <c r="A28" s="244" t="s">
        <v>501</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502</v>
      </c>
      <c r="AL29" s="248"/>
      <c r="AM29" s="248"/>
      <c r="AN29" s="248"/>
      <c r="AS29" s="290"/>
    </row>
    <row r="30" spans="1:46" ht="13.5" customHeight="1" x14ac:dyDescent="0.15">
      <c r="A30" s="247"/>
      <c r="AK30" s="250"/>
      <c r="AL30" s="251"/>
      <c r="AM30" s="251"/>
      <c r="AN30" s="252"/>
      <c r="AO30" s="1101" t="s">
        <v>481</v>
      </c>
      <c r="AP30" s="253"/>
      <c r="AQ30" s="254" t="s">
        <v>482</v>
      </c>
      <c r="AR30" s="255"/>
    </row>
    <row r="31" spans="1:46" x14ac:dyDescent="0.15">
      <c r="A31" s="247"/>
      <c r="AK31" s="256"/>
      <c r="AL31" s="257"/>
      <c r="AM31" s="257"/>
      <c r="AN31" s="258"/>
      <c r="AO31" s="1102"/>
      <c r="AP31" s="259" t="s">
        <v>483</v>
      </c>
      <c r="AQ31" s="260" t="s">
        <v>484</v>
      </c>
      <c r="AR31" s="261" t="s">
        <v>485</v>
      </c>
    </row>
    <row r="32" spans="1:46" ht="27" customHeight="1" x14ac:dyDescent="0.15">
      <c r="A32" s="247"/>
      <c r="AK32" s="1117" t="s">
        <v>503</v>
      </c>
      <c r="AL32" s="1118"/>
      <c r="AM32" s="1118"/>
      <c r="AN32" s="1119"/>
      <c r="AO32" s="291">
        <v>772774</v>
      </c>
      <c r="AP32" s="291">
        <v>30088</v>
      </c>
      <c r="AQ32" s="292">
        <v>33695</v>
      </c>
      <c r="AR32" s="293">
        <v>-10.7</v>
      </c>
    </row>
    <row r="33" spans="1:46" ht="13.5" customHeight="1" x14ac:dyDescent="0.15">
      <c r="A33" s="247"/>
      <c r="AK33" s="1117" t="s">
        <v>504</v>
      </c>
      <c r="AL33" s="1118"/>
      <c r="AM33" s="1118"/>
      <c r="AN33" s="1119"/>
      <c r="AO33" s="291" t="s">
        <v>490</v>
      </c>
      <c r="AP33" s="291" t="s">
        <v>490</v>
      </c>
      <c r="AQ33" s="292" t="s">
        <v>490</v>
      </c>
      <c r="AR33" s="293" t="s">
        <v>490</v>
      </c>
    </row>
    <row r="34" spans="1:46" ht="27" customHeight="1" x14ac:dyDescent="0.15">
      <c r="A34" s="247"/>
      <c r="AK34" s="1117" t="s">
        <v>505</v>
      </c>
      <c r="AL34" s="1118"/>
      <c r="AM34" s="1118"/>
      <c r="AN34" s="1119"/>
      <c r="AO34" s="291" t="s">
        <v>490</v>
      </c>
      <c r="AP34" s="291" t="s">
        <v>490</v>
      </c>
      <c r="AQ34" s="292" t="s">
        <v>490</v>
      </c>
      <c r="AR34" s="293" t="s">
        <v>490</v>
      </c>
    </row>
    <row r="35" spans="1:46" ht="27" customHeight="1" x14ac:dyDescent="0.15">
      <c r="A35" s="247"/>
      <c r="AK35" s="1117" t="s">
        <v>506</v>
      </c>
      <c r="AL35" s="1118"/>
      <c r="AM35" s="1118"/>
      <c r="AN35" s="1119"/>
      <c r="AO35" s="291">
        <v>121516</v>
      </c>
      <c r="AP35" s="291">
        <v>4731</v>
      </c>
      <c r="AQ35" s="292">
        <v>8394</v>
      </c>
      <c r="AR35" s="293">
        <v>-43.6</v>
      </c>
    </row>
    <row r="36" spans="1:46" ht="27" customHeight="1" x14ac:dyDescent="0.15">
      <c r="A36" s="247"/>
      <c r="AK36" s="1117" t="s">
        <v>507</v>
      </c>
      <c r="AL36" s="1118"/>
      <c r="AM36" s="1118"/>
      <c r="AN36" s="1119"/>
      <c r="AO36" s="291" t="s">
        <v>490</v>
      </c>
      <c r="AP36" s="291" t="s">
        <v>490</v>
      </c>
      <c r="AQ36" s="292">
        <v>1998</v>
      </c>
      <c r="AR36" s="293" t="s">
        <v>490</v>
      </c>
    </row>
    <row r="37" spans="1:46" ht="13.5" customHeight="1" x14ac:dyDescent="0.15">
      <c r="A37" s="247"/>
      <c r="AK37" s="1117" t="s">
        <v>508</v>
      </c>
      <c r="AL37" s="1118"/>
      <c r="AM37" s="1118"/>
      <c r="AN37" s="1119"/>
      <c r="AO37" s="291" t="s">
        <v>490</v>
      </c>
      <c r="AP37" s="291" t="s">
        <v>490</v>
      </c>
      <c r="AQ37" s="292">
        <v>1021</v>
      </c>
      <c r="AR37" s="293" t="s">
        <v>490</v>
      </c>
    </row>
    <row r="38" spans="1:46" ht="27" customHeight="1" x14ac:dyDescent="0.15">
      <c r="A38" s="247"/>
      <c r="AK38" s="1120" t="s">
        <v>509</v>
      </c>
      <c r="AL38" s="1121"/>
      <c r="AM38" s="1121"/>
      <c r="AN38" s="1122"/>
      <c r="AO38" s="294" t="s">
        <v>490</v>
      </c>
      <c r="AP38" s="294" t="s">
        <v>490</v>
      </c>
      <c r="AQ38" s="295">
        <v>3</v>
      </c>
      <c r="AR38" s="283" t="s">
        <v>490</v>
      </c>
      <c r="AS38" s="290"/>
    </row>
    <row r="39" spans="1:46" x14ac:dyDescent="0.15">
      <c r="A39" s="247"/>
      <c r="AK39" s="1120" t="s">
        <v>510</v>
      </c>
      <c r="AL39" s="1121"/>
      <c r="AM39" s="1121"/>
      <c r="AN39" s="1122"/>
      <c r="AO39" s="291">
        <v>-56468</v>
      </c>
      <c r="AP39" s="291">
        <v>-2199</v>
      </c>
      <c r="AQ39" s="292">
        <v>-3210</v>
      </c>
      <c r="AR39" s="293">
        <v>-31.5</v>
      </c>
      <c r="AS39" s="290"/>
    </row>
    <row r="40" spans="1:46" ht="27" customHeight="1" x14ac:dyDescent="0.15">
      <c r="A40" s="247"/>
      <c r="AK40" s="1117" t="s">
        <v>511</v>
      </c>
      <c r="AL40" s="1118"/>
      <c r="AM40" s="1118"/>
      <c r="AN40" s="1119"/>
      <c r="AO40" s="291">
        <v>-500932</v>
      </c>
      <c r="AP40" s="291">
        <v>-19504</v>
      </c>
      <c r="AQ40" s="292">
        <v>-26336</v>
      </c>
      <c r="AR40" s="293">
        <v>-25.9</v>
      </c>
      <c r="AS40" s="290"/>
    </row>
    <row r="41" spans="1:46" x14ac:dyDescent="0.15">
      <c r="A41" s="247"/>
      <c r="AK41" s="1123" t="s">
        <v>288</v>
      </c>
      <c r="AL41" s="1124"/>
      <c r="AM41" s="1124"/>
      <c r="AN41" s="1125"/>
      <c r="AO41" s="291">
        <v>336890</v>
      </c>
      <c r="AP41" s="291">
        <v>13117</v>
      </c>
      <c r="AQ41" s="292">
        <v>15565</v>
      </c>
      <c r="AR41" s="293">
        <v>-15.7</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512</v>
      </c>
    </row>
    <row r="48" spans="1:46" x14ac:dyDescent="0.15">
      <c r="A48" s="247"/>
      <c r="AK48" s="301" t="s">
        <v>513</v>
      </c>
      <c r="AL48" s="301"/>
      <c r="AM48" s="301"/>
      <c r="AN48" s="301"/>
      <c r="AO48" s="301"/>
      <c r="AP48" s="301"/>
      <c r="AQ48" s="302"/>
      <c r="AR48" s="301"/>
    </row>
    <row r="49" spans="1:44" ht="13.5" customHeight="1" x14ac:dyDescent="0.15">
      <c r="A49" s="247"/>
      <c r="AK49" s="303"/>
      <c r="AL49" s="304"/>
      <c r="AM49" s="1112" t="s">
        <v>481</v>
      </c>
      <c r="AN49" s="1114" t="s">
        <v>514</v>
      </c>
      <c r="AO49" s="1115"/>
      <c r="AP49" s="1115"/>
      <c r="AQ49" s="1115"/>
      <c r="AR49" s="1116"/>
    </row>
    <row r="50" spans="1:44" x14ac:dyDescent="0.15">
      <c r="A50" s="247"/>
      <c r="AK50" s="305"/>
      <c r="AL50" s="306"/>
      <c r="AM50" s="1113"/>
      <c r="AN50" s="307" t="s">
        <v>515</v>
      </c>
      <c r="AO50" s="308" t="s">
        <v>516</v>
      </c>
      <c r="AP50" s="309" t="s">
        <v>517</v>
      </c>
      <c r="AQ50" s="310" t="s">
        <v>518</v>
      </c>
      <c r="AR50" s="311" t="s">
        <v>519</v>
      </c>
    </row>
    <row r="51" spans="1:44" x14ac:dyDescent="0.15">
      <c r="A51" s="247"/>
      <c r="AK51" s="303" t="s">
        <v>520</v>
      </c>
      <c r="AL51" s="304"/>
      <c r="AM51" s="312">
        <v>814051</v>
      </c>
      <c r="AN51" s="313">
        <v>31278</v>
      </c>
      <c r="AO51" s="314">
        <v>-9.3000000000000007</v>
      </c>
      <c r="AP51" s="315">
        <v>52068</v>
      </c>
      <c r="AQ51" s="316">
        <v>1.6</v>
      </c>
      <c r="AR51" s="317">
        <v>-10.9</v>
      </c>
    </row>
    <row r="52" spans="1:44" x14ac:dyDescent="0.15">
      <c r="A52" s="247"/>
      <c r="AK52" s="318"/>
      <c r="AL52" s="319" t="s">
        <v>521</v>
      </c>
      <c r="AM52" s="320">
        <v>394078</v>
      </c>
      <c r="AN52" s="321">
        <v>15142</v>
      </c>
      <c r="AO52" s="322">
        <v>-7.7</v>
      </c>
      <c r="AP52" s="323">
        <v>26936</v>
      </c>
      <c r="AQ52" s="324">
        <v>3.4</v>
      </c>
      <c r="AR52" s="325">
        <v>-11.1</v>
      </c>
    </row>
    <row r="53" spans="1:44" x14ac:dyDescent="0.15">
      <c r="A53" s="247"/>
      <c r="AK53" s="303" t="s">
        <v>522</v>
      </c>
      <c r="AL53" s="304"/>
      <c r="AM53" s="312">
        <v>735000</v>
      </c>
      <c r="AN53" s="313">
        <v>28163</v>
      </c>
      <c r="AO53" s="314">
        <v>-10</v>
      </c>
      <c r="AP53" s="315">
        <v>47161</v>
      </c>
      <c r="AQ53" s="316">
        <v>-9.4</v>
      </c>
      <c r="AR53" s="317">
        <v>-0.6</v>
      </c>
    </row>
    <row r="54" spans="1:44" x14ac:dyDescent="0.15">
      <c r="A54" s="247"/>
      <c r="AK54" s="318"/>
      <c r="AL54" s="319" t="s">
        <v>521</v>
      </c>
      <c r="AM54" s="320">
        <v>451528</v>
      </c>
      <c r="AN54" s="321">
        <v>17301</v>
      </c>
      <c r="AO54" s="322">
        <v>14.3</v>
      </c>
      <c r="AP54" s="323">
        <v>24595</v>
      </c>
      <c r="AQ54" s="324">
        <v>-8.6999999999999993</v>
      </c>
      <c r="AR54" s="325">
        <v>23</v>
      </c>
    </row>
    <row r="55" spans="1:44" x14ac:dyDescent="0.15">
      <c r="A55" s="247"/>
      <c r="AK55" s="303" t="s">
        <v>523</v>
      </c>
      <c r="AL55" s="304"/>
      <c r="AM55" s="312">
        <v>581724</v>
      </c>
      <c r="AN55" s="313">
        <v>22381</v>
      </c>
      <c r="AO55" s="314">
        <v>-20.5</v>
      </c>
      <c r="AP55" s="315">
        <v>43423</v>
      </c>
      <c r="AQ55" s="316">
        <v>-7.9</v>
      </c>
      <c r="AR55" s="317">
        <v>-12.6</v>
      </c>
    </row>
    <row r="56" spans="1:44" x14ac:dyDescent="0.15">
      <c r="A56" s="247"/>
      <c r="AK56" s="318"/>
      <c r="AL56" s="319" t="s">
        <v>521</v>
      </c>
      <c r="AM56" s="320">
        <v>393040</v>
      </c>
      <c r="AN56" s="321">
        <v>15122</v>
      </c>
      <c r="AO56" s="322">
        <v>-12.6</v>
      </c>
      <c r="AP56" s="323">
        <v>22207</v>
      </c>
      <c r="AQ56" s="324">
        <v>-9.6999999999999993</v>
      </c>
      <c r="AR56" s="325">
        <v>-2.9</v>
      </c>
    </row>
    <row r="57" spans="1:44" x14ac:dyDescent="0.15">
      <c r="A57" s="247"/>
      <c r="AK57" s="303" t="s">
        <v>524</v>
      </c>
      <c r="AL57" s="304"/>
      <c r="AM57" s="312">
        <v>552884</v>
      </c>
      <c r="AN57" s="313">
        <v>21365</v>
      </c>
      <c r="AO57" s="314">
        <v>-4.5</v>
      </c>
      <c r="AP57" s="315">
        <v>45265</v>
      </c>
      <c r="AQ57" s="316">
        <v>4.2</v>
      </c>
      <c r="AR57" s="317">
        <v>-8.6999999999999993</v>
      </c>
    </row>
    <row r="58" spans="1:44" x14ac:dyDescent="0.15">
      <c r="A58" s="247"/>
      <c r="AK58" s="318"/>
      <c r="AL58" s="319" t="s">
        <v>521</v>
      </c>
      <c r="AM58" s="320">
        <v>305410</v>
      </c>
      <c r="AN58" s="321">
        <v>11802</v>
      </c>
      <c r="AO58" s="322">
        <v>-22</v>
      </c>
      <c r="AP58" s="323">
        <v>22600</v>
      </c>
      <c r="AQ58" s="324">
        <v>1.8</v>
      </c>
      <c r="AR58" s="325">
        <v>-23.8</v>
      </c>
    </row>
    <row r="59" spans="1:44" x14ac:dyDescent="0.15">
      <c r="A59" s="247"/>
      <c r="AK59" s="303" t="s">
        <v>525</v>
      </c>
      <c r="AL59" s="304"/>
      <c r="AM59" s="312">
        <v>800246</v>
      </c>
      <c r="AN59" s="313">
        <v>31157</v>
      </c>
      <c r="AO59" s="314">
        <v>45.8</v>
      </c>
      <c r="AP59" s="315">
        <v>54621</v>
      </c>
      <c r="AQ59" s="316">
        <v>20.7</v>
      </c>
      <c r="AR59" s="317">
        <v>25.1</v>
      </c>
    </row>
    <row r="60" spans="1:44" x14ac:dyDescent="0.15">
      <c r="A60" s="247"/>
      <c r="AK60" s="318"/>
      <c r="AL60" s="319" t="s">
        <v>521</v>
      </c>
      <c r="AM60" s="320">
        <v>468001</v>
      </c>
      <c r="AN60" s="321">
        <v>18221</v>
      </c>
      <c r="AO60" s="322">
        <v>54.4</v>
      </c>
      <c r="AP60" s="323">
        <v>30892</v>
      </c>
      <c r="AQ60" s="324">
        <v>36.700000000000003</v>
      </c>
      <c r="AR60" s="325">
        <v>17.7</v>
      </c>
    </row>
    <row r="61" spans="1:44" x14ac:dyDescent="0.15">
      <c r="A61" s="247"/>
      <c r="AK61" s="303" t="s">
        <v>526</v>
      </c>
      <c r="AL61" s="326"/>
      <c r="AM61" s="312">
        <v>696781</v>
      </c>
      <c r="AN61" s="313">
        <v>26869</v>
      </c>
      <c r="AO61" s="314">
        <v>0.3</v>
      </c>
      <c r="AP61" s="315">
        <v>48508</v>
      </c>
      <c r="AQ61" s="327">
        <v>1.8</v>
      </c>
      <c r="AR61" s="317">
        <v>-1.5</v>
      </c>
    </row>
    <row r="62" spans="1:44" x14ac:dyDescent="0.15">
      <c r="A62" s="247"/>
      <c r="AK62" s="318"/>
      <c r="AL62" s="319" t="s">
        <v>521</v>
      </c>
      <c r="AM62" s="320">
        <v>402411</v>
      </c>
      <c r="AN62" s="321">
        <v>15518</v>
      </c>
      <c r="AO62" s="322">
        <v>5.3</v>
      </c>
      <c r="AP62" s="323">
        <v>25446</v>
      </c>
      <c r="AQ62" s="324">
        <v>4.7</v>
      </c>
      <c r="AR62" s="325">
        <v>0.6</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5dlPwVwFEN5IowTlTrl+9t7Zq9yUVpd89LQ1f4pPl6VXMssBAdaI/S5jNOJqDM+pXVjSm8cy5I28gvdjXpNfkw==" saltValue="SThC4X7FwzuiGAhsMUDYp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478</v>
      </c>
    </row>
    <row r="121" spans="125:125" ht="13.5" hidden="1" customHeight="1" x14ac:dyDescent="0.15">
      <c r="DU121" s="241"/>
    </row>
  </sheetData>
  <sheetProtection algorithmName="SHA-512" hashValue="2LoRwsdE2/adTHv6DBnsK4SZGQ5llNs4j6Bn6CSdHSM7nolikIebfz1S2iYyzq/5suo9WZPSEfFz02ioGhRdpA==" saltValue="usva1Qf4ABqIWxzVlSo9i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478</v>
      </c>
    </row>
  </sheetData>
  <sheetProtection algorithmName="SHA-512" hashValue="CkJ2qwMKQCrCV7rB5WsIs0J98qnGY6A0umYNuUHiUffb60MjwRE9BpWoymETqxNdTTWLJ9OvSHVBNcUjlK/50w==" saltValue="6K4Uuyp3lgsmmPMV5Hsfv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tabColor rgb="FFFFFF00"/>
    <pageSetUpPr fitToPage="1"/>
  </sheetPr>
  <dimension ref="B1:J50"/>
  <sheetViews>
    <sheetView showGridLines="0"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26" t="s">
        <v>3</v>
      </c>
      <c r="D47" s="1126"/>
      <c r="E47" s="1127"/>
      <c r="F47" s="11">
        <v>27.92</v>
      </c>
      <c r="G47" s="12">
        <v>26.19</v>
      </c>
      <c r="H47" s="12">
        <v>27.7</v>
      </c>
      <c r="I47" s="12">
        <v>27.11</v>
      </c>
      <c r="J47" s="13">
        <v>26.23</v>
      </c>
    </row>
    <row r="48" spans="2:10" ht="57.75" customHeight="1" x14ac:dyDescent="0.15">
      <c r="B48" s="14"/>
      <c r="C48" s="1128" t="s">
        <v>4</v>
      </c>
      <c r="D48" s="1128"/>
      <c r="E48" s="1129"/>
      <c r="F48" s="15">
        <v>6.4</v>
      </c>
      <c r="G48" s="16">
        <v>7.59</v>
      </c>
      <c r="H48" s="16">
        <v>7.65</v>
      </c>
      <c r="I48" s="16">
        <v>7.65</v>
      </c>
      <c r="J48" s="17">
        <v>7.32</v>
      </c>
    </row>
    <row r="49" spans="2:10" ht="57.75" customHeight="1" thickBot="1" x14ac:dyDescent="0.2">
      <c r="B49" s="18"/>
      <c r="C49" s="1130" t="s">
        <v>5</v>
      </c>
      <c r="D49" s="1130"/>
      <c r="E49" s="1131"/>
      <c r="F49" s="19">
        <v>0.76</v>
      </c>
      <c r="G49" s="20">
        <v>1.65</v>
      </c>
      <c r="H49" s="20">
        <v>1.1299999999999999</v>
      </c>
      <c r="I49" s="20">
        <v>0.15</v>
      </c>
      <c r="J49" s="21">
        <v>0.03</v>
      </c>
    </row>
    <row r="50" spans="2:10" x14ac:dyDescent="0.15"/>
  </sheetData>
  <sheetProtection algorithmName="SHA-512" hashValue="gsBOBgM80gbaeWl5HZXLVLZ3BWRCOb/+goiSR6YV8MNCXYkiDCutkzqELBB6rl2fKNKZQkBSPMD9ENBRMAtvqw==" saltValue="fpsIRKjm6lbNMKfX0N85K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山崎 大明</cp:lastModifiedBy>
  <cp:lastPrinted>2026-03-10T06:46:30Z</cp:lastPrinted>
  <dcterms:created xsi:type="dcterms:W3CDTF">2026-02-26T10:18:57Z</dcterms:created>
  <dcterms:modified xsi:type="dcterms:W3CDTF">2026-03-17T23:48:57Z</dcterms:modified>
  <cp:category/>
</cp:coreProperties>
</file>