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HICHOSON-ZAI\disk1\03-04 【決　算】財政状況資料集(H24～)\財政状況資料集(R06年度決算分)\03提出（市町村→県）\1回目\16西米良村△\10_最終\"/>
    </mc:Choice>
  </mc:AlternateContent>
  <xr:revisionPtr revIDLastSave="0" documentId="13_ncr:1_{4485ED9A-01EF-4C99-8B36-311B806CAD5E}"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C37" i="10"/>
  <c r="CO36" i="10"/>
  <c r="BE36" i="10"/>
  <c r="AM36" i="10"/>
  <c r="C36" i="10"/>
  <c r="CO35" i="10"/>
  <c r="BE35" i="10"/>
  <c r="C35" i="10"/>
  <c r="CO34" i="10"/>
  <c r="BW34" i="10"/>
  <c r="BW35" i="10" s="1"/>
  <c r="BW36" i="10" s="1"/>
  <c r="BW37" i="10" s="1"/>
  <c r="BW38" i="10" s="1"/>
  <c r="BW39" i="10" s="1"/>
  <c r="BE34" i="10"/>
  <c r="U34" i="10"/>
  <c r="U35" i="10" s="1"/>
  <c r="U36" i="10" s="1"/>
  <c r="U37" i="10" s="1"/>
  <c r="C34" i="10"/>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<sst xmlns="http://schemas.openxmlformats.org/spreadsheetml/2006/main" count="1134" uniqueCount="561">
  <si>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</si>
  <si>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</si>
  <si>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</si>
  <si>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</si>
  <si>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</si>
  <si>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</si>
  <si>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</si>
  <si>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</si>
  <si>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</si>
  <si>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</si>
  <si>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</si>
  <si>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</si>
  <si>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</si>
  <si>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</si>
  <si>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</si>
  <si>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</si>
  <si>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</si>
  <si>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</si>
  <si>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</si>
  <si>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</si>
  <si>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</si>
  <si>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</si>
  <si>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</si>
  <si>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</si>
  <si>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</si>
  <si>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</si>
  <si>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</si>
  <si>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</si>
  <si>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</si>
  <si>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</si>
  <si>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</si>
  <si>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</si>
  <si>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</si>
  <si>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</si>
  <si>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</si>
  <si>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</si>
  <si>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</si>
  <si>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</si>
  <si>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</si>
  <si>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</si>
  <si>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</si>
  <si>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</si>
  <si>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</si>
  <si>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</si>
  <si>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</si>
  <si>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</si>
  <si>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</si>
  <si>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</si>
  <si>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</si>
  <si>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</si>
  <si>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</si>
  <si>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</si>
  <si>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</si>
  <si>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</si>
  <si>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</si>
  <si>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</si>
  <si>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</si>
  <si>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</si>
  <si>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</si>
  <si>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</si>
  <si>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</si>
  <si>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</si>
  <si>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</si>
  <si>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</si>
  <si>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</si>
  <si>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</si>
  <si>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</si>
  <si>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</si>
  <si>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</si>
  <si>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</si>
  <si>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</si>
  <si>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</si>
  <si>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</si>
  <si>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</si>
  <si>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</si>
  <si>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</si>
  <si>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</si>
  <si>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</si>
  <si>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</si>
  <si>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</si>
  <si>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</si>
  <si>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</si>
  <si>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</si>
  <si>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</si>
  <si>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</si>
  <si>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</si>
  <si>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</si>
  <si>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</si>
  <si>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</si>
  <si>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</si>
  <si>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</si>
  <si>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</si>
  <si>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</si>
  <si>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</si>
  <si>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西米良村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</si>
  <si>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</si>
  <si>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</si>
  <si>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</si>
  <si>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</si>
  <si>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</si>
  <si>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</si>
  <si>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</si>
  <si>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</si>
  <si>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</si>
  <si>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</si>
  <si>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</si>
  <si>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</si>
  <si>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</si>
  <si>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</si>
  <si>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</si>
  <si>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</si>
  <si>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</si>
  <si>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</si>
  <si>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</si>
  <si>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</si>
  <si>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</si>
  <si>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</si>
  <si>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</si>
  <si>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</si>
  <si>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</si>
  <si>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</si>
  <si>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</si>
  <si>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</si>
  <si>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</si>
  <si>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</si>
  <si>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</si>
  <si>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</si>
  <si>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</si>
  <si>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</si>
  <si>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</si>
  <si>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</si>
  <si>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</si>
  <si>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</si>
  <si>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</si>
  <si>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</si>
  <si>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</si>
  <si>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</si>
  <si>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</si>
  <si>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</si>
  <si>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</si>
  <si>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</si>
  <si>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-2.9</t>
    <phoneticPr fontId="5"/>
  </si>
  <si>
    <t>基準財政需要額</t>
    <phoneticPr fontId="25"/>
  </si>
  <si>
    <t>うち日本人(％)</t>
    <phoneticPr fontId="5"/>
  </si>
  <si>
    <t>-3.2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</si>
  <si>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</si>
  <si>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</si>
  <si>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</si>
  <si>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</si>
  <si>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</si>
  <si>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</si>
  <si>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</si>
  <si>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</si>
  <si>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</si>
  <si>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</si>
  <si>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</si>
  <si>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</si>
  <si>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</si>
  <si>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</si>
  <si>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</si>
  <si>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</si>
  <si>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</si>
  <si>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</si>
  <si>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</si>
  <si>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</si>
  <si>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</si>
  <si>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</si>
  <si>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</si>
  <si>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</si>
  <si>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</si>
  <si>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</si>
  <si>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</si>
  <si>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</si>
  <si>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</si>
  <si>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</si>
  <si>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</si>
  <si>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</si>
  <si>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</si>
  <si>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</si>
  <si>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</si>
  <si>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</si>
  <si>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</si>
  <si>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</si>
  <si>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</si>
  <si>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</si>
  <si>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</si>
  <si>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</si>
  <si>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</si>
  <si>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</si>
  <si>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</si>
  <si>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</si>
  <si>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</si>
  <si>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</si>
  <si>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</si>
  <si>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</si>
  <si>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</si>
  <si>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</si>
  <si>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</si>
  <si>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</si>
  <si>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</si>
  <si>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</si>
  <si>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</si>
  <si>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</si>
  <si>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</si>
  <si>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宮崎県西米良村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</si>
  <si>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</si>
  <si>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</si>
  <si>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</si>
  <si>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</si>
  <si>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</si>
  <si>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</si>
  <si>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</si>
  <si>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</si>
  <si>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</si>
  <si>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</si>
  <si>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</si>
  <si>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</si>
  <si>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</si>
  <si>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</si>
  <si>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</si>
  <si>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</si>
  <si>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</si>
  <si>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</si>
  <si>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</si>
  <si>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</si>
  <si>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</si>
  <si>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</si>
  <si>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</si>
  <si>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</si>
  <si>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</si>
  <si>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</si>
  <si>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</si>
  <si>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</si>
  <si>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</si>
  <si>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</si>
  <si>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</si>
  <si>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</si>
  <si>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</si>
  <si>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</si>
  <si>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</si>
  <si>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</si>
  <si>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</si>
  <si>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</si>
  <si>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</si>
  <si>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</si>
  <si>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</si>
  <si>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</si>
  <si>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</si>
  <si>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</si>
  <si>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</si>
  <si>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</si>
  <si>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</si>
  <si>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</si>
  <si>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</si>
  <si>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</si>
  <si>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</si>
  <si>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</si>
  <si>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</si>
  <si>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</si>
  <si>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</si>
  <si>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</si>
  <si>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</si>
  <si>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</si>
  <si>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</si>
  <si>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</si>
  <si>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</si>
  <si>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</si>
  <si>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</si>
  <si>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</si>
  <si>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</si>
  <si>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</si>
  <si>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</si>
  <si>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</si>
  <si>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</si>
  <si>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</si>
  <si>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</si>
  <si>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</si>
  <si>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</si>
  <si>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</si>
  <si>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</si>
  <si>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</si>
  <si>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</si>
  <si>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</si>
  <si>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</si>
  <si>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</si>
  <si>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</si>
  <si>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</si>
  <si>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</si>
  <si>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</si>
  <si>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</si>
  <si>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</si>
  <si>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</si>
  <si>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</si>
  <si>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</si>
  <si>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</si>
  <si>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</si>
  <si>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</si>
  <si>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</si>
  <si>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</si>
  <si>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</si>
  <si>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</si>
  <si>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</si>
  <si>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</si>
  <si>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</si>
  <si>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</si>
  <si>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</si>
  <si>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</si>
  <si>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</si>
  <si>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</si>
  <si>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</si>
  <si>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</si>
  <si>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</si>
  <si>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</si>
  <si>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</si>
  <si>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</si>
  <si>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</si>
  <si>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</si>
  <si>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</si>
  <si>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</si>
  <si>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</si>
  <si>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</si>
  <si>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</si>
  <si>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</si>
  <si>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</si>
  <si>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</si>
  <si>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</si>
  <si>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</si>
  <si>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</si>
  <si>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</si>
  <si>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</si>
  <si>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</si>
  <si>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</si>
  <si>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</si>
  <si>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</si>
  <si>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</si>
  <si>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</si>
  <si>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</si>
  <si>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</si>
  <si>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</si>
  <si>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</si>
  <si>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</si>
  <si>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</si>
  <si>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</si>
  <si>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</si>
  <si>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</si>
  <si>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</si>
  <si>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</si>
  <si>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</si>
  <si>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</si>
  <si>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</si>
  <si>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</si>
  <si>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</si>
  <si>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</si>
  <si>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</si>
  <si>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</si>
  <si>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宮崎県西米良村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</si>
  <si>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</si>
  <si>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</si>
  <si>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</si>
  <si>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</si>
  <si>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</si>
  <si>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</si>
  <si>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</si>
  <si>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</si>
  <si>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</si>
  <si>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</si>
  <si>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</si>
  <si>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</si>
  <si>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</si>
  <si>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</si>
  <si>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</si>
  <si>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</si>
  <si>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</si>
  <si>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</si>
  <si>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</si>
  <si>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</si>
  <si>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</si>
  <si>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</si>
  <si>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</si>
  <si>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</si>
  <si>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</si>
  <si>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</si>
  <si>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</si>
  <si>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</si>
  <si>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</si>
  <si>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</si>
  <si>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</si>
  <si>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</si>
  <si>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</si>
  <si>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国民健康保険事業勘定会計</t>
    <phoneticPr fontId="5"/>
  </si>
  <si>
    <t>国民健康保険診療施設勘定会計</t>
    <phoneticPr fontId="5"/>
  </si>
  <si>
    <t>介護保険事業勘定会計</t>
    <phoneticPr fontId="5"/>
  </si>
  <si>
    <t>後期高齢者医療事業</t>
    <phoneticPr fontId="5"/>
  </si>
  <si>
    <t>簡易水道事業</t>
    <phoneticPr fontId="5"/>
  </si>
  <si>
    <t>法適用企業</t>
    <phoneticPr fontId="5"/>
  </si>
  <si>
    <t>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</si>
  <si>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</si>
  <si>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</si>
  <si>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</si>
  <si>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</si>
  <si>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</si>
  <si>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</si>
  <si>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</si>
  <si>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</si>
  <si>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</si>
  <si>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</si>
  <si>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</si>
  <si>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</si>
  <si>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</si>
  <si>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</si>
  <si>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</si>
  <si>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</si>
  <si>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</si>
  <si>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</si>
  <si>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</si>
  <si>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</si>
  <si>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</si>
  <si>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</si>
  <si>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</si>
  <si>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</si>
  <si>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</si>
  <si>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</si>
  <si>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</si>
  <si>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</si>
  <si>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</si>
  <si>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</si>
  <si>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</si>
  <si>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</si>
  <si>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</si>
  <si>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</si>
  <si>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</si>
  <si>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</si>
  <si>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</si>
  <si>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</si>
  <si>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</si>
  <si>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</si>
  <si>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</si>
  <si>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</si>
  <si>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</si>
  <si>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</si>
  <si>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</si>
  <si>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</si>
  <si>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</si>
  <si>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</si>
  <si>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</si>
  <si>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</si>
  <si>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</si>
  <si>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</si>
  <si>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</si>
  <si>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</si>
  <si>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</si>
  <si>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</si>
  <si>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</si>
  <si>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</si>
  <si>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</si>
  <si>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</si>
  <si>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</si>
  <si>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</si>
  <si>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</si>
  <si>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</si>
  <si>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</si>
  <si>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</si>
  <si>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</si>
  <si>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</si>
  <si>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</si>
  <si>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</si>
  <si>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</si>
  <si>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</si>
  <si>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</si>
  <si>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</si>
  <si>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</si>
  <si>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</si>
  <si>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</si>
  <si>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</si>
  <si>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</si>
  <si>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</si>
  <si>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</si>
  <si>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</si>
  <si>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</si>
  <si>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</si>
  <si>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</si>
  <si>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</si>
  <si>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</si>
  <si>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</si>
  <si>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</si>
  <si>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</si>
  <si>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</si>
  <si>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</si>
  <si>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</si>
  <si>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</si>
  <si>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</si>
  <si>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</si>
  <si>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</si>
  <si>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</si>
  <si>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</si>
  <si>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</si>
  <si>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</si>
  <si>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</si>
  <si>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</si>
  <si>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</si>
  <si>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</si>
  <si>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</si>
  <si>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</si>
  <si>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</si>
  <si>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</si>
  <si>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</si>
  <si>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</si>
  <si>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</si>
  <si>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</si>
  <si>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</si>
  <si>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</si>
  <si>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</si>
  <si>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</si>
  <si>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</si>
  <si>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</si>
  <si>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</si>
  <si>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</si>
  <si>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</si>
  <si>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</si>
  <si>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</si>
  <si>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</si>
  <si>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</si>
  <si>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</si>
  <si>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</si>
  <si>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</si>
  <si>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</si>
  <si>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</si>
  <si>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</si>
  <si>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</si>
  <si>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</si>
  <si>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</si>
  <si>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12.96</t>
  </si>
  <si>
    <t>▲ 9.73</t>
  </si>
  <si>
    <t>一般会計</t>
  </si>
  <si>
    <t>簡易水道事業</t>
  </si>
  <si>
    <t>国民健康保険診療施設勘定会計</t>
  </si>
  <si>
    <t>下水道事業</t>
  </si>
  <si>
    <t>国民健康保険事業勘定会計</t>
  </si>
  <si>
    <t>介護保険事業勘定会計</t>
  </si>
  <si>
    <t>後期高齢者医療事業</t>
  </si>
  <si>
    <t>その他会計（赤字）</t>
  </si>
  <si>
    <t>その他会計（黒字）</t>
  </si>
  <si>
    <t>R02</t>
    <phoneticPr fontId="5"/>
  </si>
  <si>
    <t>R03</t>
    <phoneticPr fontId="5"/>
  </si>
  <si>
    <t>R04</t>
    <phoneticPr fontId="5"/>
  </si>
  <si>
    <t>R05</t>
    <phoneticPr fontId="5"/>
  </si>
  <si>
    <t>R06</t>
    <phoneticPr fontId="5"/>
  </si>
  <si>
    <t>-</t>
    <phoneticPr fontId="2"/>
  </si>
  <si>
    <t>宮崎県市町村総合事務組合　一般会計</t>
    <rPh sb="0" eb="6">
      <t>ミヤザキケンシチョウソン</t>
    </rPh>
    <rPh sb="6" eb="12">
      <t>ソウゴウジムクミアイ</t>
    </rPh>
    <rPh sb="13" eb="17">
      <t>イッパンカイケイ</t>
    </rPh>
    <phoneticPr fontId="2"/>
  </si>
  <si>
    <t>-</t>
    <phoneticPr fontId="38"/>
  </si>
  <si>
    <t>宮崎県市町村総合事務組合　市町村交通災害共済事業特別会計</t>
    <rPh sb="0" eb="6">
      <t>ミヤザキケンシチョウソン</t>
    </rPh>
    <rPh sb="6" eb="12">
      <t>ソウゴウジムクミアイ</t>
    </rPh>
    <rPh sb="13" eb="28">
      <t>シチョウソンコウツウサイガイキョウサイジギョウトクベツカイケイ</t>
    </rPh>
    <phoneticPr fontId="2"/>
  </si>
  <si>
    <t>宮崎県市町村総合事務組合　自治会館管理運営特別会計</t>
    <rPh sb="0" eb="12">
      <t>ミヤザキケンシチョウソンソウゴウジムクミアイ</t>
    </rPh>
    <rPh sb="13" eb="25">
      <t>ジチカイカンカンリウンエイトクベツカイケイ</t>
    </rPh>
    <phoneticPr fontId="2"/>
  </si>
  <si>
    <t>宮崎県後期高齢者医療広域連合　一般会計</t>
    <rPh sb="0" eb="3">
      <t>ミヤザキケン</t>
    </rPh>
    <rPh sb="3" eb="10">
      <t>コウキコウレイシャイリョウ</t>
    </rPh>
    <rPh sb="10" eb="14">
      <t>コウイキレンゴウ</t>
    </rPh>
    <rPh sb="15" eb="19">
      <t>イッパンカイケイ</t>
    </rPh>
    <phoneticPr fontId="2"/>
  </si>
  <si>
    <t>宮崎県後期高齢者医療広域連合　後期高齢者医療特別会計</t>
    <rPh sb="0" eb="3">
      <t>ミヤザキケン</t>
    </rPh>
    <rPh sb="3" eb="14">
      <t>コウキコウレイシャイリョウコウイキレンゴウ</t>
    </rPh>
    <rPh sb="15" eb="22">
      <t>コウキコウレイシャイリョウ</t>
    </rPh>
    <rPh sb="22" eb="26">
      <t>トクベツカイケイ</t>
    </rPh>
    <phoneticPr fontId="2"/>
  </si>
  <si>
    <t>西都児湯環境整備事務組合</t>
    <rPh sb="0" eb="4">
      <t>サイトコユ</t>
    </rPh>
    <rPh sb="4" eb="12">
      <t>カンキョウセイビジムクミアイ</t>
    </rPh>
    <phoneticPr fontId="2"/>
  </si>
  <si>
    <t>株式会社米良の庄</t>
    <rPh sb="0" eb="4">
      <t>カブシキガイシャ</t>
    </rPh>
    <rPh sb="4" eb="6">
      <t>メラ</t>
    </rPh>
    <rPh sb="7" eb="8">
      <t>ショウ</t>
    </rPh>
    <phoneticPr fontId="2"/>
  </si>
  <si>
    <t>双子キャンプ場整備基金</t>
    <rPh sb="0" eb="2">
      <t>フタゴ</t>
    </rPh>
    <rPh sb="6" eb="7">
      <t>ジョウ</t>
    </rPh>
    <rPh sb="7" eb="11">
      <t>セイビキキン</t>
    </rPh>
    <phoneticPr fontId="5"/>
  </si>
  <si>
    <t>情報網基盤整備基金</t>
    <rPh sb="0" eb="9">
      <t>ジョウホウモウキバンセイビキキン</t>
    </rPh>
    <phoneticPr fontId="5"/>
  </si>
  <si>
    <t>ふるさと振興基金</t>
    <rPh sb="4" eb="8">
      <t>シンコウキキン</t>
    </rPh>
    <phoneticPr fontId="5"/>
  </si>
  <si>
    <t>地域福祉基金</t>
    <rPh sb="0" eb="6">
      <t>チイキフクシキキン</t>
    </rPh>
    <phoneticPr fontId="5"/>
  </si>
  <si>
    <t>森林保全対策基金</t>
    <rPh sb="0" eb="8">
      <t>シンリンホゼンタイサクキキン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</si>
</sst>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529B-457D-8767-62CABE8C18A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834436</c:v>
                </c:pt>
                <c:pt idx="1">
                  <c:v>437824</c:v>
                </c:pt>
                <c:pt idx="2">
                  <c:v>393279</c:v>
                </c:pt>
                <c:pt idx="3">
                  <c:v>242004</c:v>
                </c:pt>
                <c:pt idx="4">
                  <c:v>807983</c:v>
                </c:pt>
              </c:numCache>
            </c:numRef>
          </c:val>
          <c:smooth val="0"/>
          <c:extLst>
            <c:ext xmlns:c16="http://schemas.microsoft.com/office/drawing/2014/chart" uri="{C3380CC4-5D6E-409C-BE32-E72D297353CC}">
              <c16:uniqueId val="{00000001-529B-457D-8767-62CABE8C18A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8.02</c:v>
                </c:pt>
                <c:pt idx="1">
                  <c:v>6.71</c:v>
                </c:pt>
                <c:pt idx="2">
                  <c:v>14.1</c:v>
                </c:pt>
                <c:pt idx="3">
                  <c:v>14.16</c:v>
                </c:pt>
                <c:pt idx="4">
                  <c:v>19.670000000000002</c:v>
                </c:pt>
              </c:numCache>
            </c:numRef>
          </c:val>
          <c:extLst>
            <c:ext xmlns:c16="http://schemas.microsoft.com/office/drawing/2014/chart" uri="{C3380CC4-5D6E-409C-BE32-E72D297353CC}">
              <c16:uniqueId val="{00000000-9115-49DA-B61A-740D68203D6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38.96</c:v>
                </c:pt>
                <c:pt idx="1">
                  <c:v>61.03</c:v>
                </c:pt>
                <c:pt idx="2">
                  <c:v>59.88</c:v>
                </c:pt>
                <c:pt idx="3">
                  <c:v>70.56</c:v>
                </c:pt>
                <c:pt idx="4">
                  <c:v>54.1</c:v>
                </c:pt>
              </c:numCache>
            </c:numRef>
          </c:val>
          <c:extLst>
            <c:ext xmlns:c16="http://schemas.microsoft.com/office/drawing/2014/chart" uri="{C3380CC4-5D6E-409C-BE32-E72D297353CC}">
              <c16:uniqueId val="{00000001-9115-49DA-B61A-740D68203D6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-12.96</c:v>
                </c:pt>
                <c:pt idx="1">
                  <c:v>24.39</c:v>
                </c:pt>
                <c:pt idx="2">
                  <c:v>5.7</c:v>
                </c:pt>
                <c:pt idx="3">
                  <c:v>12.54</c:v>
                </c:pt>
                <c:pt idx="4">
                  <c:v>-9.73</c:v>
                </c:pt>
              </c:numCache>
            </c:numRef>
          </c:val>
          <c:smooth val="0"/>
          <c:extLst>
            <c:ext xmlns:c16="http://schemas.microsoft.com/office/drawing/2014/chart" uri="{C3380CC4-5D6E-409C-BE32-E72D297353CC}">
              <c16:uniqueId val="{00000002-9115-49DA-B61A-740D68203D6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528-4B5D-BBC1-A90A90A5B2C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528-4B5D-BBC1-A90A90A5B2CF}"/>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528-4B5D-BBC1-A90A90A5B2CF}"/>
            </c:ext>
          </c:extLst>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0.08</c:v>
                </c:pt>
                <c:pt idx="2">
                  <c:v>#N/A</c:v>
                </c:pt>
                <c:pt idx="3">
                  <c:v>0.04</c:v>
                </c:pt>
                <c:pt idx="4">
                  <c:v>#N/A</c:v>
                </c:pt>
                <c:pt idx="5">
                  <c:v>0.05</c:v>
                </c:pt>
                <c:pt idx="6">
                  <c:v>#N/A</c:v>
                </c:pt>
                <c:pt idx="7">
                  <c:v>0.1</c:v>
                </c:pt>
                <c:pt idx="8">
                  <c:v>#N/A</c:v>
                </c:pt>
                <c:pt idx="9">
                  <c:v>0.06</c:v>
                </c:pt>
              </c:numCache>
            </c:numRef>
          </c:val>
          <c:extLst>
            <c:ext xmlns:c16="http://schemas.microsoft.com/office/drawing/2014/chart" uri="{C3380CC4-5D6E-409C-BE32-E72D297353CC}">
              <c16:uniqueId val="{00000003-E528-4B5D-BBC1-A90A90A5B2CF}"/>
            </c:ext>
          </c:extLst>
        </c:ser>
        <c:ser>
          <c:idx val="4"/>
          <c:order val="4"/>
          <c:tx>
            <c:strRef>
              <c:f>データシート!$A$31</c:f>
              <c:strCache>
                <c:ptCount val="1"/>
                <c:pt idx="0">
                  <c:v>介護保険事業勘定会計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2.94</c:v>
                </c:pt>
                <c:pt idx="2">
                  <c:v>#N/A</c:v>
                </c:pt>
                <c:pt idx="3">
                  <c:v>3.1</c:v>
                </c:pt>
                <c:pt idx="4">
                  <c:v>#N/A</c:v>
                </c:pt>
                <c:pt idx="5">
                  <c:v>1.7</c:v>
                </c:pt>
                <c:pt idx="6">
                  <c:v>#N/A</c:v>
                </c:pt>
                <c:pt idx="7">
                  <c:v>2.27</c:v>
                </c:pt>
                <c:pt idx="8">
                  <c:v>#N/A</c:v>
                </c:pt>
                <c:pt idx="9">
                  <c:v>0.5</c:v>
                </c:pt>
              </c:numCache>
            </c:numRef>
          </c:val>
          <c:extLst>
            <c:ext xmlns:c16="http://schemas.microsoft.com/office/drawing/2014/chart" uri="{C3380CC4-5D6E-409C-BE32-E72D297353CC}">
              <c16:uniqueId val="{00000004-E528-4B5D-BBC1-A90A90A5B2CF}"/>
            </c:ext>
          </c:extLst>
        </c:ser>
        <c:ser>
          <c:idx val="5"/>
          <c:order val="5"/>
          <c:tx>
            <c:strRef>
              <c:f>データシート!$A$32</c:f>
              <c:strCache>
                <c:ptCount val="1"/>
                <c:pt idx="0">
                  <c:v>国民健康保険事業勘定会計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2.09</c:v>
                </c:pt>
                <c:pt idx="2">
                  <c:v>#N/A</c:v>
                </c:pt>
                <c:pt idx="3">
                  <c:v>0.66</c:v>
                </c:pt>
                <c:pt idx="4">
                  <c:v>#N/A</c:v>
                </c:pt>
                <c:pt idx="5">
                  <c:v>0.73</c:v>
                </c:pt>
                <c:pt idx="6">
                  <c:v>#N/A</c:v>
                </c:pt>
                <c:pt idx="7">
                  <c:v>0.55000000000000004</c:v>
                </c:pt>
                <c:pt idx="8">
                  <c:v>#N/A</c:v>
                </c:pt>
                <c:pt idx="9">
                  <c:v>0.5</c:v>
                </c:pt>
              </c:numCache>
            </c:numRef>
          </c:val>
          <c:extLst>
            <c:ext xmlns:c16="http://schemas.microsoft.com/office/drawing/2014/chart" uri="{C3380CC4-5D6E-409C-BE32-E72D297353CC}">
              <c16:uniqueId val="{00000005-E528-4B5D-BBC1-A90A90A5B2CF}"/>
            </c:ext>
          </c:extLst>
        </c:ser>
        <c:ser>
          <c:idx val="6"/>
          <c:order val="6"/>
          <c:tx>
            <c:strRef>
              <c:f>データシート!$A$33</c:f>
              <c:strCache>
                <c:ptCount val="1"/>
                <c:pt idx="0">
                  <c:v>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0.15</c:v>
                </c:pt>
                <c:pt idx="2">
                  <c:v>#N/A</c:v>
                </c:pt>
                <c:pt idx="3">
                  <c:v>0.11</c:v>
                </c:pt>
                <c:pt idx="4">
                  <c:v>#N/A</c:v>
                </c:pt>
                <c:pt idx="5">
                  <c:v>0.34</c:v>
                </c:pt>
                <c:pt idx="6">
                  <c:v>#N/A</c:v>
                </c:pt>
                <c:pt idx="7">
                  <c:v>1.23</c:v>
                </c:pt>
                <c:pt idx="8">
                  <c:v>#N/A</c:v>
                </c:pt>
                <c:pt idx="9">
                  <c:v>1.61</c:v>
                </c:pt>
              </c:numCache>
            </c:numRef>
          </c:val>
          <c:extLst>
            <c:ext xmlns:c16="http://schemas.microsoft.com/office/drawing/2014/chart" uri="{C3380CC4-5D6E-409C-BE32-E72D297353CC}">
              <c16:uniqueId val="{00000006-E528-4B5D-BBC1-A90A90A5B2CF}"/>
            </c:ext>
          </c:extLst>
        </c:ser>
        <c:ser>
          <c:idx val="7"/>
          <c:order val="7"/>
          <c:tx>
            <c:strRef>
              <c:f>データシート!$A$34</c:f>
              <c:strCache>
                <c:ptCount val="1"/>
                <c:pt idx="0">
                  <c:v>国民健康保険診療施設勘定会計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1.1599999999999999</c:v>
                </c:pt>
                <c:pt idx="2">
                  <c:v>#N/A</c:v>
                </c:pt>
                <c:pt idx="3">
                  <c:v>1.7</c:v>
                </c:pt>
                <c:pt idx="4">
                  <c:v>#N/A</c:v>
                </c:pt>
                <c:pt idx="5">
                  <c:v>1.45</c:v>
                </c:pt>
                <c:pt idx="6">
                  <c:v>#N/A</c:v>
                </c:pt>
                <c:pt idx="7">
                  <c:v>2.25</c:v>
                </c:pt>
                <c:pt idx="8">
                  <c:v>#N/A</c:v>
                </c:pt>
                <c:pt idx="9">
                  <c:v>1.65</c:v>
                </c:pt>
              </c:numCache>
            </c:numRef>
          </c:val>
          <c:extLst>
            <c:ext xmlns:c16="http://schemas.microsoft.com/office/drawing/2014/chart" uri="{C3380CC4-5D6E-409C-BE32-E72D297353CC}">
              <c16:uniqueId val="{00000007-E528-4B5D-BBC1-A90A90A5B2CF}"/>
            </c:ext>
          </c:extLst>
        </c:ser>
        <c:ser>
          <c:idx val="8"/>
          <c:order val="8"/>
          <c:tx>
            <c:strRef>
              <c:f>データシート!$A$35</c:f>
              <c:strCache>
                <c:ptCount val="1"/>
                <c:pt idx="0">
                  <c:v>簡易水道事業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0.32</c:v>
                </c:pt>
                <c:pt idx="2">
                  <c:v>#N/A</c:v>
                </c:pt>
                <c:pt idx="3">
                  <c:v>0.75</c:v>
                </c:pt>
                <c:pt idx="4">
                  <c:v>#N/A</c:v>
                </c:pt>
                <c:pt idx="5">
                  <c:v>0.25</c:v>
                </c:pt>
                <c:pt idx="6">
                  <c:v>#N/A</c:v>
                </c:pt>
                <c:pt idx="7">
                  <c:v>0.93</c:v>
                </c:pt>
                <c:pt idx="8">
                  <c:v>#N/A</c:v>
                </c:pt>
                <c:pt idx="9">
                  <c:v>1.78</c:v>
                </c:pt>
              </c:numCache>
            </c:numRef>
          </c:val>
          <c:extLst>
            <c:ext xmlns:c16="http://schemas.microsoft.com/office/drawing/2014/chart" uri="{C3380CC4-5D6E-409C-BE32-E72D297353CC}">
              <c16:uniqueId val="{00000008-E528-4B5D-BBC1-A90A90A5B2CF}"/>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8.02</c:v>
                </c:pt>
                <c:pt idx="2">
                  <c:v>#N/A</c:v>
                </c:pt>
                <c:pt idx="3">
                  <c:v>6.7</c:v>
                </c:pt>
                <c:pt idx="4">
                  <c:v>#N/A</c:v>
                </c:pt>
                <c:pt idx="5">
                  <c:v>14.09</c:v>
                </c:pt>
                <c:pt idx="6">
                  <c:v>#N/A</c:v>
                </c:pt>
                <c:pt idx="7">
                  <c:v>14.15</c:v>
                </c:pt>
                <c:pt idx="8">
                  <c:v>#N/A</c:v>
                </c:pt>
                <c:pt idx="9">
                  <c:v>19.670000000000002</c:v>
                </c:pt>
              </c:numCache>
            </c:numRef>
          </c:val>
          <c:extLst>
            <c:ext xmlns:c16="http://schemas.microsoft.com/office/drawing/2014/chart" uri="{C3380CC4-5D6E-409C-BE32-E72D297353CC}">
              <c16:uniqueId val="{00000009-E528-4B5D-BBC1-A90A90A5B2C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196</c:v>
                </c:pt>
                <c:pt idx="5">
                  <c:v>196</c:v>
                </c:pt>
                <c:pt idx="8">
                  <c:v>194</c:v>
                </c:pt>
                <c:pt idx="11">
                  <c:v>197</c:v>
                </c:pt>
                <c:pt idx="14">
                  <c:v>207</c:v>
                </c:pt>
              </c:numCache>
            </c:numRef>
          </c:val>
          <c:extLst>
            <c:ext xmlns:c16="http://schemas.microsoft.com/office/drawing/2014/chart" uri="{C3380CC4-5D6E-409C-BE32-E72D297353CC}">
              <c16:uniqueId val="{00000000-5841-4C2B-8435-DB44E0745B4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841-4C2B-8435-DB44E0745B4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c:v>
                </c:pt>
                <c:pt idx="3">
                  <c:v>3</c:v>
                </c:pt>
                <c:pt idx="6">
                  <c:v>3</c:v>
                </c:pt>
                <c:pt idx="9">
                  <c:v>3</c:v>
                </c:pt>
                <c:pt idx="12">
                  <c:v>3</c:v>
                </c:pt>
              </c:numCache>
            </c:numRef>
          </c:val>
          <c:extLst>
            <c:ext xmlns:c16="http://schemas.microsoft.com/office/drawing/2014/chart" uri="{C3380CC4-5D6E-409C-BE32-E72D297353CC}">
              <c16:uniqueId val="{00000002-5841-4C2B-8435-DB44E0745B4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841-4C2B-8435-DB44E0745B4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48</c:v>
                </c:pt>
                <c:pt idx="3">
                  <c:v>54</c:v>
                </c:pt>
                <c:pt idx="6">
                  <c:v>51</c:v>
                </c:pt>
                <c:pt idx="9">
                  <c:v>54</c:v>
                </c:pt>
                <c:pt idx="12">
                  <c:v>44</c:v>
                </c:pt>
              </c:numCache>
            </c:numRef>
          </c:val>
          <c:extLst>
            <c:ext xmlns:c16="http://schemas.microsoft.com/office/drawing/2014/chart" uri="{C3380CC4-5D6E-409C-BE32-E72D297353CC}">
              <c16:uniqueId val="{00000004-5841-4C2B-8435-DB44E0745B4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841-4C2B-8435-DB44E0745B4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841-4C2B-8435-DB44E0745B4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228</c:v>
                </c:pt>
                <c:pt idx="3">
                  <c:v>222</c:v>
                </c:pt>
                <c:pt idx="6">
                  <c:v>225</c:v>
                </c:pt>
                <c:pt idx="9">
                  <c:v>231</c:v>
                </c:pt>
                <c:pt idx="12">
                  <c:v>251</c:v>
                </c:pt>
              </c:numCache>
            </c:numRef>
          </c:val>
          <c:extLst>
            <c:ext xmlns:c16="http://schemas.microsoft.com/office/drawing/2014/chart" uri="{C3380CC4-5D6E-409C-BE32-E72D297353CC}">
              <c16:uniqueId val="{00000007-5841-4C2B-8435-DB44E0745B4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83</c:v>
                </c:pt>
                <c:pt idx="2">
                  <c:v>#N/A</c:v>
                </c:pt>
                <c:pt idx="3">
                  <c:v>#N/A</c:v>
                </c:pt>
                <c:pt idx="4">
                  <c:v>83</c:v>
                </c:pt>
                <c:pt idx="5">
                  <c:v>#N/A</c:v>
                </c:pt>
                <c:pt idx="6">
                  <c:v>#N/A</c:v>
                </c:pt>
                <c:pt idx="7">
                  <c:v>85</c:v>
                </c:pt>
                <c:pt idx="8">
                  <c:v>#N/A</c:v>
                </c:pt>
                <c:pt idx="9">
                  <c:v>#N/A</c:v>
                </c:pt>
                <c:pt idx="10">
                  <c:v>91</c:v>
                </c:pt>
                <c:pt idx="11">
                  <c:v>#N/A</c:v>
                </c:pt>
                <c:pt idx="12">
                  <c:v>#N/A</c:v>
                </c:pt>
                <c:pt idx="13">
                  <c:v>91</c:v>
                </c:pt>
                <c:pt idx="14">
                  <c:v>#N/A</c:v>
                </c:pt>
              </c:numCache>
            </c:numRef>
          </c:val>
          <c:smooth val="0"/>
          <c:extLst>
            <c:ext xmlns:c16="http://schemas.microsoft.com/office/drawing/2014/chart" uri="{C3380CC4-5D6E-409C-BE32-E72D297353CC}">
              <c16:uniqueId val="{00000008-5841-4C2B-8435-DB44E0745B4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1841</c:v>
                </c:pt>
                <c:pt idx="5">
                  <c:v>1792</c:v>
                </c:pt>
                <c:pt idx="8">
                  <c:v>1708</c:v>
                </c:pt>
                <c:pt idx="11">
                  <c:v>1609</c:v>
                </c:pt>
                <c:pt idx="14">
                  <c:v>1561</c:v>
                </c:pt>
              </c:numCache>
            </c:numRef>
          </c:val>
          <c:extLst>
            <c:ext xmlns:c16="http://schemas.microsoft.com/office/drawing/2014/chart" uri="{C3380CC4-5D6E-409C-BE32-E72D297353CC}">
              <c16:uniqueId val="{00000000-0021-4EAE-A867-1827FE88A54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0021-4EAE-A867-1827FE88A54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1900</c:v>
                </c:pt>
                <c:pt idx="5">
                  <c:v>2117</c:v>
                </c:pt>
                <c:pt idx="8">
                  <c:v>1960</c:v>
                </c:pt>
                <c:pt idx="11">
                  <c:v>1932</c:v>
                </c:pt>
                <c:pt idx="14">
                  <c:v>1492</c:v>
                </c:pt>
              </c:numCache>
            </c:numRef>
          </c:val>
          <c:extLst>
            <c:ext xmlns:c16="http://schemas.microsoft.com/office/drawing/2014/chart" uri="{C3380CC4-5D6E-409C-BE32-E72D297353CC}">
              <c16:uniqueId val="{00000002-0021-4EAE-A867-1827FE88A54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021-4EAE-A867-1827FE88A54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021-4EAE-A867-1827FE88A54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021-4EAE-A867-1827FE88A54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286</c:v>
                </c:pt>
                <c:pt idx="3">
                  <c:v>382</c:v>
                </c:pt>
                <c:pt idx="6">
                  <c:v>442</c:v>
                </c:pt>
                <c:pt idx="9">
                  <c:v>621</c:v>
                </c:pt>
                <c:pt idx="12">
                  <c:v>424</c:v>
                </c:pt>
              </c:numCache>
            </c:numRef>
          </c:val>
          <c:extLst>
            <c:ext xmlns:c16="http://schemas.microsoft.com/office/drawing/2014/chart" uri="{C3380CC4-5D6E-409C-BE32-E72D297353CC}">
              <c16:uniqueId val="{00000006-0021-4EAE-A867-1827FE88A54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0021-4EAE-A867-1827FE88A54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97</c:v>
                </c:pt>
                <c:pt idx="3">
                  <c:v>296</c:v>
                </c:pt>
                <c:pt idx="6">
                  <c:v>264</c:v>
                </c:pt>
                <c:pt idx="9">
                  <c:v>237</c:v>
                </c:pt>
                <c:pt idx="12">
                  <c:v>259</c:v>
                </c:pt>
              </c:numCache>
            </c:numRef>
          </c:val>
          <c:extLst>
            <c:ext xmlns:c16="http://schemas.microsoft.com/office/drawing/2014/chart" uri="{C3380CC4-5D6E-409C-BE32-E72D297353CC}">
              <c16:uniqueId val="{00000008-0021-4EAE-A867-1827FE88A54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20</c:v>
                </c:pt>
                <c:pt idx="3">
                  <c:v>17</c:v>
                </c:pt>
                <c:pt idx="6">
                  <c:v>14</c:v>
                </c:pt>
                <c:pt idx="9">
                  <c:v>11</c:v>
                </c:pt>
                <c:pt idx="12">
                  <c:v>8</c:v>
                </c:pt>
              </c:numCache>
            </c:numRef>
          </c:val>
          <c:extLst>
            <c:ext xmlns:c16="http://schemas.microsoft.com/office/drawing/2014/chart" uri="{C3380CC4-5D6E-409C-BE32-E72D297353CC}">
              <c16:uniqueId val="{00000009-0021-4EAE-A867-1827FE88A54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2203</c:v>
                </c:pt>
                <c:pt idx="3">
                  <c:v>2215</c:v>
                </c:pt>
                <c:pt idx="6">
                  <c:v>2112</c:v>
                </c:pt>
                <c:pt idx="9">
                  <c:v>1974</c:v>
                </c:pt>
                <c:pt idx="12">
                  <c:v>1947</c:v>
                </c:pt>
              </c:numCache>
            </c:numRef>
          </c:val>
          <c:extLst>
            <c:ext xmlns:c16="http://schemas.microsoft.com/office/drawing/2014/chart" uri="{C3380CC4-5D6E-409C-BE32-E72D297353CC}">
              <c16:uniqueId val="{0000000A-0021-4EAE-A867-1827FE88A54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0021-4EAE-A867-1827FE88A54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834</c:v>
                </c:pt>
                <c:pt idx="1">
                  <c:v>1007</c:v>
                </c:pt>
                <c:pt idx="2">
                  <c:v>784</c:v>
                </c:pt>
              </c:numCache>
            </c:numRef>
          </c:val>
          <c:extLst>
            <c:ext xmlns:c16="http://schemas.microsoft.com/office/drawing/2014/chart" uri="{C3380CC4-5D6E-409C-BE32-E72D297353CC}">
              <c16:uniqueId val="{00000000-0272-4660-84B1-716D0E39CC0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100</c:v>
                </c:pt>
                <c:pt idx="1">
                  <c:v>100</c:v>
                </c:pt>
                <c:pt idx="2">
                  <c:v>100</c:v>
                </c:pt>
              </c:numCache>
            </c:numRef>
          </c:val>
          <c:extLst>
            <c:ext xmlns:c16="http://schemas.microsoft.com/office/drawing/2014/chart" uri="{C3380CC4-5D6E-409C-BE32-E72D297353CC}">
              <c16:uniqueId val="{00000001-0272-4660-84B1-716D0E39CC0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1025</c:v>
                </c:pt>
                <c:pt idx="1">
                  <c:v>824</c:v>
                </c:pt>
                <c:pt idx="2">
                  <c:v>608</c:v>
                </c:pt>
              </c:numCache>
            </c:numRef>
          </c:val>
          <c:extLst>
            <c:ext xmlns:c16="http://schemas.microsoft.com/office/drawing/2014/chart" uri="{C3380CC4-5D6E-409C-BE32-E72D297353CC}">
              <c16:uniqueId val="{00000002-0272-4660-84B1-716D0E39CC0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宮崎県西米良村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元利償還金が増加しているものの算入公債費等も増加しているため、全体として実質公債費比率の分子は横ばいとなっている。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今後も、将来を見据えた計画的な起債を行い、健全な財政運営に努める。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宮崎県西米良村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観光施設の更新事業や、高齢者施設への支援により基金の繰入額が大きくなり、基金の減少が続いている。今後も基金の減少が見込まれるため、今後とも、地方債の起債を抑制するなど、将来負担を残さないよう努め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宮崎県西米良村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・カリコボーズの宿リニューアル事業により双子キャンプ場整備基金を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百万円取崩し、高齢者福祉施設の支援により地域福祉基金を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百万円取崩した。これらによりその他特定目的基金が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百万円減少している。また、財政調整基金も、人件費や物件費の増など物価高騰による支出の増加により取崩しが増え、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・財政調整基金は、予算編成上重要な役割を担っているため、計画的に積み増ししていきたい。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・目的基金は、目的達成のため適正なタイミングで取崩し、効率的に事業を進めていきたい。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600">
            <a:effectLst/>
          </a:endParaRPr>
        </a:p>
        <a:p>
          <a:r>
            <a:rPr kumimoji="1" lang="ja-JP" altLang="ja-JP" sz="1200">
              <a:solidFill>
                <a:schemeClr val="dk1"/>
              </a:solidFill>
              <a:effectLst/>
              <a:latin typeface="+mn-lt"/>
              <a:ea typeface="+mn-ea"/>
              <a:cs typeface="+mn-cs"/>
            </a:rPr>
            <a:t>・双子キャンプ場整備基金：カリコボーズの宿の整備更新</a:t>
          </a:r>
          <a:r>
            <a:rPr kumimoji="1" lang="ja-JP" altLang="en-US" sz="1200">
              <a:solidFill>
                <a:schemeClr val="dk1"/>
              </a:solidFill>
              <a:effectLst/>
              <a:latin typeface="+mn-lt"/>
              <a:ea typeface="+mn-ea"/>
              <a:cs typeface="+mn-cs"/>
            </a:rPr>
            <a:t>。</a:t>
          </a:r>
          <a:endParaRPr lang="ja-JP" altLang="ja-JP" sz="1600">
            <a:effectLst/>
          </a:endParaRPr>
        </a:p>
        <a:p>
          <a:r>
            <a:rPr kumimoji="1" lang="ja-JP" altLang="ja-JP" sz="1200">
              <a:solidFill>
                <a:schemeClr val="dk1"/>
              </a:solidFill>
              <a:effectLst/>
              <a:latin typeface="+mn-lt"/>
              <a:ea typeface="+mn-ea"/>
              <a:cs typeface="+mn-cs"/>
            </a:rPr>
            <a:t>・情報網基盤整備基金：防災行政無線、村内放送設備及び情報網の整備</a:t>
          </a:r>
          <a:r>
            <a:rPr kumimoji="1" lang="ja-JP" altLang="en-US" sz="1200">
              <a:solidFill>
                <a:schemeClr val="dk1"/>
              </a:solidFill>
              <a:effectLst/>
              <a:latin typeface="+mn-lt"/>
              <a:ea typeface="+mn-ea"/>
              <a:cs typeface="+mn-cs"/>
            </a:rPr>
            <a:t>。</a:t>
          </a:r>
          <a:endParaRPr lang="ja-JP" altLang="ja-JP" sz="1600">
            <a:effectLst/>
          </a:endParaRPr>
        </a:p>
        <a:p>
          <a:r>
            <a:rPr kumimoji="1" lang="ja-JP" altLang="ja-JP" sz="1200">
              <a:solidFill>
                <a:schemeClr val="dk1"/>
              </a:solidFill>
              <a:effectLst/>
              <a:latin typeface="+mn-lt"/>
              <a:ea typeface="+mn-ea"/>
              <a:cs typeface="+mn-cs"/>
            </a:rPr>
            <a:t>・ふるさと振興基金：歴史、伝統、文化、産業等を活かし、個性的で魅力的な地域づくりに関する施策の推進。</a:t>
          </a:r>
          <a:endParaRPr lang="ja-JP" altLang="ja-JP" sz="1600">
            <a:effectLst/>
          </a:endParaRPr>
        </a:p>
        <a:p>
          <a:r>
            <a:rPr kumimoji="1" lang="ja-JP" altLang="ja-JP" sz="1200">
              <a:solidFill>
                <a:schemeClr val="dk1"/>
              </a:solidFill>
              <a:effectLst/>
              <a:latin typeface="+mn-lt"/>
              <a:ea typeface="+mn-ea"/>
              <a:cs typeface="+mn-cs"/>
            </a:rPr>
            <a:t>・地域福祉基金：福祉の向上、高齢者保健福祉の支援</a:t>
          </a:r>
          <a:r>
            <a:rPr kumimoji="1" lang="ja-JP" altLang="en-US" sz="1200">
              <a:solidFill>
                <a:schemeClr val="dk1"/>
              </a:solidFill>
              <a:effectLst/>
              <a:latin typeface="+mn-lt"/>
              <a:ea typeface="+mn-ea"/>
              <a:cs typeface="+mn-cs"/>
            </a:rPr>
            <a:t>。</a:t>
          </a:r>
          <a:endParaRPr lang="ja-JP" altLang="ja-JP" sz="1600">
            <a:effectLst/>
          </a:endParaRPr>
        </a:p>
        <a:p>
          <a:r>
            <a:rPr kumimoji="1" lang="ja-JP" altLang="ja-JP" sz="1200">
              <a:solidFill>
                <a:schemeClr val="dk1"/>
              </a:solidFill>
              <a:effectLst/>
              <a:latin typeface="+mn-lt"/>
              <a:ea typeface="+mn-ea"/>
              <a:cs typeface="+mn-cs"/>
            </a:rPr>
            <a:t>・森林</a:t>
          </a:r>
          <a:r>
            <a:rPr kumimoji="1" lang="ja-JP" altLang="en-US" sz="1200">
              <a:solidFill>
                <a:schemeClr val="dk1"/>
              </a:solidFill>
              <a:effectLst/>
              <a:latin typeface="+mn-lt"/>
              <a:ea typeface="+mn-ea"/>
              <a:cs typeface="+mn-cs"/>
            </a:rPr>
            <a:t>保全対策</a:t>
          </a:r>
          <a:r>
            <a:rPr kumimoji="1" lang="ja-JP" altLang="ja-JP" sz="1200">
              <a:solidFill>
                <a:schemeClr val="dk1"/>
              </a:solidFill>
              <a:effectLst/>
              <a:latin typeface="+mn-lt"/>
              <a:ea typeface="+mn-ea"/>
              <a:cs typeface="+mn-cs"/>
            </a:rPr>
            <a:t>基金：</a:t>
          </a:r>
          <a:r>
            <a:rPr kumimoji="1" lang="ja-JP" altLang="en-US" sz="1200">
              <a:solidFill>
                <a:schemeClr val="dk1"/>
              </a:solidFill>
              <a:effectLst/>
              <a:latin typeface="+mn-lt"/>
              <a:ea typeface="+mn-ea"/>
              <a:cs typeface="+mn-cs"/>
            </a:rPr>
            <a:t>環境及び水源涵養林の保全と集落周辺山林の伐採搬出による災害防止対策</a:t>
          </a:r>
          <a:r>
            <a:rPr kumimoji="1" lang="ja-JP" altLang="ja-JP" sz="1200">
              <a:solidFill>
                <a:schemeClr val="dk1"/>
              </a:solidFill>
              <a:effectLst/>
              <a:latin typeface="+mn-lt"/>
              <a:ea typeface="+mn-ea"/>
              <a:cs typeface="+mn-cs"/>
            </a:rPr>
            <a:t>。</a:t>
          </a:r>
          <a:endParaRPr lang="ja-JP" altLang="ja-JP" sz="16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mn-lt"/>
              <a:ea typeface="+mn-ea"/>
              <a:cs typeface="+mn-cs"/>
            </a:rPr>
            <a:t>・双子キャンプ場整備基金：カリコボーズの宿リニューアル事業のため</a:t>
          </a:r>
          <a:r>
            <a:rPr kumimoji="1" lang="en-US" altLang="ja-JP" sz="1200">
              <a:solidFill>
                <a:schemeClr val="dk1"/>
              </a:solidFill>
              <a:effectLst/>
              <a:latin typeface="+mn-lt"/>
              <a:ea typeface="+mn-ea"/>
              <a:cs typeface="+mn-cs"/>
            </a:rPr>
            <a:t>145</a:t>
          </a:r>
          <a:r>
            <a:rPr kumimoji="1" lang="ja-JP" altLang="ja-JP" sz="1200">
              <a:solidFill>
                <a:schemeClr val="dk1"/>
              </a:solidFill>
              <a:effectLst/>
              <a:latin typeface="+mn-lt"/>
              <a:ea typeface="+mn-ea"/>
              <a:cs typeface="+mn-cs"/>
            </a:rPr>
            <a:t>百万円取崩したことによる減。</a:t>
          </a:r>
          <a:endParaRPr lang="ja-JP" altLang="ja-JP" sz="1200">
            <a:effectLst/>
          </a:endParaRPr>
        </a:p>
        <a:p>
          <a:r>
            <a:rPr kumimoji="1" lang="ja-JP" altLang="ja-JP" sz="1200">
              <a:solidFill>
                <a:schemeClr val="dk1"/>
              </a:solidFill>
              <a:effectLst/>
              <a:latin typeface="+mn-lt"/>
              <a:ea typeface="+mn-ea"/>
              <a:cs typeface="+mn-cs"/>
            </a:rPr>
            <a:t>・情報網基盤整備基金：</a:t>
          </a:r>
          <a:r>
            <a:rPr kumimoji="1" lang="ja-JP" altLang="en-US" sz="1200">
              <a:solidFill>
                <a:schemeClr val="dk1"/>
              </a:solidFill>
              <a:effectLst/>
              <a:latin typeface="+mn-lt"/>
              <a:ea typeface="+mn-ea"/>
              <a:cs typeface="+mn-cs"/>
            </a:rPr>
            <a:t>増減なし</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・ふるさと振興基金：</a:t>
          </a:r>
          <a:r>
            <a:rPr kumimoji="1" lang="ja-JP" altLang="en-US" sz="1200">
              <a:solidFill>
                <a:schemeClr val="dk1"/>
              </a:solidFill>
              <a:effectLst/>
              <a:latin typeface="+mn-lt"/>
              <a:ea typeface="+mn-ea"/>
              <a:cs typeface="+mn-cs"/>
            </a:rPr>
            <a:t>増減なし</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・地域福祉基金：</a:t>
          </a:r>
          <a:r>
            <a:rPr kumimoji="1" lang="ja-JP" altLang="en-US" sz="1200">
              <a:solidFill>
                <a:schemeClr val="dk1"/>
              </a:solidFill>
              <a:effectLst/>
              <a:latin typeface="+mn-lt"/>
              <a:ea typeface="+mn-ea"/>
              <a:cs typeface="+mn-cs"/>
            </a:rPr>
            <a:t>高齢者福祉施設支援のため</a:t>
          </a:r>
          <a:r>
            <a:rPr kumimoji="1" lang="en-US" altLang="ja-JP" sz="1200">
              <a:solidFill>
                <a:schemeClr val="dk1"/>
              </a:solidFill>
              <a:effectLst/>
              <a:latin typeface="+mn-lt"/>
              <a:ea typeface="+mn-ea"/>
              <a:cs typeface="+mn-cs"/>
            </a:rPr>
            <a:t>31</a:t>
          </a:r>
          <a:r>
            <a:rPr kumimoji="1" lang="ja-JP" altLang="en-US" sz="1200">
              <a:solidFill>
                <a:schemeClr val="dk1"/>
              </a:solidFill>
              <a:effectLst/>
              <a:latin typeface="+mn-lt"/>
              <a:ea typeface="+mn-ea"/>
              <a:cs typeface="+mn-cs"/>
            </a:rPr>
            <a:t>百万円取崩したことによる減。</a:t>
          </a:r>
          <a:endParaRPr lang="ja-JP" altLang="ja-JP" sz="1200">
            <a:effectLst/>
          </a:endParaRPr>
        </a:p>
        <a:p>
          <a:r>
            <a:rPr kumimoji="1" lang="ja-JP" altLang="ja-JP" sz="1200">
              <a:solidFill>
                <a:schemeClr val="dk1"/>
              </a:solidFill>
              <a:effectLst/>
              <a:latin typeface="+mn-lt"/>
              <a:ea typeface="+mn-ea"/>
              <a:cs typeface="+mn-cs"/>
            </a:rPr>
            <a:t>・森林</a:t>
          </a:r>
          <a:r>
            <a:rPr kumimoji="1" lang="ja-JP" altLang="en-US" sz="1200">
              <a:solidFill>
                <a:schemeClr val="dk1"/>
              </a:solidFill>
              <a:effectLst/>
              <a:latin typeface="+mn-lt"/>
              <a:ea typeface="+mn-ea"/>
              <a:cs typeface="+mn-cs"/>
            </a:rPr>
            <a:t>保全対策</a:t>
          </a:r>
          <a:r>
            <a:rPr kumimoji="1" lang="ja-JP" altLang="ja-JP" sz="1200">
              <a:solidFill>
                <a:schemeClr val="dk1"/>
              </a:solidFill>
              <a:effectLst/>
              <a:latin typeface="+mn-lt"/>
              <a:ea typeface="+mn-ea"/>
              <a:cs typeface="+mn-cs"/>
            </a:rPr>
            <a:t>基金：</a:t>
          </a:r>
          <a:r>
            <a:rPr kumimoji="1" lang="ja-JP" altLang="en-US" sz="1200">
              <a:solidFill>
                <a:schemeClr val="dk1"/>
              </a:solidFill>
              <a:effectLst/>
              <a:latin typeface="+mn-lt"/>
              <a:ea typeface="+mn-ea"/>
              <a:cs typeface="+mn-cs"/>
            </a:rPr>
            <a:t>増減なし</a:t>
          </a:r>
          <a:r>
            <a:rPr kumimoji="1" lang="ja-JP" altLang="ja-JP" sz="1200">
              <a:solidFill>
                <a:schemeClr val="dk1"/>
              </a:solidFill>
              <a:effectLst/>
              <a:latin typeface="+mn-lt"/>
              <a:ea typeface="+mn-ea"/>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effectLst/>
          </a:endParaRPr>
        </a:p>
        <a:p>
          <a:r>
            <a:rPr kumimoji="1" lang="ja-JP" altLang="ja-JP" sz="1100">
              <a:solidFill>
                <a:schemeClr val="dk1"/>
              </a:solidFill>
              <a:effectLst/>
              <a:latin typeface="+mn-lt"/>
              <a:ea typeface="+mn-ea"/>
              <a:cs typeface="+mn-cs"/>
            </a:rPr>
            <a:t>・カリコボーズの宿リニューアル事業</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基金を活用しつつも、他の財源と組み合わせながら事業の完了を目指す。</a:t>
          </a:r>
          <a:endParaRPr lang="ja-JP" altLang="ja-JP" sz="1400">
            <a:effectLst/>
          </a:endParaRPr>
        </a:p>
        <a:p>
          <a:r>
            <a:rPr kumimoji="1" lang="ja-JP" altLang="en-US" sz="1100">
              <a:solidFill>
                <a:schemeClr val="dk1"/>
              </a:solidFill>
              <a:effectLst/>
              <a:latin typeface="+mn-lt"/>
              <a:ea typeface="+mn-ea"/>
              <a:cs typeface="+mn-cs"/>
            </a:rPr>
            <a:t>・地域福祉基金を活用し、村内唯一の高齢者福祉施設の支援を行った。今後も継続的な支援が見込まれるため、基金の活用の仕方など検討が必要である。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・今後、情報網の大規模改修が必要となるため、情報網整備基金の</a:t>
          </a:r>
          <a:r>
            <a:rPr kumimoji="1" lang="ja-JP" altLang="en-US" sz="1100">
              <a:solidFill>
                <a:schemeClr val="dk1"/>
              </a:solidFill>
              <a:effectLst/>
              <a:latin typeface="+mn-lt"/>
              <a:ea typeface="+mn-ea"/>
              <a:cs typeface="+mn-cs"/>
            </a:rPr>
            <a:t>取崩しが見込まれている。</a:t>
          </a:r>
          <a:endParaRPr kumimoji="1" lang="en-US" altLang="ja-JP" sz="1100">
            <a:solidFill>
              <a:schemeClr val="dk1"/>
            </a:solidFill>
            <a:effectLst/>
            <a:latin typeface="+mn-lt"/>
            <a:ea typeface="+mn-ea"/>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・人件費や物件費の微増に加え、物価高騰による支出の増加により</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223</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百万円減。</a:t>
          </a:r>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・予算編成をするうえで重要な基金であるため、状況を見ながら取崩すとともに、積立を計画的に行っていく。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・地方債の償還計画を踏まえ、今後も取崩し、積み増し等を計画的に行っていきたい。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宮崎県西米良村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991
985
271.51
3,636,053
3,267,575
284,974
1,448,413
1,947,123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財政基盤の弱さにより、類似団体の平均を下回っている。引き続き、事業の選択と集約、行政の効率化を進め財政の健全化を図っていく。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135467</xdr:rowOff>
    </xdr:from>
    <xdr:to>
      <xdr:col>23</xdr:col>
      <xdr:colOff>133350</xdr:colOff>
      <xdr:row>43</xdr:row>
      <xdr:rowOff>135467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135467</xdr:rowOff>
    </xdr:from>
    <xdr:to>
      <xdr:col>19</xdr:col>
      <xdr:colOff>133350</xdr:colOff>
      <xdr:row>43</xdr:row>
      <xdr:rowOff>135467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135467</xdr:rowOff>
    </xdr:from>
    <xdr:to>
      <xdr:col>15</xdr:col>
      <xdr:colOff>82550</xdr:colOff>
      <xdr:row>43</xdr:row>
      <xdr:rowOff>135467</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135467</xdr:rowOff>
    </xdr:from>
    <xdr:to>
      <xdr:col>11</xdr:col>
      <xdr:colOff>31750</xdr:colOff>
      <xdr:row>43</xdr:row>
      <xdr:rowOff>135467</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84667</xdr:rowOff>
    </xdr:from>
    <xdr:to>
      <xdr:col>23</xdr:col>
      <xdr:colOff>184150</xdr:colOff>
      <xdr:row>44</xdr:row>
      <xdr:rowOff>14817</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151994</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52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84667</xdr:rowOff>
    </xdr:from>
    <xdr:to>
      <xdr:col>19</xdr:col>
      <xdr:colOff>184150</xdr:colOff>
      <xdr:row>44</xdr:row>
      <xdr:rowOff>14817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171044</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84667</xdr:rowOff>
    </xdr:from>
    <xdr:to>
      <xdr:col>15</xdr:col>
      <xdr:colOff>133350</xdr:colOff>
      <xdr:row>44</xdr:row>
      <xdr:rowOff>14817</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171044</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84667</xdr:rowOff>
    </xdr:from>
    <xdr:to>
      <xdr:col>11</xdr:col>
      <xdr:colOff>82550</xdr:colOff>
      <xdr:row>44</xdr:row>
      <xdr:rowOff>14817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171044</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84667</xdr:rowOff>
    </xdr:from>
    <xdr:to>
      <xdr:col>7</xdr:col>
      <xdr:colOff>31750</xdr:colOff>
      <xdr:row>44</xdr:row>
      <xdr:rowOff>14817</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171044</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人件費や燃料費、委託料などが増加傾向にあるため、今後も、事務事業の見直し等を行い、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の推進や事務事業の効率化による経常経費の削減に努める。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92710</xdr:rowOff>
    </xdr:from>
    <xdr:to>
      <xdr:col>23</xdr:col>
      <xdr:colOff>133350</xdr:colOff>
      <xdr:row>64</xdr:row>
      <xdr:rowOff>31327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722610"/>
          <a:ext cx="8382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128075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929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92710</xdr:rowOff>
    </xdr:from>
    <xdr:to>
      <xdr:col>19</xdr:col>
      <xdr:colOff>133350</xdr:colOff>
      <xdr:row>63</xdr:row>
      <xdr:rowOff>102235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0722610"/>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161079</xdr:rowOff>
    </xdr:from>
    <xdr:to>
      <xdr:col>15</xdr:col>
      <xdr:colOff>82550</xdr:colOff>
      <xdr:row>63</xdr:row>
      <xdr:rowOff>102235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790979"/>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161079</xdr:rowOff>
    </xdr:from>
    <xdr:to>
      <xdr:col>11</xdr:col>
      <xdr:colOff>31750</xdr:colOff>
      <xdr:row>63</xdr:row>
      <xdr:rowOff>102235</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790979"/>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26687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151977</xdr:rowOff>
    </xdr:from>
    <xdr:to>
      <xdr:col>23</xdr:col>
      <xdr:colOff>184150</xdr:colOff>
      <xdr:row>64</xdr:row>
      <xdr:rowOff>82127</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168504</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41910</xdr:rowOff>
    </xdr:from>
    <xdr:to>
      <xdr:col>19</xdr:col>
      <xdr:colOff>184150</xdr:colOff>
      <xdr:row>62</xdr:row>
      <xdr:rowOff>143510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153687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44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51435</xdr:rowOff>
    </xdr:from>
    <xdr:to>
      <xdr:col>15</xdr:col>
      <xdr:colOff>133350</xdr:colOff>
      <xdr:row>63</xdr:row>
      <xdr:rowOff>153035</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163212</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110279</xdr:rowOff>
    </xdr:from>
    <xdr:to>
      <xdr:col>11</xdr:col>
      <xdr:colOff>82550</xdr:colOff>
      <xdr:row>63</xdr:row>
      <xdr:rowOff>40429</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25206</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82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163212</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[1,054,831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規模が小さいため、人口一人当たりの人件費・物件費等決算額は類似団体と比べ、高くなっている。また、認定こども園や診療所の運営を直営で行っているため、特に人件費が大きくなる傾向にある。今後も適正な定員管理に努めるとともに、事務事業などの見直しを行いながら、経費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67760</xdr:rowOff>
    </xdr:from>
    <xdr:to>
      <xdr:col>23</xdr:col>
      <xdr:colOff>133350</xdr:colOff>
      <xdr:row>84</xdr:row>
      <xdr:rowOff>68645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469560"/>
          <a:ext cx="838200" cy="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124075</xdr:rowOff>
    </xdr:from>
    <xdr:to>
      <xdr:col>19</xdr:col>
      <xdr:colOff>133350</xdr:colOff>
      <xdr:row>84</xdr:row>
      <xdr:rowOff>67760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354425"/>
          <a:ext cx="889000" cy="115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124075</xdr:rowOff>
    </xdr:from>
    <xdr:to>
      <xdr:col>15</xdr:col>
      <xdr:colOff>82550</xdr:colOff>
      <xdr:row>83</xdr:row>
      <xdr:rowOff>145760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336800" y="14354425"/>
          <a:ext cx="889000" cy="21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110130</xdr:rowOff>
    </xdr:from>
    <xdr:to>
      <xdr:col>11</xdr:col>
      <xdr:colOff>31750</xdr:colOff>
      <xdr:row>83</xdr:row>
      <xdr:rowOff>145760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340480"/>
          <a:ext cx="889000" cy="3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17845</xdr:rowOff>
    </xdr:from>
    <xdr:to>
      <xdr:col>23</xdr:col>
      <xdr:colOff>184150</xdr:colOff>
      <xdr:row>84</xdr:row>
      <xdr:rowOff>119445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41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161372</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39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1,054,831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16960</xdr:rowOff>
    </xdr:from>
    <xdr:to>
      <xdr:col>19</xdr:col>
      <xdr:colOff>184150</xdr:colOff>
      <xdr:row>84</xdr:row>
      <xdr:rowOff>118560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41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103337</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505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73275</xdr:rowOff>
    </xdr:from>
    <xdr:to>
      <xdr:col>15</xdr:col>
      <xdr:colOff>133350</xdr:colOff>
      <xdr:row>84</xdr:row>
      <xdr:rowOff>3425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30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159652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39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94960</xdr:rowOff>
    </xdr:from>
    <xdr:to>
      <xdr:col>11</xdr:col>
      <xdr:colOff>82550</xdr:colOff>
      <xdr:row>84</xdr:row>
      <xdr:rowOff>25110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32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9887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411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59330</xdr:rowOff>
    </xdr:from>
    <xdr:to>
      <xdr:col>7</xdr:col>
      <xdr:colOff>31750</xdr:colOff>
      <xdr:row>83</xdr:row>
      <xdr:rowOff>160930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28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145707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37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類似団体と比較すると下回っているものの職員の年齢構造による要因も考えられる。今後も給与や手当等の適正化に努めていくが、地域内民間企業等との大きな乖離がないように配慮している。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41148</xdr:rowOff>
    </xdr:from>
    <xdr:to>
      <xdr:col>81</xdr:col>
      <xdr:colOff>44450</xdr:colOff>
      <xdr:row>87</xdr:row>
      <xdr:rowOff>65278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95729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87</xdr:row>
      <xdr:rowOff>121683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5037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169163</xdr:rowOff>
    </xdr:from>
    <xdr:to>
      <xdr:col>77</xdr:col>
      <xdr:colOff>44450</xdr:colOff>
      <xdr:row>87</xdr:row>
      <xdr:rowOff>65278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913863"/>
          <a:ext cx="889000" cy="6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54881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514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169163</xdr:rowOff>
    </xdr:from>
    <xdr:to>
      <xdr:col>72</xdr:col>
      <xdr:colOff>203200</xdr:colOff>
      <xdr:row>87</xdr:row>
      <xdr:rowOff>74930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913863"/>
          <a:ext cx="889000" cy="77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59707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74930</xdr:rowOff>
    </xdr:from>
    <xdr:to>
      <xdr:col>68</xdr:col>
      <xdr:colOff>152400</xdr:colOff>
      <xdr:row>87</xdr:row>
      <xdr:rowOff>132842</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9108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69359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64533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161798</xdr:rowOff>
    </xdr:from>
    <xdr:to>
      <xdr:col>81</xdr:col>
      <xdr:colOff>95250</xdr:colOff>
      <xdr:row>87</xdr:row>
      <xdr:rowOff>91948</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90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6875</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75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14478</xdr:rowOff>
    </xdr:from>
    <xdr:to>
      <xdr:col>77</xdr:col>
      <xdr:colOff>95250</xdr:colOff>
      <xdr:row>87</xdr:row>
      <xdr:rowOff>116078</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93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126255</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699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118363</xdr:rowOff>
    </xdr:from>
    <xdr:to>
      <xdr:col>73</xdr:col>
      <xdr:colOff>44450</xdr:colOff>
      <xdr:row>87</xdr:row>
      <xdr:rowOff>48513</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86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58690</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24130</xdr:rowOff>
    </xdr:from>
    <xdr:to>
      <xdr:col>68</xdr:col>
      <xdr:colOff>203200</xdr:colOff>
      <xdr:row>87</xdr:row>
      <xdr:rowOff>125730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135907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82042</xdr:rowOff>
    </xdr:from>
    <xdr:to>
      <xdr:col>64</xdr:col>
      <xdr:colOff>152400</xdr:colOff>
      <xdr:row>88</xdr:row>
      <xdr:rowOff>12192</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9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22369</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767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前年度よりも</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人の増となり、類似団体との差も大きくなっている。人口減少も大きな要因となっており例年増加傾向にある。専門職の配置等により調整の難しい部分もあるが、状況に合わせて適宜見直しを行い適正な定員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106807</xdr:rowOff>
    </xdr:from>
    <xdr:to>
      <xdr:col>81</xdr:col>
      <xdr:colOff>44450</xdr:colOff>
      <xdr:row>65</xdr:row>
      <xdr:rowOff>165322</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1251057"/>
          <a:ext cx="8382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8276</xdr:rowOff>
    </xdr:from>
    <xdr:to>
      <xdr:col>77</xdr:col>
      <xdr:colOff>44450</xdr:colOff>
      <xdr:row>65</xdr:row>
      <xdr:rowOff>106807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1152526"/>
          <a:ext cx="889000" cy="98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147351</xdr:rowOff>
    </xdr:from>
    <xdr:to>
      <xdr:col>72</xdr:col>
      <xdr:colOff>203200</xdr:colOff>
      <xdr:row>65</xdr:row>
      <xdr:rowOff>8276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1120151"/>
          <a:ext cx="889000" cy="32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130863</xdr:rowOff>
    </xdr:from>
    <xdr:to>
      <xdr:col>68</xdr:col>
      <xdr:colOff>152400</xdr:colOff>
      <xdr:row>64</xdr:row>
      <xdr:rowOff>147351</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1103663"/>
          <a:ext cx="889000" cy="16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114522</xdr:rowOff>
    </xdr:from>
    <xdr:to>
      <xdr:col>81</xdr:col>
      <xdr:colOff>95250</xdr:colOff>
      <xdr:row>66</xdr:row>
      <xdr:rowOff>44672</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125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86599</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123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56007</xdr:rowOff>
    </xdr:from>
    <xdr:to>
      <xdr:col>77</xdr:col>
      <xdr:colOff>95250</xdr:colOff>
      <xdr:row>65</xdr:row>
      <xdr:rowOff>157607</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120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142384</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128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128926</xdr:rowOff>
    </xdr:from>
    <xdr:to>
      <xdr:col>73</xdr:col>
      <xdr:colOff>44450</xdr:colOff>
      <xdr:row>65</xdr:row>
      <xdr:rowOff>59076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1101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43853</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1188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96551</xdr:rowOff>
    </xdr:from>
    <xdr:to>
      <xdr:col>68</xdr:col>
      <xdr:colOff>203200</xdr:colOff>
      <xdr:row>65</xdr:row>
      <xdr:rowOff>26701</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1069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11478</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1155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80063</xdr:rowOff>
    </xdr:from>
    <xdr:to>
      <xdr:col>64</xdr:col>
      <xdr:colOff>152400</xdr:colOff>
      <xdr:row>65</xdr:row>
      <xdr:rowOff>10213</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1052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166440</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1139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前年度から大きな変更はなく、類似団体平均を</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ポイント下回っている。今後も新規発行額を抑え、残高の抑制に努めていく。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56896</xdr:rowOff>
    </xdr:from>
    <xdr:to>
      <xdr:col>81</xdr:col>
      <xdr:colOff>44450</xdr:colOff>
      <xdr:row>41</xdr:row>
      <xdr:rowOff>61722</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08634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21607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56896</xdr:rowOff>
    </xdr:from>
    <xdr:to>
      <xdr:col>77</xdr:col>
      <xdr:colOff>44450</xdr:colOff>
      <xdr:row>41</xdr:row>
      <xdr:rowOff>61722</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708634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121429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15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61722</xdr:rowOff>
    </xdr:from>
    <xdr:to>
      <xdr:col>72</xdr:col>
      <xdr:colOff>203200</xdr:colOff>
      <xdr:row>41</xdr:row>
      <xdr:rowOff>71374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709117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111777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71374</xdr:rowOff>
    </xdr:from>
    <xdr:to>
      <xdr:col>68</xdr:col>
      <xdr:colOff>152400</xdr:colOff>
      <xdr:row>41</xdr:row>
      <xdr:rowOff>76200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10082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111777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132351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10922</xdr:rowOff>
    </xdr:from>
    <xdr:to>
      <xdr:col>81</xdr:col>
      <xdr:colOff>95250</xdr:colOff>
      <xdr:row>41</xdr:row>
      <xdr:rowOff>112522</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04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27449</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6096</xdr:rowOff>
    </xdr:from>
    <xdr:to>
      <xdr:col>77</xdr:col>
      <xdr:colOff>95250</xdr:colOff>
      <xdr:row>41</xdr:row>
      <xdr:rowOff>107696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0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117873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804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10922</xdr:rowOff>
    </xdr:from>
    <xdr:to>
      <xdr:col>73</xdr:col>
      <xdr:colOff>44450</xdr:colOff>
      <xdr:row>41</xdr:row>
      <xdr:rowOff>112522</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04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122699</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20574</xdr:rowOff>
    </xdr:from>
    <xdr:to>
      <xdr:col>68</xdr:col>
      <xdr:colOff>203200</xdr:colOff>
      <xdr:row>41</xdr:row>
      <xdr:rowOff>122174</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0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132351</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25400</xdr:rowOff>
    </xdr:from>
    <xdr:to>
      <xdr:col>64</xdr:col>
      <xdr:colOff>152400</xdr:colOff>
      <xdr:row>41</xdr:row>
      <xdr:rowOff>127000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111777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将来負担額を充当可能額が上回っているため、将来負担比率は生じていない。</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宮崎県西米良村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991
985
271.51
3,636,053
3,267,575
284,974
1,448,413
1,947,123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給与や手当の水準は高くないものの、認定こども園や診療所などの直営施設があるため、人口に占める職員数が他団体と比べ多いため、経常収支比率の人件費が高くなっている。今後も、西米良村定員管理計画に基づき、中長期的な視点での定員管理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161290</xdr:rowOff>
    </xdr:from>
    <xdr:to>
      <xdr:col>24</xdr:col>
      <xdr:colOff>25400</xdr:colOff>
      <xdr:row>38</xdr:row>
      <xdr:rowOff>24130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50494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161290</xdr:rowOff>
    </xdr:from>
    <xdr:to>
      <xdr:col>19</xdr:col>
      <xdr:colOff>187325</xdr:colOff>
      <xdr:row>37</xdr:row>
      <xdr:rowOff>165100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5049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127000</xdr:rowOff>
    </xdr:from>
    <xdr:to>
      <xdr:col>15</xdr:col>
      <xdr:colOff>98425</xdr:colOff>
      <xdr:row>37</xdr:row>
      <xdr:rowOff>165100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470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127000</xdr:rowOff>
    </xdr:from>
    <xdr:to>
      <xdr:col>11</xdr:col>
      <xdr:colOff>9525</xdr:colOff>
      <xdr:row>38</xdr:row>
      <xdr:rowOff>100330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7065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127017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144780</xdr:rowOff>
    </xdr:from>
    <xdr:to>
      <xdr:col>24</xdr:col>
      <xdr:colOff>76200</xdr:colOff>
      <xdr:row>38</xdr:row>
      <xdr:rowOff>74930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116857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6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110490</xdr:rowOff>
    </xdr:from>
    <xdr:to>
      <xdr:col>20</xdr:col>
      <xdr:colOff>38100</xdr:colOff>
      <xdr:row>38</xdr:row>
      <xdr:rowOff>40640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25417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114300</xdr:rowOff>
    </xdr:from>
    <xdr:to>
      <xdr:col>15</xdr:col>
      <xdr:colOff>149225</xdr:colOff>
      <xdr:row>38</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5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29227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76200</xdr:rowOff>
    </xdr:from>
    <xdr:to>
      <xdr:col>11</xdr:col>
      <xdr:colOff>60325</xdr:colOff>
      <xdr:row>38</xdr:row>
      <xdr:rowOff>6350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1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162577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49530</xdr:rowOff>
    </xdr:from>
    <xdr:to>
      <xdr:col>6</xdr:col>
      <xdr:colOff>171450</xdr:colOff>
      <xdr:row>38</xdr:row>
      <xdr:rowOff>151130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6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135907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5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物価高騰や燃料費の高騰、施設の老朽化に伴う修繕費の増などにより物件費は増加傾向にある。今回、類似団体平均値を</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ポイント上回っている。今後も庁内設備の見直しや公共施設の計画的な維持管理により、費用の削減に努める。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145288</xdr:rowOff>
    </xdr:from>
    <xdr:to>
      <xdr:col>82</xdr:col>
      <xdr:colOff>107950</xdr:colOff>
      <xdr:row>18</xdr:row>
      <xdr:rowOff>8128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888488"/>
          <a:ext cx="8382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67581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810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145288</xdr:rowOff>
    </xdr:from>
    <xdr:to>
      <xdr:col>78</xdr:col>
      <xdr:colOff>69850</xdr:colOff>
      <xdr:row>17</xdr:row>
      <xdr:rowOff>97282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888488"/>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113284</xdr:rowOff>
    </xdr:from>
    <xdr:to>
      <xdr:col>73</xdr:col>
      <xdr:colOff>180975</xdr:colOff>
      <xdr:row>17</xdr:row>
      <xdr:rowOff>97282</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5648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135399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0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44704</xdr:rowOff>
    </xdr:from>
    <xdr:to>
      <xdr:col>69</xdr:col>
      <xdr:colOff>92075</xdr:colOff>
      <xdr:row>16</xdr:row>
      <xdr:rowOff>113284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78790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59707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128778</xdr:rowOff>
    </xdr:from>
    <xdr:to>
      <xdr:col>82</xdr:col>
      <xdr:colOff>158750</xdr:colOff>
      <xdr:row>18</xdr:row>
      <xdr:rowOff>58928</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30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100855</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301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94488</xdr:rowOff>
    </xdr:from>
    <xdr:to>
      <xdr:col>78</xdr:col>
      <xdr:colOff>120650</xdr:colOff>
      <xdr:row>17</xdr:row>
      <xdr:rowOff>24638</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34815</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46482</xdr:rowOff>
    </xdr:from>
    <xdr:to>
      <xdr:col>74</xdr:col>
      <xdr:colOff>31750</xdr:colOff>
      <xdr:row>17</xdr:row>
      <xdr:rowOff>148082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6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132859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04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62484</xdr:rowOff>
    </xdr:from>
    <xdr:to>
      <xdr:col>69</xdr:col>
      <xdr:colOff>142875</xdr:colOff>
      <xdr:row>16</xdr:row>
      <xdr:rowOff>164084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2811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165354</xdr:rowOff>
    </xdr:from>
    <xdr:to>
      <xdr:col>65</xdr:col>
      <xdr:colOff>53975</xdr:colOff>
      <xdr:row>16</xdr:row>
      <xdr:rowOff>95504</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105681</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昨年に比べ</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ポイント減となり、類似団体平均並みとなったが、扶助費だけを見ると</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百万円ほど増加しており、今後も大幅な減少見込みはない。介護予防事業を積極的に進めることで、医療費の抑制を図り、扶助費の削減に努めていきたい。</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69850</xdr:rowOff>
    </xdr:from>
    <xdr:to>
      <xdr:col>24</xdr:col>
      <xdr:colOff>25400</xdr:colOff>
      <xdr:row>55</xdr:row>
      <xdr:rowOff>118835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499600"/>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19249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77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53522</xdr:rowOff>
    </xdr:from>
    <xdr:to>
      <xdr:col>19</xdr:col>
      <xdr:colOff>187325</xdr:colOff>
      <xdr:row>55</xdr:row>
      <xdr:rowOff>118835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4832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98170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127000</xdr:rowOff>
    </xdr:from>
    <xdr:to>
      <xdr:col>15</xdr:col>
      <xdr:colOff>98425</xdr:colOff>
      <xdr:row>55</xdr:row>
      <xdr:rowOff>53522</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3853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98170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54</xdr:row>
      <xdr:rowOff>159657</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162577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68035</xdr:rowOff>
    </xdr:from>
    <xdr:to>
      <xdr:col>20</xdr:col>
      <xdr:colOff>38100</xdr:colOff>
      <xdr:row>55</xdr:row>
      <xdr:rowOff>169635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154412</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2722</xdr:rowOff>
    </xdr:from>
    <xdr:to>
      <xdr:col>15</xdr:col>
      <xdr:colOff>149225</xdr:colOff>
      <xdr:row>55</xdr:row>
      <xdr:rowOff>104322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89099</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108857</xdr:rowOff>
    </xdr:from>
    <xdr:to>
      <xdr:col>6</xdr:col>
      <xdr:colOff>171450</xdr:colOff>
      <xdr:row>55</xdr:row>
      <xdr:rowOff>39007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49184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簡易水道事業と下水道事業への繰出金を補助金として繰り出しているため前年度比で</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ポイント減少しており、類似団体と比較しても</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ポイント下回っている。今後も繰出金等の適正化を図り、普通会計の負担額を減らしていくよう努める。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43180</xdr:rowOff>
    </xdr:from>
    <xdr:to>
      <xdr:col>82</xdr:col>
      <xdr:colOff>107950</xdr:colOff>
      <xdr:row>55</xdr:row>
      <xdr:rowOff>31750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30148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31750</xdr:rowOff>
    </xdr:from>
    <xdr:to>
      <xdr:col>78</xdr:col>
      <xdr:colOff>69850</xdr:colOff>
      <xdr:row>55</xdr:row>
      <xdr:rowOff>123190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4782800" y="94615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123190</xdr:rowOff>
    </xdr:from>
    <xdr:to>
      <xdr:col>73</xdr:col>
      <xdr:colOff>180975</xdr:colOff>
      <xdr:row>58</xdr:row>
      <xdr:rowOff>27940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893800" y="955294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107950</xdr:rowOff>
    </xdr:from>
    <xdr:to>
      <xdr:col>69</xdr:col>
      <xdr:colOff>92075</xdr:colOff>
      <xdr:row>58</xdr:row>
      <xdr:rowOff>27940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004800" y="98806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153687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33037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53</xdr:row>
      <xdr:rowOff>163830</xdr:rowOff>
    </xdr:from>
    <xdr:to>
      <xdr:col>82</xdr:col>
      <xdr:colOff>158750</xdr:colOff>
      <xdr:row>54</xdr:row>
      <xdr:rowOff>93980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8907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152400</xdr:rowOff>
    </xdr:from>
    <xdr:to>
      <xdr:col>78</xdr:col>
      <xdr:colOff>120650</xdr:colOff>
      <xdr:row>55</xdr:row>
      <xdr:rowOff>82550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92727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72390</xdr:rowOff>
    </xdr:from>
    <xdr:to>
      <xdr:col>74</xdr:col>
      <xdr:colOff>31750</xdr:colOff>
      <xdr:row>56</xdr:row>
      <xdr:rowOff>2540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12717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148590</xdr:rowOff>
    </xdr:from>
    <xdr:to>
      <xdr:col>69</xdr:col>
      <xdr:colOff>142875</xdr:colOff>
      <xdr:row>58</xdr:row>
      <xdr:rowOff>78740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63517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57150</xdr:rowOff>
    </xdr:from>
    <xdr:to>
      <xdr:col>65</xdr:col>
      <xdr:colOff>53975</xdr:colOff>
      <xdr:row>57</xdr:row>
      <xdr:rowOff>158750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168927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路線バス維持に係る補助や、社会福祉協議会運営に係る補助などが増加傾向にある。また、簡易水道事業と下水道事業への繰出金を補助金として繰り出ししているため、今回大きな増となっている。類似団体との比較においても、下回ってはいるものの、事業見直しを行い経費の縮減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124714</xdr:rowOff>
    </xdr:from>
    <xdr:to>
      <xdr:col>82</xdr:col>
      <xdr:colOff>107950</xdr:colOff>
      <xdr:row>36</xdr:row>
      <xdr:rowOff>81280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125464"/>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9415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124714</xdr:rowOff>
    </xdr:from>
    <xdr:to>
      <xdr:col>78</xdr:col>
      <xdr:colOff>69850</xdr:colOff>
      <xdr:row>35</xdr:row>
      <xdr:rowOff>161290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4782800" y="612546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24130</xdr:rowOff>
    </xdr:from>
    <xdr:to>
      <xdr:col>73</xdr:col>
      <xdr:colOff>180975</xdr:colOff>
      <xdr:row>35</xdr:row>
      <xdr:rowOff>161290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60248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14986</xdr:rowOff>
    </xdr:from>
    <xdr:to>
      <xdr:col>69</xdr:col>
      <xdr:colOff>92075</xdr:colOff>
      <xdr:row>35</xdr:row>
      <xdr:rowOff>24130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004800" y="60157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30480</xdr:rowOff>
    </xdr:from>
    <xdr:to>
      <xdr:col>82</xdr:col>
      <xdr:colOff>158750</xdr:colOff>
      <xdr:row>36</xdr:row>
      <xdr:rowOff>132080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47007</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73914</xdr:rowOff>
    </xdr:from>
    <xdr:to>
      <xdr:col>78</xdr:col>
      <xdr:colOff>120650</xdr:colOff>
      <xdr:row>36</xdr:row>
      <xdr:rowOff>4064</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14241</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843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110490</xdr:rowOff>
    </xdr:from>
    <xdr:to>
      <xdr:col>74</xdr:col>
      <xdr:colOff>31750</xdr:colOff>
      <xdr:row>36</xdr:row>
      <xdr:rowOff>40640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50817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144780</xdr:rowOff>
    </xdr:from>
    <xdr:to>
      <xdr:col>69</xdr:col>
      <xdr:colOff>142875</xdr:colOff>
      <xdr:row>35</xdr:row>
      <xdr:rowOff>74930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85107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135636</xdr:rowOff>
    </xdr:from>
    <xdr:to>
      <xdr:col>65</xdr:col>
      <xdr:colOff>53975</xdr:colOff>
      <xdr:row>35</xdr:row>
      <xdr:rowOff>65786</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75963</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類似団体の平均を下回っているが、公債費は微増傾向にある。今後も、計画的な起債と償還により健全な財政運営の維持に努めていく。</a:t>
          </a: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88900</xdr:rowOff>
    </xdr:from>
    <xdr:to>
      <xdr:col>24</xdr:col>
      <xdr:colOff>25400</xdr:colOff>
      <xdr:row>76</xdr:row>
      <xdr:rowOff>134620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987800" y="131191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82566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3112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88900</xdr:rowOff>
    </xdr:from>
    <xdr:to>
      <xdr:col>19</xdr:col>
      <xdr:colOff>187325</xdr:colOff>
      <xdr:row>76</xdr:row>
      <xdr:rowOff>92711</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098800" y="131191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33038</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3234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81280</xdr:rowOff>
    </xdr:from>
    <xdr:to>
      <xdr:col>15</xdr:col>
      <xdr:colOff>98425</xdr:colOff>
      <xdr:row>76</xdr:row>
      <xdr:rowOff>92711</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209800" y="1311148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81280</xdr:rowOff>
    </xdr:from>
    <xdr:to>
      <xdr:col>11</xdr:col>
      <xdr:colOff>9525</xdr:colOff>
      <xdr:row>76</xdr:row>
      <xdr:rowOff>146050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11148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166388</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319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25416</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83820</xdr:rowOff>
    </xdr:from>
    <xdr:to>
      <xdr:col>24</xdr:col>
      <xdr:colOff>76200</xdr:colOff>
      <xdr:row>77</xdr:row>
      <xdr:rowOff>13970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100347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38100</xdr:rowOff>
    </xdr:from>
    <xdr:to>
      <xdr:col>20</xdr:col>
      <xdr:colOff>38100</xdr:colOff>
      <xdr:row>76</xdr:row>
      <xdr:rowOff>139700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149877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41911</xdr:rowOff>
    </xdr:from>
    <xdr:to>
      <xdr:col>15</xdr:col>
      <xdr:colOff>149225</xdr:colOff>
      <xdr:row>76</xdr:row>
      <xdr:rowOff>143511</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153687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30480</xdr:rowOff>
    </xdr:from>
    <xdr:to>
      <xdr:col>11</xdr:col>
      <xdr:colOff>60325</xdr:colOff>
      <xdr:row>76</xdr:row>
      <xdr:rowOff>132080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142257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95250</xdr:rowOff>
    </xdr:from>
    <xdr:to>
      <xdr:col>6</xdr:col>
      <xdr:colOff>171450</xdr:colOff>
      <xdr:row>77</xdr:row>
      <xdr:rowOff>25400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35577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については前年度より悪化しており、特に人件費は類似団体平均を大きく上回っている。定員管理の適正化や効率化に努めるとともに、全体的な経常経費の見直しによる縮減を進め、健全な財政運営に取り組んで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149861</xdr:rowOff>
    </xdr:from>
    <xdr:to>
      <xdr:col>82</xdr:col>
      <xdr:colOff>107950</xdr:colOff>
      <xdr:row>77</xdr:row>
      <xdr:rowOff>167821</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180061"/>
          <a:ext cx="838200" cy="189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113954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144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149861</xdr:rowOff>
    </xdr:from>
    <xdr:to>
      <xdr:col>78</xdr:col>
      <xdr:colOff>69850</xdr:colOff>
      <xdr:row>77</xdr:row>
      <xdr:rowOff>122101</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180061"/>
          <a:ext cx="889000" cy="14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40458</xdr:rowOff>
    </xdr:from>
    <xdr:to>
      <xdr:col>73</xdr:col>
      <xdr:colOff>180975</xdr:colOff>
      <xdr:row>77</xdr:row>
      <xdr:rowOff>122101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242108"/>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130827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40458</xdr:rowOff>
    </xdr:from>
    <xdr:to>
      <xdr:col>69</xdr:col>
      <xdr:colOff>92075</xdr:colOff>
      <xdr:row>77</xdr:row>
      <xdr:rowOff>76381</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242108"/>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42653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90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147882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117021</xdr:rowOff>
    </xdr:from>
    <xdr:to>
      <xdr:col>82</xdr:col>
      <xdr:colOff>158750</xdr:colOff>
      <xdr:row>78</xdr:row>
      <xdr:rowOff>47171</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31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89098</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29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99061</xdr:rowOff>
    </xdr:from>
    <xdr:to>
      <xdr:col>78</xdr:col>
      <xdr:colOff>120650</xdr:colOff>
      <xdr:row>77</xdr:row>
      <xdr:rowOff>29211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39387</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71301</xdr:rowOff>
    </xdr:from>
    <xdr:to>
      <xdr:col>74</xdr:col>
      <xdr:colOff>31750</xdr:colOff>
      <xdr:row>78</xdr:row>
      <xdr:rowOff>1451</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27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157678</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359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161108</xdr:rowOff>
    </xdr:from>
    <xdr:to>
      <xdr:col>69</xdr:col>
      <xdr:colOff>142875</xdr:colOff>
      <xdr:row>77</xdr:row>
      <xdr:rowOff>91258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19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76035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27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25581</xdr:rowOff>
    </xdr:from>
    <xdr:to>
      <xdr:col>65</xdr:col>
      <xdr:colOff>53975</xdr:colOff>
      <xdr:row>77</xdr:row>
      <xdr:rowOff>127181</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227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137358</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996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宮崎県西米良村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48032</xdr:rowOff>
    </xdr:from>
    <xdr:to>
      <xdr:col>29</xdr:col>
      <xdr:colOff>127000</xdr:colOff>
      <xdr:row>16</xdr:row>
      <xdr:rowOff>147202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838857"/>
          <a:ext cx="647700" cy="99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128436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62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147202</xdr:rowOff>
    </xdr:from>
    <xdr:to>
      <xdr:col>26</xdr:col>
      <xdr:colOff>50800</xdr:colOff>
      <xdr:row>17</xdr:row>
      <xdr:rowOff>52962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938027"/>
          <a:ext cx="698500" cy="772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52962</xdr:rowOff>
    </xdr:from>
    <xdr:to>
      <xdr:col>22</xdr:col>
      <xdr:colOff>114300</xdr:colOff>
      <xdr:row>17</xdr:row>
      <xdr:rowOff>91523</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15237"/>
          <a:ext cx="698500" cy="38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91523</xdr:rowOff>
    </xdr:from>
    <xdr:to>
      <xdr:col>18</xdr:col>
      <xdr:colOff>177800</xdr:colOff>
      <xdr:row>17</xdr:row>
      <xdr:rowOff>117466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053798"/>
          <a:ext cx="698500" cy="25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168682</xdr:rowOff>
    </xdr:from>
    <xdr:to>
      <xdr:col>29</xdr:col>
      <xdr:colOff>177800</xdr:colOff>
      <xdr:row>16</xdr:row>
      <xdr:rowOff>98832</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7880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13759</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633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576,453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96402</xdr:rowOff>
    </xdr:from>
    <xdr:to>
      <xdr:col>26</xdr:col>
      <xdr:colOff>101600</xdr:colOff>
      <xdr:row>17</xdr:row>
      <xdr:rowOff>26552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8872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36729</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656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2162</xdr:rowOff>
    </xdr:from>
    <xdr:to>
      <xdr:col>22</xdr:col>
      <xdr:colOff>165100</xdr:colOff>
      <xdr:row>17</xdr:row>
      <xdr:rowOff>103762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964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113939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73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40723</xdr:rowOff>
    </xdr:from>
    <xdr:to>
      <xdr:col>19</xdr:col>
      <xdr:colOff>38100</xdr:colOff>
      <xdr:row>17</xdr:row>
      <xdr:rowOff>142323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02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152500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771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66666</xdr:rowOff>
    </xdr:from>
    <xdr:to>
      <xdr:col>15</xdr:col>
      <xdr:colOff>101600</xdr:colOff>
      <xdr:row>17</xdr:row>
      <xdr:rowOff>168266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289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6993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797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335611</xdr:rowOff>
    </xdr:from>
    <xdr:to>
      <xdr:col>29</xdr:col>
      <xdr:colOff>127000</xdr:colOff>
      <xdr:row>35</xdr:row>
      <xdr:rowOff>6207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603061"/>
          <a:ext cx="647700" cy="134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64279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7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6207</xdr:rowOff>
    </xdr:from>
    <xdr:to>
      <xdr:col>26</xdr:col>
      <xdr:colOff>50800</xdr:colOff>
      <xdr:row>35</xdr:row>
      <xdr:rowOff>45440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616557"/>
          <a:ext cx="698500" cy="39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175561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5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45440</xdr:rowOff>
    </xdr:from>
    <xdr:to>
      <xdr:col>22</xdr:col>
      <xdr:colOff>114300</xdr:colOff>
      <xdr:row>35</xdr:row>
      <xdr:rowOff>57519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655790"/>
          <a:ext cx="698500" cy="12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190846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0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57519</xdr:rowOff>
    </xdr:from>
    <xdr:to>
      <xdr:col>18</xdr:col>
      <xdr:colOff>177800</xdr:colOff>
      <xdr:row>35</xdr:row>
      <xdr:rowOff>69539</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667869"/>
          <a:ext cx="698500" cy="12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210007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232140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4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284811</xdr:rowOff>
    </xdr:from>
    <xdr:to>
      <xdr:col>29</xdr:col>
      <xdr:colOff>177800</xdr:colOff>
      <xdr:row>35</xdr:row>
      <xdr:rowOff>43511</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552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129888</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397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298307</xdr:rowOff>
    </xdr:from>
    <xdr:to>
      <xdr:col>26</xdr:col>
      <xdr:colOff>101600</xdr:colOff>
      <xdr:row>35</xdr:row>
      <xdr:rowOff>57007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5657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67185</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334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337540</xdr:rowOff>
    </xdr:from>
    <xdr:to>
      <xdr:col>22</xdr:col>
      <xdr:colOff>165100</xdr:colOff>
      <xdr:row>35</xdr:row>
      <xdr:rowOff>96240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04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106417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37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6719</xdr:rowOff>
    </xdr:from>
    <xdr:to>
      <xdr:col>19</xdr:col>
      <xdr:colOff>38100</xdr:colOff>
      <xdr:row>35</xdr:row>
      <xdr:rowOff>108319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170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118496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385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18739</xdr:rowOff>
    </xdr:from>
    <xdr:to>
      <xdr:col>15</xdr:col>
      <xdr:colOff>101600</xdr:colOff>
      <xdr:row>35</xdr:row>
      <xdr:rowOff>120339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629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130516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397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宮崎県西米良村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991
985
271.51
3,636,053
3,267,575
284,974
1,448,413
1,947,123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66884</xdr:rowOff>
    </xdr:from>
    <xdr:to>
      <xdr:col>24</xdr:col>
      <xdr:colOff>63500</xdr:colOff>
      <xdr:row>34</xdr:row>
      <xdr:rowOff>129431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5896184"/>
          <a:ext cx="838200" cy="62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129431</xdr:rowOff>
    </xdr:from>
    <xdr:to>
      <xdr:col>19</xdr:col>
      <xdr:colOff>177800</xdr:colOff>
      <xdr:row>35</xdr:row>
      <xdr:rowOff>19550</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5958731"/>
          <a:ext cx="889000" cy="6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19550</xdr:rowOff>
    </xdr:from>
    <xdr:to>
      <xdr:col>15</xdr:col>
      <xdr:colOff>50800</xdr:colOff>
      <xdr:row>35</xdr:row>
      <xdr:rowOff>63290</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020300"/>
          <a:ext cx="889000" cy="43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63290</xdr:rowOff>
    </xdr:from>
    <xdr:to>
      <xdr:col>10</xdr:col>
      <xdr:colOff>114300</xdr:colOff>
      <xdr:row>35</xdr:row>
      <xdr:rowOff>77784</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064040"/>
          <a:ext cx="889000" cy="1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16084</xdr:rowOff>
    </xdr:from>
    <xdr:to>
      <xdr:col>24</xdr:col>
      <xdr:colOff>114300</xdr:colOff>
      <xdr:row>34</xdr:row>
      <xdr:rowOff>117684</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584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38961</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696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78631</xdr:rowOff>
    </xdr:from>
    <xdr:to>
      <xdr:col>20</xdr:col>
      <xdr:colOff>38100</xdr:colOff>
      <xdr:row>35</xdr:row>
      <xdr:rowOff>8781</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5907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25308</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683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140200</xdr:rowOff>
    </xdr:from>
    <xdr:to>
      <xdr:col>15</xdr:col>
      <xdr:colOff>101600</xdr:colOff>
      <xdr:row>35</xdr:row>
      <xdr:rowOff>70350</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5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86877</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74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12490</xdr:rowOff>
    </xdr:from>
    <xdr:to>
      <xdr:col>10</xdr:col>
      <xdr:colOff>165100</xdr:colOff>
      <xdr:row>35</xdr:row>
      <xdr:rowOff>114090</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01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130617</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5788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26984</xdr:rowOff>
    </xdr:from>
    <xdr:to>
      <xdr:col>6</xdr:col>
      <xdr:colOff>38100</xdr:colOff>
      <xdr:row>35</xdr:row>
      <xdr:rowOff>128584</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02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145111</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5802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63983</xdr:rowOff>
    </xdr:from>
    <xdr:to>
      <xdr:col>24</xdr:col>
      <xdr:colOff>63500</xdr:colOff>
      <xdr:row>55</xdr:row>
      <xdr:rowOff>121331</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493733"/>
          <a:ext cx="838200" cy="5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126902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28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63983</xdr:rowOff>
    </xdr:from>
    <xdr:to>
      <xdr:col>19</xdr:col>
      <xdr:colOff>177800</xdr:colOff>
      <xdr:row>56</xdr:row>
      <xdr:rowOff>56945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493733"/>
          <a:ext cx="889000" cy="164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153388</xdr:rowOff>
    </xdr:from>
    <xdr:to>
      <xdr:col>15</xdr:col>
      <xdr:colOff>50800</xdr:colOff>
      <xdr:row>56</xdr:row>
      <xdr:rowOff>56945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019300" y="9583138"/>
          <a:ext cx="889000" cy="75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98249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87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153388</xdr:rowOff>
    </xdr:from>
    <xdr:to>
      <xdr:col>10</xdr:col>
      <xdr:colOff>114300</xdr:colOff>
      <xdr:row>56</xdr:row>
      <xdr:rowOff>37139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583138"/>
          <a:ext cx="889000" cy="55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145042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1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70531</xdr:rowOff>
    </xdr:from>
    <xdr:to>
      <xdr:col>24</xdr:col>
      <xdr:colOff>114300</xdr:colOff>
      <xdr:row>56</xdr:row>
      <xdr:rowOff>681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500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93408</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351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13183</xdr:rowOff>
    </xdr:from>
    <xdr:to>
      <xdr:col>20</xdr:col>
      <xdr:colOff>38100</xdr:colOff>
      <xdr:row>55</xdr:row>
      <xdr:rowOff>114783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44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131310</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218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6145</xdr:rowOff>
    </xdr:from>
    <xdr:to>
      <xdr:col>15</xdr:col>
      <xdr:colOff>101600</xdr:colOff>
      <xdr:row>56</xdr:row>
      <xdr:rowOff>107745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60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124272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382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102588</xdr:rowOff>
    </xdr:from>
    <xdr:to>
      <xdr:col>10</xdr:col>
      <xdr:colOff>165100</xdr:colOff>
      <xdr:row>56</xdr:row>
      <xdr:rowOff>32738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532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49265</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307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157789</xdr:rowOff>
    </xdr:from>
    <xdr:to>
      <xdr:col>6</xdr:col>
      <xdr:colOff>38100</xdr:colOff>
      <xdr:row>56</xdr:row>
      <xdr:rowOff>87939</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587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104466</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362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43596</xdr:rowOff>
    </xdr:from>
    <xdr:to>
      <xdr:col>24</xdr:col>
      <xdr:colOff>63500</xdr:colOff>
      <xdr:row>78</xdr:row>
      <xdr:rowOff>51071</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416696"/>
          <a:ext cx="838200" cy="7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37201</xdr:rowOff>
    </xdr:from>
    <xdr:to>
      <xdr:col>19</xdr:col>
      <xdr:colOff>177800</xdr:colOff>
      <xdr:row>78</xdr:row>
      <xdr:rowOff>43596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410301"/>
          <a:ext cx="889000" cy="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37201</xdr:rowOff>
    </xdr:from>
    <xdr:to>
      <xdr:col>15</xdr:col>
      <xdr:colOff>50800</xdr:colOff>
      <xdr:row>78</xdr:row>
      <xdr:rowOff>59370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10301"/>
          <a:ext cx="889000" cy="22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33204</xdr:rowOff>
    </xdr:from>
    <xdr:to>
      <xdr:col>10</xdr:col>
      <xdr:colOff>114300</xdr:colOff>
      <xdr:row>78</xdr:row>
      <xdr:rowOff>59370</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406304"/>
          <a:ext cx="889000" cy="26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271</xdr:rowOff>
    </xdr:from>
    <xdr:to>
      <xdr:col>24</xdr:col>
      <xdr:colOff>114300</xdr:colOff>
      <xdr:row>78</xdr:row>
      <xdr:rowOff>101871</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7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86648</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88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164246</xdr:rowOff>
    </xdr:from>
    <xdr:to>
      <xdr:col>20</xdr:col>
      <xdr:colOff>38100</xdr:colOff>
      <xdr:row>78</xdr:row>
      <xdr:rowOff>94396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6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85523</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58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157851</xdr:rowOff>
    </xdr:from>
    <xdr:to>
      <xdr:col>15</xdr:col>
      <xdr:colOff>101600</xdr:colOff>
      <xdr:row>78</xdr:row>
      <xdr:rowOff>88001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59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79128</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452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8570</xdr:rowOff>
    </xdr:from>
    <xdr:to>
      <xdr:col>10</xdr:col>
      <xdr:colOff>165100</xdr:colOff>
      <xdr:row>78</xdr:row>
      <xdr:rowOff>110170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8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101297</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74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153854</xdr:rowOff>
    </xdr:from>
    <xdr:to>
      <xdr:col>6</xdr:col>
      <xdr:colOff>38100</xdr:colOff>
      <xdr:row>78</xdr:row>
      <xdr:rowOff>84004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5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75131</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44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27541</xdr:rowOff>
    </xdr:from>
    <xdr:to>
      <xdr:col>24</xdr:col>
      <xdr:colOff>63500</xdr:colOff>
      <xdr:row>95</xdr:row>
      <xdr:rowOff>11204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143841"/>
          <a:ext cx="838200" cy="155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112765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229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11204</xdr:rowOff>
    </xdr:from>
    <xdr:to>
      <xdr:col>19</xdr:col>
      <xdr:colOff>177800</xdr:colOff>
      <xdr:row>95</xdr:row>
      <xdr:rowOff>32951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298954"/>
          <a:ext cx="889000" cy="21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71145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35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36632</xdr:rowOff>
    </xdr:from>
    <xdr:to>
      <xdr:col>15</xdr:col>
      <xdr:colOff>50800</xdr:colOff>
      <xdr:row>95</xdr:row>
      <xdr:rowOff>32951</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152932"/>
          <a:ext cx="889000" cy="167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118160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05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36632</xdr:rowOff>
    </xdr:from>
    <xdr:to>
      <xdr:col>10</xdr:col>
      <xdr:colOff>114300</xdr:colOff>
      <xdr:row>95</xdr:row>
      <xdr:rowOff>126639</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152932"/>
          <a:ext cx="889000" cy="26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55060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342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54982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148191</xdr:rowOff>
    </xdr:from>
    <xdr:to>
      <xdr:col>24</xdr:col>
      <xdr:colOff>114300</xdr:colOff>
      <xdr:row>94</xdr:row>
      <xdr:rowOff>78341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09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171068</xdr:rowOff>
    </xdr:from>
    <xdr:ext cx="599010"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5944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131854</xdr:rowOff>
    </xdr:from>
    <xdr:to>
      <xdr:col>20</xdr:col>
      <xdr:colOff>38100</xdr:colOff>
      <xdr:row>95</xdr:row>
      <xdr:rowOff>62004</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248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78531</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02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153601</xdr:rowOff>
    </xdr:from>
    <xdr:to>
      <xdr:col>15</xdr:col>
      <xdr:colOff>101600</xdr:colOff>
      <xdr:row>95</xdr:row>
      <xdr:rowOff>83751</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26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100278</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04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157282</xdr:rowOff>
    </xdr:from>
    <xdr:to>
      <xdr:col>10</xdr:col>
      <xdr:colOff>165100</xdr:colOff>
      <xdr:row>94</xdr:row>
      <xdr:rowOff>87432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10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103959</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5877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75839</xdr:rowOff>
    </xdr:from>
    <xdr:to>
      <xdr:col>6</xdr:col>
      <xdr:colOff>38100</xdr:colOff>
      <xdr:row>96</xdr:row>
      <xdr:rowOff>5989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36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22516</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138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56411</xdr:rowOff>
    </xdr:from>
    <xdr:to>
      <xdr:col>55</xdr:col>
      <xdr:colOff>0</xdr:colOff>
      <xdr:row>36</xdr:row>
      <xdr:rowOff>79734</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057161"/>
          <a:ext cx="838200" cy="19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37096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209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79734</xdr:rowOff>
    </xdr:from>
    <xdr:to>
      <xdr:col>50</xdr:col>
      <xdr:colOff>114300</xdr:colOff>
      <xdr:row>37</xdr:row>
      <xdr:rowOff>10939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251934"/>
          <a:ext cx="889000" cy="10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29414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373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9868</xdr:rowOff>
    </xdr:from>
    <xdr:to>
      <xdr:col>45</xdr:col>
      <xdr:colOff>177800</xdr:colOff>
      <xdr:row>37</xdr:row>
      <xdr:rowOff>10939</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7861300" y="6353518"/>
          <a:ext cx="889000" cy="1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167011</xdr:rowOff>
    </xdr:from>
    <xdr:to>
      <xdr:col>41</xdr:col>
      <xdr:colOff>50800</xdr:colOff>
      <xdr:row>37</xdr:row>
      <xdr:rowOff>9868</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167761"/>
          <a:ext cx="889000" cy="185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95642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43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104659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27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5611</xdr:rowOff>
    </xdr:from>
    <xdr:to>
      <xdr:col>55</xdr:col>
      <xdr:colOff>50800</xdr:colOff>
      <xdr:row>35</xdr:row>
      <xdr:rowOff>107211</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00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28488</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585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28934</xdr:rowOff>
    </xdr:from>
    <xdr:to>
      <xdr:col>50</xdr:col>
      <xdr:colOff>165100</xdr:colOff>
      <xdr:row>36</xdr:row>
      <xdr:rowOff>130534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20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147061</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597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131589</xdr:rowOff>
    </xdr:from>
    <xdr:to>
      <xdr:col>46</xdr:col>
      <xdr:colOff>38100</xdr:colOff>
      <xdr:row>37</xdr:row>
      <xdr:rowOff>61739</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303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78266</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079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130518</xdr:rowOff>
    </xdr:from>
    <xdr:to>
      <xdr:col>41</xdr:col>
      <xdr:colOff>101600</xdr:colOff>
      <xdr:row>37</xdr:row>
      <xdr:rowOff>60668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302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77195</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077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116211</xdr:rowOff>
    </xdr:from>
    <xdr:to>
      <xdr:col>36</xdr:col>
      <xdr:colOff>165100</xdr:colOff>
      <xdr:row>36</xdr:row>
      <xdr:rowOff>46361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11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62888</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892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114567</xdr:rowOff>
    </xdr:from>
    <xdr:to>
      <xdr:col>55</xdr:col>
      <xdr:colOff>0</xdr:colOff>
      <xdr:row>58</xdr:row>
      <xdr:rowOff>31493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544317"/>
          <a:ext cx="838200" cy="431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87671</xdr:rowOff>
    </xdr:from>
    <xdr:to>
      <xdr:col>50</xdr:col>
      <xdr:colOff>114300</xdr:colOff>
      <xdr:row>58</xdr:row>
      <xdr:rowOff>31493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860321"/>
          <a:ext cx="889000" cy="11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58177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659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53728</xdr:rowOff>
    </xdr:from>
    <xdr:to>
      <xdr:col>45</xdr:col>
      <xdr:colOff>177800</xdr:colOff>
      <xdr:row>57</xdr:row>
      <xdr:rowOff>87671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826378"/>
          <a:ext cx="889000" cy="33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42748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98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94410</xdr:rowOff>
    </xdr:from>
    <xdr:to>
      <xdr:col>41</xdr:col>
      <xdr:colOff>50800</xdr:colOff>
      <xdr:row>57</xdr:row>
      <xdr:rowOff>53728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524160"/>
          <a:ext cx="889000" cy="30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46397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990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28439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972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63767</xdr:rowOff>
    </xdr:from>
    <xdr:to>
      <xdr:col>55</xdr:col>
      <xdr:colOff>50800</xdr:colOff>
      <xdr:row>55</xdr:row>
      <xdr:rowOff>165367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49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86644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344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152143</xdr:rowOff>
    </xdr:from>
    <xdr:to>
      <xdr:col>50</xdr:col>
      <xdr:colOff>165100</xdr:colOff>
      <xdr:row>58</xdr:row>
      <xdr:rowOff>82293</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2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73420</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10017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36871</xdr:rowOff>
    </xdr:from>
    <xdr:to>
      <xdr:col>46</xdr:col>
      <xdr:colOff>38100</xdr:colOff>
      <xdr:row>57</xdr:row>
      <xdr:rowOff>138471</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80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154998</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58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2928</xdr:rowOff>
    </xdr:from>
    <xdr:to>
      <xdr:col>41</xdr:col>
      <xdr:colOff>101600</xdr:colOff>
      <xdr:row>57</xdr:row>
      <xdr:rowOff>104528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775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121055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550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43610</xdr:rowOff>
    </xdr:from>
    <xdr:to>
      <xdr:col>36</xdr:col>
      <xdr:colOff>165100</xdr:colOff>
      <xdr:row>55</xdr:row>
      <xdr:rowOff>145210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4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161737</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248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28840</xdr:rowOff>
    </xdr:from>
    <xdr:to>
      <xdr:col>55</xdr:col>
      <xdr:colOff>0</xdr:colOff>
      <xdr:row>78</xdr:row>
      <xdr:rowOff>154164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230490"/>
          <a:ext cx="838200" cy="296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54318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4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149716</xdr:rowOff>
    </xdr:from>
    <xdr:to>
      <xdr:col>50</xdr:col>
      <xdr:colOff>114300</xdr:colOff>
      <xdr:row>78</xdr:row>
      <xdr:rowOff>154164</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22816"/>
          <a:ext cx="889000" cy="4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22733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2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149716</xdr:rowOff>
    </xdr:from>
    <xdr:to>
      <xdr:col>45</xdr:col>
      <xdr:colOff>177800</xdr:colOff>
      <xdr:row>79</xdr:row>
      <xdr:rowOff>37878</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522816"/>
          <a:ext cx="889000" cy="59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1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152398</xdr:rowOff>
    </xdr:from>
    <xdr:to>
      <xdr:col>41</xdr:col>
      <xdr:colOff>50800</xdr:colOff>
      <xdr:row>79</xdr:row>
      <xdr:rowOff>37878</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525498"/>
          <a:ext cx="889000" cy="56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10698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21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149490</xdr:rowOff>
    </xdr:from>
    <xdr:to>
      <xdr:col>55</xdr:col>
      <xdr:colOff>50800</xdr:colOff>
      <xdr:row>77</xdr:row>
      <xdr:rowOff>79640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17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917</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031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103364</xdr:rowOff>
    </xdr:from>
    <xdr:to>
      <xdr:col>50</xdr:col>
      <xdr:colOff>165100</xdr:colOff>
      <xdr:row>79</xdr:row>
      <xdr:rowOff>33514</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7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24641</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69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98916</xdr:rowOff>
    </xdr:from>
    <xdr:to>
      <xdr:col>46</xdr:col>
      <xdr:colOff>38100</xdr:colOff>
      <xdr:row>79</xdr:row>
      <xdr:rowOff>29066</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72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20193</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64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158528</xdr:rowOff>
    </xdr:from>
    <xdr:to>
      <xdr:col>41</xdr:col>
      <xdr:colOff>101600</xdr:colOff>
      <xdr:row>79</xdr:row>
      <xdr:rowOff>88678</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3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79805</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624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101598</xdr:rowOff>
    </xdr:from>
    <xdr:to>
      <xdr:col>36</xdr:col>
      <xdr:colOff>165100</xdr:colOff>
      <xdr:row>79</xdr:row>
      <xdr:rowOff>31748</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74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22875</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67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158755</xdr:rowOff>
    </xdr:from>
    <xdr:to>
      <xdr:col>55</xdr:col>
      <xdr:colOff>0</xdr:colOff>
      <xdr:row>98</xdr:row>
      <xdr:rowOff>13044</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446505"/>
          <a:ext cx="838200" cy="368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168075</xdr:rowOff>
    </xdr:from>
    <xdr:to>
      <xdr:col>50</xdr:col>
      <xdr:colOff>114300</xdr:colOff>
      <xdr:row>98</xdr:row>
      <xdr:rowOff>13044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8750300" y="16627275"/>
          <a:ext cx="889000" cy="187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51908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511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94045</xdr:rowOff>
    </xdr:from>
    <xdr:to>
      <xdr:col>45</xdr:col>
      <xdr:colOff>177800</xdr:colOff>
      <xdr:row>96</xdr:row>
      <xdr:rowOff>168075</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553245"/>
          <a:ext cx="889000" cy="74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53818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85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166550</xdr:rowOff>
    </xdr:from>
    <xdr:to>
      <xdr:col>41</xdr:col>
      <xdr:colOff>50800</xdr:colOff>
      <xdr:row>96</xdr:row>
      <xdr:rowOff>94045</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111400"/>
          <a:ext cx="889000" cy="44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68451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8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29345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8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107955</xdr:rowOff>
    </xdr:from>
    <xdr:to>
      <xdr:col>55</xdr:col>
      <xdr:colOff>50800</xdr:colOff>
      <xdr:row>96</xdr:row>
      <xdr:rowOff>38105</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39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130832</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247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133694</xdr:rowOff>
    </xdr:from>
    <xdr:to>
      <xdr:col>50</xdr:col>
      <xdr:colOff>165100</xdr:colOff>
      <xdr:row>98</xdr:row>
      <xdr:rowOff>63844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6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54971</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857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117275</xdr:rowOff>
    </xdr:from>
    <xdr:to>
      <xdr:col>46</xdr:col>
      <xdr:colOff>38100</xdr:colOff>
      <xdr:row>97</xdr:row>
      <xdr:rowOff>47425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5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63952</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351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43245</xdr:rowOff>
    </xdr:from>
    <xdr:to>
      <xdr:col>41</xdr:col>
      <xdr:colOff>101600</xdr:colOff>
      <xdr:row>96</xdr:row>
      <xdr:rowOff>144845</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50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161372</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277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115750</xdr:rowOff>
    </xdr:from>
    <xdr:to>
      <xdr:col>36</xdr:col>
      <xdr:colOff>165100</xdr:colOff>
      <xdr:row>94</xdr:row>
      <xdr:rowOff>45900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06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92</xdr:row>
      <xdr:rowOff>62427</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5835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143737</xdr:rowOff>
    </xdr:from>
    <xdr:to>
      <xdr:col>85</xdr:col>
      <xdr:colOff>127000</xdr:colOff>
      <xdr:row>36</xdr:row>
      <xdr:rowOff>137285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144487"/>
          <a:ext cx="838200" cy="16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115259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30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143737</xdr:rowOff>
    </xdr:from>
    <xdr:to>
      <xdr:col>81</xdr:col>
      <xdr:colOff>50800</xdr:colOff>
      <xdr:row>37</xdr:row>
      <xdr:rowOff>100714</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144487"/>
          <a:ext cx="889000" cy="299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53825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74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131365</xdr:rowOff>
    </xdr:from>
    <xdr:to>
      <xdr:col>76</xdr:col>
      <xdr:colOff>114300</xdr:colOff>
      <xdr:row>37</xdr:row>
      <xdr:rowOff>100714</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303565"/>
          <a:ext cx="889000" cy="140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53015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73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97509</xdr:rowOff>
    </xdr:from>
    <xdr:to>
      <xdr:col>71</xdr:col>
      <xdr:colOff>177800</xdr:colOff>
      <xdr:row>36</xdr:row>
      <xdr:rowOff>131365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269709"/>
          <a:ext cx="889000" cy="33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54380</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74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56424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742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86485</xdr:rowOff>
    </xdr:from>
    <xdr:to>
      <xdr:col>85</xdr:col>
      <xdr:colOff>177800</xdr:colOff>
      <xdr:row>37</xdr:row>
      <xdr:rowOff>16635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25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109362</xdr:rowOff>
    </xdr:from>
    <xdr:ext cx="599010"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11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331,902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92937</xdr:rowOff>
    </xdr:from>
    <xdr:to>
      <xdr:col>81</xdr:col>
      <xdr:colOff>101600</xdr:colOff>
      <xdr:row>36</xdr:row>
      <xdr:rowOff>23087</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093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34</xdr:row>
      <xdr:rowOff>39614</xdr:rowOff>
    </xdr:from>
    <xdr:ext cx="59901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181795" y="5868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49914</xdr:rowOff>
    </xdr:from>
    <xdr:to>
      <xdr:col>76</xdr:col>
      <xdr:colOff>165100</xdr:colOff>
      <xdr:row>37</xdr:row>
      <xdr:rowOff>151514</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39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35</xdr:row>
      <xdr:rowOff>168041</xdr:rowOff>
    </xdr:from>
    <xdr:ext cx="59901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292795" y="6168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80565</xdr:rowOff>
    </xdr:from>
    <xdr:to>
      <xdr:col>72</xdr:col>
      <xdr:colOff>38100</xdr:colOff>
      <xdr:row>37</xdr:row>
      <xdr:rowOff>10715</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252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35</xdr:row>
      <xdr:rowOff>27242</xdr:rowOff>
    </xdr:from>
    <xdr:ext cx="59901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03795" y="6027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46709</xdr:rowOff>
    </xdr:from>
    <xdr:to>
      <xdr:col>67</xdr:col>
      <xdr:colOff>101600</xdr:colOff>
      <xdr:row>36</xdr:row>
      <xdr:rowOff>148309</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218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34</xdr:row>
      <xdr:rowOff>164836</xdr:rowOff>
    </xdr:from>
    <xdr:ext cx="59901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14795" y="5994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75716</xdr:rowOff>
    </xdr:from>
    <xdr:to>
      <xdr:col>85</xdr:col>
      <xdr:colOff>127000</xdr:colOff>
      <xdr:row>76</xdr:row>
      <xdr:rowOff>127712</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105916"/>
          <a:ext cx="838200" cy="5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127712</xdr:rowOff>
    </xdr:from>
    <xdr:to>
      <xdr:col>81</xdr:col>
      <xdr:colOff>50800</xdr:colOff>
      <xdr:row>76</xdr:row>
      <xdr:rowOff>158614</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157912"/>
          <a:ext cx="889000" cy="30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158614</xdr:rowOff>
    </xdr:from>
    <xdr:to>
      <xdr:col>76</xdr:col>
      <xdr:colOff>114300</xdr:colOff>
      <xdr:row>76</xdr:row>
      <xdr:rowOff>168650</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188814"/>
          <a:ext cx="889000" cy="10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164754</xdr:rowOff>
    </xdr:from>
    <xdr:to>
      <xdr:col>71</xdr:col>
      <xdr:colOff>177800</xdr:colOff>
      <xdr:row>76</xdr:row>
      <xdr:rowOff>168650</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a:off x="12814300" y="13194954"/>
          <a:ext cx="889000" cy="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129359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331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143234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34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24916</xdr:rowOff>
    </xdr:from>
    <xdr:to>
      <xdr:col>85</xdr:col>
      <xdr:colOff>177800</xdr:colOff>
      <xdr:row>76</xdr:row>
      <xdr:rowOff>126516</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055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47794</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906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76912</xdr:rowOff>
    </xdr:from>
    <xdr:to>
      <xdr:col>81</xdr:col>
      <xdr:colOff>101600</xdr:colOff>
      <xdr:row>77</xdr:row>
      <xdr:rowOff>7062</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10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23589</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882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107814</xdr:rowOff>
    </xdr:from>
    <xdr:to>
      <xdr:col>76</xdr:col>
      <xdr:colOff>165100</xdr:colOff>
      <xdr:row>77</xdr:row>
      <xdr:rowOff>37964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13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54490</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913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117850</xdr:rowOff>
    </xdr:from>
    <xdr:to>
      <xdr:col>72</xdr:col>
      <xdr:colOff>38100</xdr:colOff>
      <xdr:row>77</xdr:row>
      <xdr:rowOff>48000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14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64527</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2923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113954</xdr:rowOff>
    </xdr:from>
    <xdr:to>
      <xdr:col>67</xdr:col>
      <xdr:colOff>101600</xdr:colOff>
      <xdr:row>77</xdr:row>
      <xdr:rowOff>44104</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14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60631</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2919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130835</xdr:rowOff>
    </xdr:from>
    <xdr:to>
      <xdr:col>85</xdr:col>
      <xdr:colOff>127000</xdr:colOff>
      <xdr:row>98</xdr:row>
      <xdr:rowOff>41275</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5481300" y="16761485"/>
          <a:ext cx="838200" cy="81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633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130835</xdr:rowOff>
    </xdr:from>
    <xdr:to>
      <xdr:col>81</xdr:col>
      <xdr:colOff>50800</xdr:colOff>
      <xdr:row>98</xdr:row>
      <xdr:rowOff>88157</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4592300" y="16761485"/>
          <a:ext cx="889000" cy="128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79379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881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85705</xdr:rowOff>
    </xdr:from>
    <xdr:to>
      <xdr:col>76</xdr:col>
      <xdr:colOff>114300</xdr:colOff>
      <xdr:row>98</xdr:row>
      <xdr:rowOff>88157</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544905"/>
          <a:ext cx="889000" cy="345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98644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557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85705</xdr:rowOff>
    </xdr:from>
    <xdr:to>
      <xdr:col>71</xdr:col>
      <xdr:colOff>177800</xdr:colOff>
      <xdr:row>97</xdr:row>
      <xdr:rowOff>5542</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544905"/>
          <a:ext cx="889000" cy="9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59983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8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108052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9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161925</xdr:rowOff>
    </xdr:from>
    <xdr:to>
      <xdr:col>85</xdr:col>
      <xdr:colOff>177800</xdr:colOff>
      <xdr:row>98</xdr:row>
      <xdr:rowOff>92075</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9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129398</xdr:rowOff>
    </xdr:from>
    <xdr:ext cx="599010"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60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80035</xdr:rowOff>
    </xdr:from>
    <xdr:to>
      <xdr:col>81</xdr:col>
      <xdr:colOff>101600</xdr:colOff>
      <xdr:row>98</xdr:row>
      <xdr:rowOff>10185</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71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26712</xdr:rowOff>
    </xdr:from>
    <xdr:ext cx="59901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181795" y="16485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37357</xdr:rowOff>
    </xdr:from>
    <xdr:to>
      <xdr:col>76</xdr:col>
      <xdr:colOff>165100</xdr:colOff>
      <xdr:row>98</xdr:row>
      <xdr:rowOff>138957</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39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130084</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932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34905</xdr:rowOff>
    </xdr:from>
    <xdr:to>
      <xdr:col>72</xdr:col>
      <xdr:colOff>38100</xdr:colOff>
      <xdr:row>96</xdr:row>
      <xdr:rowOff>136505</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494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153032</xdr:rowOff>
    </xdr:from>
    <xdr:ext cx="59901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03795" y="16269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126192</xdr:rowOff>
    </xdr:from>
    <xdr:to>
      <xdr:col>67</xdr:col>
      <xdr:colOff>101600</xdr:colOff>
      <xdr:row>97</xdr:row>
      <xdr:rowOff>56342</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58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72869</xdr:rowOff>
    </xdr:from>
    <xdr:ext cx="599010"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14795" y="16360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79007</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1323300" y="6765557"/>
          <a:ext cx="838200" cy="19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112104</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4557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28207</xdr:rowOff>
    </xdr:from>
    <xdr:to>
      <xdr:col>116</xdr:col>
      <xdr:colOff>114300</xdr:colOff>
      <xdr:row>39</xdr:row>
      <xdr:rowOff>129807</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7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114584</xdr:rowOff>
    </xdr:from>
    <xdr:ext cx="469744"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629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144869</xdr:rowOff>
    </xdr:from>
    <xdr:to>
      <xdr:col>116</xdr:col>
      <xdr:colOff>63500</xdr:colOff>
      <xdr:row>59</xdr:row>
      <xdr:rowOff>25997</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1323300" y="10088969"/>
          <a:ext cx="8382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76369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849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137782</xdr:rowOff>
    </xdr:from>
    <xdr:to>
      <xdr:col>111</xdr:col>
      <xdr:colOff>177800</xdr:colOff>
      <xdr:row>58</xdr:row>
      <xdr:rowOff>144869</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20434300" y="10081882"/>
          <a:ext cx="889000" cy="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14241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78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137782</xdr:rowOff>
    </xdr:from>
    <xdr:to>
      <xdr:col>107</xdr:col>
      <xdr:colOff>50800</xdr:colOff>
      <xdr:row>58</xdr:row>
      <xdr:rowOff>169825</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081882"/>
          <a:ext cx="889000" cy="32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10406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78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164732</xdr:rowOff>
    </xdr:from>
    <xdr:to>
      <xdr:col>102</xdr:col>
      <xdr:colOff>114300</xdr:colOff>
      <xdr:row>58</xdr:row>
      <xdr:rowOff>169825</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a:off x="18656300" y="10108832"/>
          <a:ext cx="889000" cy="5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9783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8386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8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146647</xdr:rowOff>
    </xdr:from>
    <xdr:to>
      <xdr:col>116</xdr:col>
      <xdr:colOff>114300</xdr:colOff>
      <xdr:row>59</xdr:row>
      <xdr:rowOff>76797</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10090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61574</xdr:rowOff>
    </xdr:from>
    <xdr:ext cx="469744"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10005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94069</xdr:rowOff>
    </xdr:from>
    <xdr:to>
      <xdr:col>112</xdr:col>
      <xdr:colOff>38100</xdr:colOff>
      <xdr:row>59</xdr:row>
      <xdr:rowOff>24219</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03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15346</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88428" y="10130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86982</xdr:rowOff>
    </xdr:from>
    <xdr:to>
      <xdr:col>107</xdr:col>
      <xdr:colOff>101600</xdr:colOff>
      <xdr:row>59</xdr:row>
      <xdr:rowOff>17132</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03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8259</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99428" y="10123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119025</xdr:rowOff>
    </xdr:from>
    <xdr:to>
      <xdr:col>102</xdr:col>
      <xdr:colOff>165100</xdr:colOff>
      <xdr:row>59</xdr:row>
      <xdr:rowOff>49175</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0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40302</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10155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113932</xdr:rowOff>
    </xdr:from>
    <xdr:to>
      <xdr:col>98</xdr:col>
      <xdr:colOff>38100</xdr:colOff>
      <xdr:row>59</xdr:row>
      <xdr:rowOff>44082</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058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35209</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1015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105652</xdr:rowOff>
    </xdr:from>
    <xdr:to>
      <xdr:col>116</xdr:col>
      <xdr:colOff>63500</xdr:colOff>
      <xdr:row>73</xdr:row>
      <xdr:rowOff>131480</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2278602"/>
          <a:ext cx="838200" cy="36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23742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3053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105652</xdr:rowOff>
    </xdr:from>
    <xdr:to>
      <xdr:col>111</xdr:col>
      <xdr:colOff>177800</xdr:colOff>
      <xdr:row>72</xdr:row>
      <xdr:rowOff>11396</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278602"/>
          <a:ext cx="889000" cy="77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10076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3040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156032</xdr:rowOff>
    </xdr:from>
    <xdr:to>
      <xdr:col>107</xdr:col>
      <xdr:colOff>50800</xdr:colOff>
      <xdr:row>72</xdr:row>
      <xdr:rowOff>11396</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19545300" y="12328982"/>
          <a:ext cx="889000" cy="26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75</xdr:row>
      <xdr:rowOff>159151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3017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156032</xdr:rowOff>
    </xdr:from>
    <xdr:to>
      <xdr:col>102</xdr:col>
      <xdr:colOff>114300</xdr:colOff>
      <xdr:row>72</xdr:row>
      <xdr:rowOff>141908</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328982"/>
          <a:ext cx="889000" cy="157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12971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3043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10620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3040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80680</xdr:rowOff>
    </xdr:from>
    <xdr:to>
      <xdr:col>116</xdr:col>
      <xdr:colOff>114300</xdr:colOff>
      <xdr:row>74</xdr:row>
      <xdr:rowOff>10830</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59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103557</xdr:rowOff>
    </xdr:from>
    <xdr:ext cx="599010"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447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54852</xdr:rowOff>
    </xdr:from>
    <xdr:to>
      <xdr:col>112</xdr:col>
      <xdr:colOff>38100</xdr:colOff>
      <xdr:row>71</xdr:row>
      <xdr:rowOff>156452</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22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70</xdr:row>
      <xdr:rowOff>1529</xdr:rowOff>
    </xdr:from>
    <xdr:ext cx="59901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23795" y="12003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132046</xdr:rowOff>
    </xdr:from>
    <xdr:to>
      <xdr:col>107</xdr:col>
      <xdr:colOff>101600</xdr:colOff>
      <xdr:row>72</xdr:row>
      <xdr:rowOff>62196</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30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70</xdr:row>
      <xdr:rowOff>78723</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34795" y="12080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105232</xdr:rowOff>
    </xdr:from>
    <xdr:to>
      <xdr:col>102</xdr:col>
      <xdr:colOff>165100</xdr:colOff>
      <xdr:row>72</xdr:row>
      <xdr:rowOff>35382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27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51909</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45795" y="12053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91108</xdr:rowOff>
    </xdr:from>
    <xdr:to>
      <xdr:col>98</xdr:col>
      <xdr:colOff>38100</xdr:colOff>
      <xdr:row>73</xdr:row>
      <xdr:rowOff>21258</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43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71</xdr:row>
      <xdr:rowOff>37785</xdr:rowOff>
    </xdr:from>
    <xdr:ext cx="599010"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56795" y="12210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人口が少ないため、住民</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コストは高くなる傾向にある。なかでも人件費、物件費、災害復旧事業費、普通建設事業費、繰出金の項目が高い水準にあり、類似団体と比べて大幅に上回っている。災害復旧事業費については、令和４年発生災害にかかる事業が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に完了見込みであるため、計画的な発注等により早期復旧を進めていく。また、普通建設事業費に関しては、今後も増加見込みであるため、今後の人口減少を見据え、計画的な更新整備と事務の効率化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宮崎県西米良村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991
985
271.51
3,636,053
3,267,575
284,974
1,448,413
1,947,123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106534</xdr:rowOff>
    </xdr:from>
    <xdr:to>
      <xdr:col>24</xdr:col>
      <xdr:colOff>63500</xdr:colOff>
      <xdr:row>33</xdr:row>
      <xdr:rowOff>137338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5764384"/>
          <a:ext cx="838200" cy="30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137338</xdr:rowOff>
    </xdr:from>
    <xdr:to>
      <xdr:col>19</xdr:col>
      <xdr:colOff>177800</xdr:colOff>
      <xdr:row>34</xdr:row>
      <xdr:rowOff>42774</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5795188"/>
          <a:ext cx="889000" cy="76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42774</xdr:rowOff>
    </xdr:from>
    <xdr:to>
      <xdr:col>15</xdr:col>
      <xdr:colOff>50800</xdr:colOff>
      <xdr:row>34</xdr:row>
      <xdr:rowOff>129984</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5872074"/>
          <a:ext cx="889000" cy="87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125565</xdr:rowOff>
    </xdr:from>
    <xdr:to>
      <xdr:col>10</xdr:col>
      <xdr:colOff>114300</xdr:colOff>
      <xdr:row>34</xdr:row>
      <xdr:rowOff>129984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1130300" y="5954865"/>
          <a:ext cx="889000" cy="4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55734</xdr:rowOff>
    </xdr:from>
    <xdr:to>
      <xdr:col>24</xdr:col>
      <xdr:colOff>114300</xdr:colOff>
      <xdr:row>33</xdr:row>
      <xdr:rowOff>157334</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5713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78611</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556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86538</xdr:rowOff>
    </xdr:from>
    <xdr:to>
      <xdr:col>20</xdr:col>
      <xdr:colOff>38100</xdr:colOff>
      <xdr:row>34</xdr:row>
      <xdr:rowOff>16688</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5744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33215</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5519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163424</xdr:rowOff>
    </xdr:from>
    <xdr:to>
      <xdr:col>15</xdr:col>
      <xdr:colOff>101600</xdr:colOff>
      <xdr:row>34</xdr:row>
      <xdr:rowOff>93574</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5821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110101</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5596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79184</xdr:rowOff>
    </xdr:from>
    <xdr:to>
      <xdr:col>10</xdr:col>
      <xdr:colOff>165100</xdr:colOff>
      <xdr:row>35</xdr:row>
      <xdr:rowOff>9334</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590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25861</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5683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74765</xdr:rowOff>
    </xdr:from>
    <xdr:to>
      <xdr:col>6</xdr:col>
      <xdr:colOff>38100</xdr:colOff>
      <xdr:row>35</xdr:row>
      <xdr:rowOff>4915</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590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21442</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5679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16099</xdr:rowOff>
    </xdr:from>
    <xdr:to>
      <xdr:col>24</xdr:col>
      <xdr:colOff>63500</xdr:colOff>
      <xdr:row>57</xdr:row>
      <xdr:rowOff>20672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788749"/>
          <a:ext cx="8382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20672</xdr:rowOff>
    </xdr:from>
    <xdr:to>
      <xdr:col>19</xdr:col>
      <xdr:colOff>177800</xdr:colOff>
      <xdr:row>57</xdr:row>
      <xdr:rowOff>93475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2908300" y="9793322"/>
          <a:ext cx="889000" cy="72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17061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96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153948</xdr:rowOff>
    </xdr:from>
    <xdr:to>
      <xdr:col>15</xdr:col>
      <xdr:colOff>50800</xdr:colOff>
      <xdr:row>57</xdr:row>
      <xdr:rowOff>93475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019300" y="9755148"/>
          <a:ext cx="889000" cy="110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120548</xdr:rowOff>
    </xdr:from>
    <xdr:to>
      <xdr:col>10</xdr:col>
      <xdr:colOff>114300</xdr:colOff>
      <xdr:row>56</xdr:row>
      <xdr:rowOff>153948</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721748"/>
          <a:ext cx="889000" cy="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12651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95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160645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93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136749</xdr:rowOff>
    </xdr:from>
    <xdr:to>
      <xdr:col>24</xdr:col>
      <xdr:colOff>114300</xdr:colOff>
      <xdr:row>57</xdr:row>
      <xdr:rowOff>66899</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73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159626</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589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141322</xdr:rowOff>
    </xdr:from>
    <xdr:to>
      <xdr:col>20</xdr:col>
      <xdr:colOff>38100</xdr:colOff>
      <xdr:row>57</xdr:row>
      <xdr:rowOff>71472</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742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87999</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517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42675</xdr:rowOff>
    </xdr:from>
    <xdr:to>
      <xdr:col>15</xdr:col>
      <xdr:colOff>101600</xdr:colOff>
      <xdr:row>57</xdr:row>
      <xdr:rowOff>144275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1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160802</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590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103148</xdr:rowOff>
    </xdr:from>
    <xdr:to>
      <xdr:col>10</xdr:col>
      <xdr:colOff>165100</xdr:colOff>
      <xdr:row>57</xdr:row>
      <xdr:rowOff>33298</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704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49825</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479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69748</xdr:rowOff>
    </xdr:from>
    <xdr:to>
      <xdr:col>6</xdr:col>
      <xdr:colOff>38100</xdr:colOff>
      <xdr:row>56</xdr:row>
      <xdr:rowOff>171348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67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16425</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446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116957</xdr:rowOff>
    </xdr:from>
    <xdr:to>
      <xdr:col>24</xdr:col>
      <xdr:colOff>63500</xdr:colOff>
      <xdr:row>73</xdr:row>
      <xdr:rowOff>77723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289907"/>
          <a:ext cx="838200" cy="303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77723</xdr:rowOff>
    </xdr:from>
    <xdr:to>
      <xdr:col>19</xdr:col>
      <xdr:colOff>177800</xdr:colOff>
      <xdr:row>74</xdr:row>
      <xdr:rowOff>148537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2593573"/>
          <a:ext cx="889000" cy="242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36137</xdr:rowOff>
    </xdr:from>
    <xdr:to>
      <xdr:col>15</xdr:col>
      <xdr:colOff>50800</xdr:colOff>
      <xdr:row>74</xdr:row>
      <xdr:rowOff>148537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2723437"/>
          <a:ext cx="889000" cy="11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88909</xdr:rowOff>
    </xdr:from>
    <xdr:to>
      <xdr:col>10</xdr:col>
      <xdr:colOff>114300</xdr:colOff>
      <xdr:row>74</xdr:row>
      <xdr:rowOff>36137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2433309"/>
          <a:ext cx="889000" cy="290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41296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24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66157</xdr:rowOff>
    </xdr:from>
    <xdr:to>
      <xdr:col>24</xdr:col>
      <xdr:colOff>114300</xdr:colOff>
      <xdr:row>71</xdr:row>
      <xdr:rowOff>167757</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239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89034</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090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26923</xdr:rowOff>
    </xdr:from>
    <xdr:to>
      <xdr:col>20</xdr:col>
      <xdr:colOff>38100</xdr:colOff>
      <xdr:row>73</xdr:row>
      <xdr:rowOff>128523</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542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145050</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318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97737</xdr:rowOff>
    </xdr:from>
    <xdr:to>
      <xdr:col>15</xdr:col>
      <xdr:colOff>101600</xdr:colOff>
      <xdr:row>75</xdr:row>
      <xdr:rowOff>27887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2785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44414</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560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156787</xdr:rowOff>
    </xdr:from>
    <xdr:to>
      <xdr:col>10</xdr:col>
      <xdr:colOff>165100</xdr:colOff>
      <xdr:row>74</xdr:row>
      <xdr:rowOff>86937</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267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103464</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447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72</xdr:row>
      <xdr:rowOff>38109</xdr:rowOff>
    </xdr:from>
    <xdr:to>
      <xdr:col>6</xdr:col>
      <xdr:colOff>38100</xdr:colOff>
      <xdr:row>72</xdr:row>
      <xdr:rowOff>139709</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2382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70</xdr:row>
      <xdr:rowOff>156236</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157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168560</xdr:rowOff>
    </xdr:from>
    <xdr:to>
      <xdr:col>24</xdr:col>
      <xdr:colOff>63500</xdr:colOff>
      <xdr:row>96</xdr:row>
      <xdr:rowOff>12860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456310"/>
          <a:ext cx="838200" cy="1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33751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64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168560</xdr:rowOff>
    </xdr:from>
    <xdr:to>
      <xdr:col>19</xdr:col>
      <xdr:colOff>177800</xdr:colOff>
      <xdr:row>96</xdr:row>
      <xdr:rowOff>85654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456310"/>
          <a:ext cx="889000" cy="88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147100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7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85646</xdr:rowOff>
    </xdr:from>
    <xdr:to>
      <xdr:col>15</xdr:col>
      <xdr:colOff>50800</xdr:colOff>
      <xdr:row>96</xdr:row>
      <xdr:rowOff>85654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544846"/>
          <a:ext cx="889000" cy="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80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85646</xdr:rowOff>
    </xdr:from>
    <xdr:to>
      <xdr:col>10</xdr:col>
      <xdr:colOff>114300</xdr:colOff>
      <xdr:row>96</xdr:row>
      <xdr:rowOff>167825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544846"/>
          <a:ext cx="889000" cy="8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7555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809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16163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18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133510</xdr:rowOff>
    </xdr:from>
    <xdr:to>
      <xdr:col>24</xdr:col>
      <xdr:colOff>114300</xdr:colOff>
      <xdr:row>96</xdr:row>
      <xdr:rowOff>63660</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2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156387</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272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117760</xdr:rowOff>
    </xdr:from>
    <xdr:to>
      <xdr:col>20</xdr:col>
      <xdr:colOff>38100</xdr:colOff>
      <xdr:row>96</xdr:row>
      <xdr:rowOff>47910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40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64437</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180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34854</xdr:rowOff>
    </xdr:from>
    <xdr:to>
      <xdr:col>15</xdr:col>
      <xdr:colOff>101600</xdr:colOff>
      <xdr:row>96</xdr:row>
      <xdr:rowOff>136454</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494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152981</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26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34846</xdr:rowOff>
    </xdr:from>
    <xdr:to>
      <xdr:col>10</xdr:col>
      <xdr:colOff>165100</xdr:colOff>
      <xdr:row>96</xdr:row>
      <xdr:rowOff>136446</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49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152973</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269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117025</xdr:rowOff>
    </xdr:from>
    <xdr:to>
      <xdr:col>6</xdr:col>
      <xdr:colOff>38100</xdr:colOff>
      <xdr:row>97</xdr:row>
      <xdr:rowOff>47175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57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63702</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351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18940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3625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148577</xdr:rowOff>
    </xdr:from>
    <xdr:to>
      <xdr:col>55</xdr:col>
      <xdr:colOff>0</xdr:colOff>
      <xdr:row>56</xdr:row>
      <xdr:rowOff>69504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9406877"/>
          <a:ext cx="838200" cy="263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99189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71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69504</xdr:rowOff>
    </xdr:from>
    <xdr:to>
      <xdr:col>50</xdr:col>
      <xdr:colOff>114300</xdr:colOff>
      <xdr:row>56</xdr:row>
      <xdr:rowOff>120238</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670704"/>
          <a:ext cx="889000" cy="50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25881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69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56852</xdr:rowOff>
    </xdr:from>
    <xdr:to>
      <xdr:col>45</xdr:col>
      <xdr:colOff>177800</xdr:colOff>
      <xdr:row>56</xdr:row>
      <xdr:rowOff>120238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9486602"/>
          <a:ext cx="889000" cy="234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56852</xdr:rowOff>
    </xdr:from>
    <xdr:to>
      <xdr:col>41</xdr:col>
      <xdr:colOff>50800</xdr:colOff>
      <xdr:row>56</xdr:row>
      <xdr:rowOff>14510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486602"/>
          <a:ext cx="889000" cy="129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43013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87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54639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9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97777</xdr:rowOff>
    </xdr:from>
    <xdr:to>
      <xdr:col>55</xdr:col>
      <xdr:colOff>50800</xdr:colOff>
      <xdr:row>55</xdr:row>
      <xdr:rowOff>27927</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35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120654</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207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18704</xdr:rowOff>
    </xdr:from>
    <xdr:to>
      <xdr:col>50</xdr:col>
      <xdr:colOff>165100</xdr:colOff>
      <xdr:row>56</xdr:row>
      <xdr:rowOff>120304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619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136831</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395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69438</xdr:rowOff>
    </xdr:from>
    <xdr:to>
      <xdr:col>46</xdr:col>
      <xdr:colOff>38100</xdr:colOff>
      <xdr:row>56</xdr:row>
      <xdr:rowOff>171038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670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16115</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445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6052</xdr:rowOff>
    </xdr:from>
    <xdr:to>
      <xdr:col>41</xdr:col>
      <xdr:colOff>101600</xdr:colOff>
      <xdr:row>55</xdr:row>
      <xdr:rowOff>107652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43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124179</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211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135160</xdr:rowOff>
    </xdr:from>
    <xdr:to>
      <xdr:col>36</xdr:col>
      <xdr:colOff>165100</xdr:colOff>
      <xdr:row>56</xdr:row>
      <xdr:rowOff>65310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56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81837</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340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154711</xdr:rowOff>
    </xdr:from>
    <xdr:to>
      <xdr:col>55</xdr:col>
      <xdr:colOff>0</xdr:colOff>
      <xdr:row>77</xdr:row>
      <xdr:rowOff>14354</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3184911"/>
          <a:ext cx="838200" cy="31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66893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68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14354</xdr:rowOff>
    </xdr:from>
    <xdr:to>
      <xdr:col>50</xdr:col>
      <xdr:colOff>114300</xdr:colOff>
      <xdr:row>77</xdr:row>
      <xdr:rowOff>51403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8750300" y="13216004"/>
          <a:ext cx="889000" cy="3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163662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36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4724</xdr:rowOff>
    </xdr:from>
    <xdr:to>
      <xdr:col>45</xdr:col>
      <xdr:colOff>177800</xdr:colOff>
      <xdr:row>77</xdr:row>
      <xdr:rowOff>51403</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7861300" y="13206374"/>
          <a:ext cx="889000" cy="46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153708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355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133192</xdr:rowOff>
    </xdr:from>
    <xdr:to>
      <xdr:col>41</xdr:col>
      <xdr:colOff>50800</xdr:colOff>
      <xdr:row>77</xdr:row>
      <xdr:rowOff>4724</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3163392"/>
          <a:ext cx="889000" cy="4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13857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8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37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103911</xdr:rowOff>
    </xdr:from>
    <xdr:to>
      <xdr:col>55</xdr:col>
      <xdr:colOff>50800</xdr:colOff>
      <xdr:row>77</xdr:row>
      <xdr:rowOff>34061</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134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126788</xdr:rowOff>
    </xdr:from>
    <xdr:ext cx="599010"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2985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135004</xdr:rowOff>
    </xdr:from>
    <xdr:to>
      <xdr:col>50</xdr:col>
      <xdr:colOff>165100</xdr:colOff>
      <xdr:row>77</xdr:row>
      <xdr:rowOff>65154</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16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81682</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2940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603</xdr:rowOff>
    </xdr:from>
    <xdr:to>
      <xdr:col>46</xdr:col>
      <xdr:colOff>38100</xdr:colOff>
      <xdr:row>77</xdr:row>
      <xdr:rowOff>102203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20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118730</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297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125374</xdr:rowOff>
    </xdr:from>
    <xdr:to>
      <xdr:col>41</xdr:col>
      <xdr:colOff>101600</xdr:colOff>
      <xdr:row>77</xdr:row>
      <xdr:rowOff>55524</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155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75</xdr:row>
      <xdr:rowOff>72050</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61795" y="12930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82392</xdr:rowOff>
    </xdr:from>
    <xdr:to>
      <xdr:col>36</xdr:col>
      <xdr:colOff>165100</xdr:colOff>
      <xdr:row>77</xdr:row>
      <xdr:rowOff>12542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112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75</xdr:row>
      <xdr:rowOff>29070</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672795" y="12887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68360</xdr:rowOff>
    </xdr:from>
    <xdr:to>
      <xdr:col>55</xdr:col>
      <xdr:colOff>0</xdr:colOff>
      <xdr:row>98</xdr:row>
      <xdr:rowOff>55663</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527560"/>
          <a:ext cx="838200" cy="330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40218</xdr:rowOff>
    </xdr:from>
    <xdr:to>
      <xdr:col>50</xdr:col>
      <xdr:colOff>114300</xdr:colOff>
      <xdr:row>98</xdr:row>
      <xdr:rowOff>55663</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670868"/>
          <a:ext cx="889000" cy="18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51136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510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40218</xdr:rowOff>
    </xdr:from>
    <xdr:to>
      <xdr:col>45</xdr:col>
      <xdr:colOff>177800</xdr:colOff>
      <xdr:row>98</xdr:row>
      <xdr:rowOff>57559</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670868"/>
          <a:ext cx="889000" cy="188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118923</xdr:rowOff>
    </xdr:from>
    <xdr:to>
      <xdr:col>41</xdr:col>
      <xdr:colOff>50800</xdr:colOff>
      <xdr:row>98</xdr:row>
      <xdr:rowOff>57559</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749573"/>
          <a:ext cx="889000" cy="110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75888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53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59365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861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17560</xdr:rowOff>
    </xdr:from>
    <xdr:to>
      <xdr:col>55</xdr:col>
      <xdr:colOff>50800</xdr:colOff>
      <xdr:row>96</xdr:row>
      <xdr:rowOff>119160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476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40437</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328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4863</xdr:rowOff>
    </xdr:from>
    <xdr:to>
      <xdr:col>50</xdr:col>
      <xdr:colOff>165100</xdr:colOff>
      <xdr:row>98</xdr:row>
      <xdr:rowOff>106463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80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97590</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899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160868</xdr:rowOff>
    </xdr:from>
    <xdr:to>
      <xdr:col>46</xdr:col>
      <xdr:colOff>38100</xdr:colOff>
      <xdr:row>97</xdr:row>
      <xdr:rowOff>91018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62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107545</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395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6759</xdr:rowOff>
    </xdr:from>
    <xdr:to>
      <xdr:col>41</xdr:col>
      <xdr:colOff>101600</xdr:colOff>
      <xdr:row>98</xdr:row>
      <xdr:rowOff>108359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808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99486</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901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68123</xdr:rowOff>
    </xdr:from>
    <xdr:to>
      <xdr:col>36</xdr:col>
      <xdr:colOff>165100</xdr:colOff>
      <xdr:row>97</xdr:row>
      <xdr:rowOff>169723</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698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14800</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474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97817</xdr:rowOff>
    </xdr:from>
    <xdr:to>
      <xdr:col>85</xdr:col>
      <xdr:colOff>127000</xdr:colOff>
      <xdr:row>38</xdr:row>
      <xdr:rowOff>108965</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481300" y="6612917"/>
          <a:ext cx="838200" cy="1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109160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281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97817</xdr:rowOff>
    </xdr:from>
    <xdr:to>
      <xdr:col>81</xdr:col>
      <xdr:colOff>50800</xdr:colOff>
      <xdr:row>38</xdr:row>
      <xdr:rowOff>106187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92300" y="6612917"/>
          <a:ext cx="889000" cy="8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160217</xdr:rowOff>
    </xdr:from>
    <xdr:to>
      <xdr:col>76</xdr:col>
      <xdr:colOff>114300</xdr:colOff>
      <xdr:row>38</xdr:row>
      <xdr:rowOff>106187</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332417"/>
          <a:ext cx="889000" cy="28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31</xdr:row>
      <xdr:rowOff>135010</xdr:rowOff>
    </xdr:from>
    <xdr:to>
      <xdr:col>71</xdr:col>
      <xdr:colOff>177800</xdr:colOff>
      <xdr:row>36</xdr:row>
      <xdr:rowOff>160217</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14300" y="5449960"/>
          <a:ext cx="889000" cy="882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40886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5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162718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506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58165</xdr:rowOff>
    </xdr:from>
    <xdr:to>
      <xdr:col>85</xdr:col>
      <xdr:colOff>177800</xdr:colOff>
      <xdr:row>38</xdr:row>
      <xdr:rowOff>159765</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573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144542</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48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47017</xdr:rowOff>
    </xdr:from>
    <xdr:to>
      <xdr:col>81</xdr:col>
      <xdr:colOff>101600</xdr:colOff>
      <xdr:row>38</xdr:row>
      <xdr:rowOff>148617</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562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139744</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654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55387</xdr:rowOff>
    </xdr:from>
    <xdr:to>
      <xdr:col>76</xdr:col>
      <xdr:colOff>165100</xdr:colOff>
      <xdr:row>38</xdr:row>
      <xdr:rowOff>156987</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57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148114</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663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109417</xdr:rowOff>
    </xdr:from>
    <xdr:to>
      <xdr:col>72</xdr:col>
      <xdr:colOff>38100</xdr:colOff>
      <xdr:row>37</xdr:row>
      <xdr:rowOff>39567</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28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35</xdr:row>
      <xdr:rowOff>56094</xdr:rowOff>
    </xdr:from>
    <xdr:ext cx="59901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03795" y="6056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31</xdr:row>
      <xdr:rowOff>84210</xdr:rowOff>
    </xdr:from>
    <xdr:to>
      <xdr:col>67</xdr:col>
      <xdr:colOff>101600</xdr:colOff>
      <xdr:row>32</xdr:row>
      <xdr:rowOff>14360</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5399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30</xdr:row>
      <xdr:rowOff>30887</xdr:rowOff>
    </xdr:from>
    <xdr:ext cx="599010"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14795" y="5174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26073</xdr:rowOff>
    </xdr:from>
    <xdr:to>
      <xdr:col>85</xdr:col>
      <xdr:colOff>127000</xdr:colOff>
      <xdr:row>58</xdr:row>
      <xdr:rowOff>42525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970173"/>
          <a:ext cx="838200" cy="16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131948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733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42525</xdr:rowOff>
    </xdr:from>
    <xdr:to>
      <xdr:col>81</xdr:col>
      <xdr:colOff>50800</xdr:colOff>
      <xdr:row>58</xdr:row>
      <xdr:rowOff>65715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986625"/>
          <a:ext cx="889000" cy="23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75354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67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7531</xdr:rowOff>
    </xdr:from>
    <xdr:to>
      <xdr:col>76</xdr:col>
      <xdr:colOff>114300</xdr:colOff>
      <xdr:row>58</xdr:row>
      <xdr:rowOff>65715</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3703300" y="9951631"/>
          <a:ext cx="889000" cy="5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113472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9714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7531</xdr:rowOff>
    </xdr:from>
    <xdr:to>
      <xdr:col>71</xdr:col>
      <xdr:colOff>177800</xdr:colOff>
      <xdr:row>58</xdr:row>
      <xdr:rowOff>43369</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2814300" y="9951631"/>
          <a:ext cx="889000" cy="3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84609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1002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108890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971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146723</xdr:rowOff>
    </xdr:from>
    <xdr:to>
      <xdr:col>85</xdr:col>
      <xdr:colOff>177800</xdr:colOff>
      <xdr:row>58</xdr:row>
      <xdr:rowOff>76873</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919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125150</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897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163175</xdr:rowOff>
    </xdr:from>
    <xdr:to>
      <xdr:col>81</xdr:col>
      <xdr:colOff>101600</xdr:colOff>
      <xdr:row>58</xdr:row>
      <xdr:rowOff>93325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9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84452</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10028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14915</xdr:rowOff>
    </xdr:from>
    <xdr:to>
      <xdr:col>76</xdr:col>
      <xdr:colOff>165100</xdr:colOff>
      <xdr:row>58</xdr:row>
      <xdr:rowOff>116515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95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107642</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10051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128181</xdr:rowOff>
    </xdr:from>
    <xdr:to>
      <xdr:col>72</xdr:col>
      <xdr:colOff>38100</xdr:colOff>
      <xdr:row>58</xdr:row>
      <xdr:rowOff>58331</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900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74858</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967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164019</xdr:rowOff>
    </xdr:from>
    <xdr:to>
      <xdr:col>67</xdr:col>
      <xdr:colOff>101600</xdr:colOff>
      <xdr:row>58</xdr:row>
      <xdr:rowOff>94169</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936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85296</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10029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143737</xdr:rowOff>
    </xdr:from>
    <xdr:to>
      <xdr:col>85</xdr:col>
      <xdr:colOff>127000</xdr:colOff>
      <xdr:row>76</xdr:row>
      <xdr:rowOff>137285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5481300" y="13002487"/>
          <a:ext cx="838200" cy="16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115257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488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143737</xdr:rowOff>
    </xdr:from>
    <xdr:to>
      <xdr:col>81</xdr:col>
      <xdr:colOff>50800</xdr:colOff>
      <xdr:row>77</xdr:row>
      <xdr:rowOff>100713</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4592300" y="13002487"/>
          <a:ext cx="889000" cy="29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53824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598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131366</xdr:rowOff>
    </xdr:from>
    <xdr:to>
      <xdr:col>76</xdr:col>
      <xdr:colOff>114300</xdr:colOff>
      <xdr:row>77</xdr:row>
      <xdr:rowOff>100713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3703300" y="13161566"/>
          <a:ext cx="889000" cy="140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52995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597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97509</xdr:rowOff>
    </xdr:from>
    <xdr:to>
      <xdr:col>71</xdr:col>
      <xdr:colOff>177800</xdr:colOff>
      <xdr:row>76</xdr:row>
      <xdr:rowOff>131366</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127709"/>
          <a:ext cx="889000" cy="33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54379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598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56422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600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86485</xdr:rowOff>
    </xdr:from>
    <xdr:to>
      <xdr:col>85</xdr:col>
      <xdr:colOff>177800</xdr:colOff>
      <xdr:row>77</xdr:row>
      <xdr:rowOff>16635</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11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109362</xdr:rowOff>
    </xdr:from>
    <xdr:ext cx="599010"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2968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331,902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92937</xdr:rowOff>
    </xdr:from>
    <xdr:to>
      <xdr:col>81</xdr:col>
      <xdr:colOff>101600</xdr:colOff>
      <xdr:row>76</xdr:row>
      <xdr:rowOff>23087</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295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39614</xdr:rowOff>
    </xdr:from>
    <xdr:ext cx="59901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181795" y="12726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49913</xdr:rowOff>
    </xdr:from>
    <xdr:to>
      <xdr:col>76</xdr:col>
      <xdr:colOff>165100</xdr:colOff>
      <xdr:row>77</xdr:row>
      <xdr:rowOff>151513</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251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168040</xdr:rowOff>
    </xdr:from>
    <xdr:ext cx="59901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292795" y="13026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80566</xdr:rowOff>
    </xdr:from>
    <xdr:to>
      <xdr:col>72</xdr:col>
      <xdr:colOff>38100</xdr:colOff>
      <xdr:row>77</xdr:row>
      <xdr:rowOff>10716</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11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27242</xdr:rowOff>
    </xdr:from>
    <xdr:ext cx="59901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03795" y="12885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46709</xdr:rowOff>
    </xdr:from>
    <xdr:to>
      <xdr:col>67</xdr:col>
      <xdr:colOff>101600</xdr:colOff>
      <xdr:row>76</xdr:row>
      <xdr:rowOff>148309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076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74</xdr:row>
      <xdr:rowOff>164837</xdr:rowOff>
    </xdr:from>
    <xdr:ext cx="599010"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14795" y="12852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75716</xdr:rowOff>
    </xdr:from>
    <xdr:to>
      <xdr:col>85</xdr:col>
      <xdr:colOff>127000</xdr:colOff>
      <xdr:row>96</xdr:row>
      <xdr:rowOff>127712</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5481300" y="16534916"/>
          <a:ext cx="838200" cy="5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127712</xdr:rowOff>
    </xdr:from>
    <xdr:to>
      <xdr:col>81</xdr:col>
      <xdr:colOff>50800</xdr:colOff>
      <xdr:row>96</xdr:row>
      <xdr:rowOff>158614</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586912"/>
          <a:ext cx="889000" cy="30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158614</xdr:rowOff>
    </xdr:from>
    <xdr:to>
      <xdr:col>76</xdr:col>
      <xdr:colOff>114300</xdr:colOff>
      <xdr:row>96</xdr:row>
      <xdr:rowOff>168650</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3703300" y="16617814"/>
          <a:ext cx="889000" cy="10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164754</xdr:rowOff>
    </xdr:from>
    <xdr:to>
      <xdr:col>71</xdr:col>
      <xdr:colOff>177800</xdr:colOff>
      <xdr:row>96</xdr:row>
      <xdr:rowOff>168650</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2814300" y="16623954"/>
          <a:ext cx="889000" cy="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129356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760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143234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77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24916</xdr:rowOff>
    </xdr:from>
    <xdr:to>
      <xdr:col>85</xdr:col>
      <xdr:colOff>177800</xdr:colOff>
      <xdr:row>96</xdr:row>
      <xdr:rowOff>126516</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484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47793</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335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76912</xdr:rowOff>
    </xdr:from>
    <xdr:to>
      <xdr:col>81</xdr:col>
      <xdr:colOff>101600</xdr:colOff>
      <xdr:row>97</xdr:row>
      <xdr:rowOff>7062</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536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23589</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311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107814</xdr:rowOff>
    </xdr:from>
    <xdr:to>
      <xdr:col>76</xdr:col>
      <xdr:colOff>165100</xdr:colOff>
      <xdr:row>97</xdr:row>
      <xdr:rowOff>37964</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56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54491</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342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117850</xdr:rowOff>
    </xdr:from>
    <xdr:to>
      <xdr:col>72</xdr:col>
      <xdr:colOff>38100</xdr:colOff>
      <xdr:row>97</xdr:row>
      <xdr:rowOff>48000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57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64527</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352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113954</xdr:rowOff>
    </xdr:from>
    <xdr:to>
      <xdr:col>67</xdr:col>
      <xdr:colOff>101600</xdr:colOff>
      <xdr:row>97</xdr:row>
      <xdr:rowOff>44104</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573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60631</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348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132711</xdr:rowOff>
    </xdr:from>
    <xdr:to>
      <xdr:col>116</xdr:col>
      <xdr:colOff>63500</xdr:colOff>
      <xdr:row>39</xdr:row>
      <xdr:rowOff>39540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1323300" y="6647811"/>
          <a:ext cx="838200" cy="78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154522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669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39540</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flipV="1">
          <a:off x="20434300" y="6726090"/>
          <a:ext cx="889000" cy="5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104099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79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112039</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455689"/>
          <a:ext cx="889000" cy="329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112039</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flipV="1">
          <a:off x="18656300" y="6455689"/>
          <a:ext cx="889000" cy="329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118076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8046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81911</xdr:rowOff>
    </xdr:from>
    <xdr:to>
      <xdr:col>116</xdr:col>
      <xdr:colOff>114300</xdr:colOff>
      <xdr:row>39</xdr:row>
      <xdr:rowOff>12061</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597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104788</xdr:rowOff>
    </xdr:from>
    <xdr:ext cx="469744"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448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160190</xdr:rowOff>
    </xdr:from>
    <xdr:to>
      <xdr:col>112</xdr:col>
      <xdr:colOff>38100</xdr:colOff>
      <xdr:row>39</xdr:row>
      <xdr:rowOff>90340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6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106868</xdr:rowOff>
    </xdr:from>
    <xdr:ext cx="469744"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088428" y="6450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61239</xdr:rowOff>
    </xdr:from>
    <xdr:to>
      <xdr:col>102</xdr:col>
      <xdr:colOff>165100</xdr:colOff>
      <xdr:row>37</xdr:row>
      <xdr:rowOff>162840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40488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36</xdr:row>
      <xdr:rowOff>7916</xdr:rowOff>
    </xdr:from>
    <xdr:ext cx="534377"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278111" y="6180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人口が少ないため、住民</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あたりのコストは高くなる傾向にある。その中でも、議会費をはじめ、民生費、衛生費、農林水産業費、土木費、災害復旧費などが類似団体を比べてもかなり高い水準となっている。農林水産業費は、林業総合センターの改修を行ったことによる一時的な増加と見込まれるが、民生費、衛生費は細やかなサービスを維持しつつも、コスト削減を意識した事業内容の見直しや事務効率化を図っていく。また、災害復旧費は土木費と合わせて計画的な発注を心掛け平準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宮崎県西米良村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例年、財政調整基金は決算余剰金を中心に積立てているが、令和６年度は、</a:t>
          </a:r>
          <a:r>
            <a:rPr kumimoji="1" lang="en-US" altLang="ja-JP" sz="1400">
              <a:latin typeface="ＭＳ ゴシック" pitchFamily="49" charset="-128"/>
              <a:ea typeface="ＭＳ ゴシック" pitchFamily="49" charset="-128"/>
            </a:rPr>
            <a:t>223</a:t>
          </a:r>
          <a:r>
            <a:rPr kumimoji="1" lang="ja-JP" altLang="en-US" sz="1400">
              <a:latin typeface="ＭＳ ゴシック" pitchFamily="49" charset="-128"/>
              <a:ea typeface="ＭＳ ゴシック" pitchFamily="49" charset="-128"/>
            </a:rPr>
            <a:t>百万円の取崩しとなり、残高が</a:t>
          </a:r>
          <a:r>
            <a:rPr kumimoji="1" lang="en-US" altLang="ja-JP" sz="1400">
              <a:latin typeface="ＭＳ ゴシック" pitchFamily="49" charset="-128"/>
              <a:ea typeface="ＭＳ ゴシック" pitchFamily="49" charset="-128"/>
            </a:rPr>
            <a:t>784</a:t>
          </a:r>
          <a:r>
            <a:rPr kumimoji="1" lang="ja-JP" altLang="en-US" sz="1400">
              <a:latin typeface="ＭＳ ゴシック" pitchFamily="49" charset="-128"/>
              <a:ea typeface="ＭＳ ゴシック" pitchFamily="49" charset="-128"/>
            </a:rPr>
            <a:t>百万円に減少している。今後も、事務事業の見直しや統廃合による歳出の抑制、財源の見直し等による歳入の増加を図り、健全な財政運営に努めていく。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宮崎県西米良村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特別会計に赤字はなく、健全な財政運営を保持している。引き続き、自主財源の確保、経営改革等を積極的に推進し、財政健全化に取り組んでいく。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3636053</v>
      </c>
      <c r="BO4" s="358"/>
      <c r="BP4" s="358"/>
      <c r="BQ4" s="358"/>
      <c r="BR4" s="358"/>
      <c r="BS4" s="358"/>
      <c r="BT4" s="358"/>
      <c r="BU4" s="359"/>
      <c r="BV4" s="357">
        <v>3261852</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19.7</v>
      </c>
      <c r="CU4" s="364"/>
      <c r="CV4" s="364"/>
      <c r="CW4" s="364"/>
      <c r="CX4" s="364"/>
      <c r="CY4" s="364"/>
      <c r="CZ4" s="364"/>
      <c r="DA4" s="365"/>
      <c r="DB4" s="363">
        <v>14.2</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3267575</v>
      </c>
      <c r="BO5" s="395"/>
      <c r="BP5" s="395"/>
      <c r="BQ5" s="395"/>
      <c r="BR5" s="395"/>
      <c r="BS5" s="395"/>
      <c r="BT5" s="395"/>
      <c r="BU5" s="396"/>
      <c r="BV5" s="394">
        <v>2936261</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85.2</v>
      </c>
      <c r="CU5" s="392"/>
      <c r="CV5" s="392"/>
      <c r="CW5" s="392"/>
      <c r="CX5" s="392"/>
      <c r="CY5" s="392"/>
      <c r="CZ5" s="392"/>
      <c r="DA5" s="393"/>
      <c r="DB5" s="391">
        <v>78.2</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368478</v>
      </c>
      <c r="BO6" s="395"/>
      <c r="BP6" s="395"/>
      <c r="BQ6" s="395"/>
      <c r="BR6" s="395"/>
      <c r="BS6" s="395"/>
      <c r="BT6" s="395"/>
      <c r="BU6" s="396"/>
      <c r="BV6" s="394">
        <v>325591</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85.4</v>
      </c>
      <c r="CU6" s="432"/>
      <c r="CV6" s="432"/>
      <c r="CW6" s="432"/>
      <c r="CX6" s="432"/>
      <c r="CY6" s="432"/>
      <c r="CZ6" s="432"/>
      <c r="DA6" s="433"/>
      <c r="DB6" s="431">
        <v>78.5</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83504</v>
      </c>
      <c r="BO7" s="395"/>
      <c r="BP7" s="395"/>
      <c r="BQ7" s="395"/>
      <c r="BR7" s="395"/>
      <c r="BS7" s="395"/>
      <c r="BT7" s="395"/>
      <c r="BU7" s="396"/>
      <c r="BV7" s="394">
        <v>123488</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1448413</v>
      </c>
      <c r="CU7" s="395"/>
      <c r="CV7" s="395"/>
      <c r="CW7" s="395"/>
      <c r="CX7" s="395"/>
      <c r="CY7" s="395"/>
      <c r="CZ7" s="395"/>
      <c r="DA7" s="396"/>
      <c r="DB7" s="394">
        <v>1427698</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284974</v>
      </c>
      <c r="BO8" s="395"/>
      <c r="BP8" s="395"/>
      <c r="BQ8" s="395"/>
      <c r="BR8" s="395"/>
      <c r="BS8" s="395"/>
      <c r="BT8" s="395"/>
      <c r="BU8" s="396"/>
      <c r="BV8" s="394">
        <v>202103</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0.14000000000000001</v>
      </c>
      <c r="CU8" s="435"/>
      <c r="CV8" s="435"/>
      <c r="CW8" s="435"/>
      <c r="CX8" s="435"/>
      <c r="CY8" s="435"/>
      <c r="CZ8" s="435"/>
      <c r="DA8" s="436"/>
      <c r="DB8" s="434">
        <v>0.14000000000000001</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1000</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82871</v>
      </c>
      <c r="BO9" s="395"/>
      <c r="BP9" s="395"/>
      <c r="BQ9" s="395"/>
      <c r="BR9" s="395"/>
      <c r="BS9" s="395"/>
      <c r="BT9" s="395"/>
      <c r="BU9" s="396"/>
      <c r="BV9" s="394">
        <v>5746</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10.3</v>
      </c>
      <c r="CU9" s="392"/>
      <c r="CV9" s="392"/>
      <c r="CW9" s="392"/>
      <c r="CX9" s="392"/>
      <c r="CY9" s="392"/>
      <c r="CZ9" s="392"/>
      <c r="DA9" s="393"/>
      <c r="DB9" s="391">
        <v>11.1</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1089</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101058</v>
      </c>
      <c r="BO10" s="395"/>
      <c r="BP10" s="395"/>
      <c r="BQ10" s="395"/>
      <c r="BR10" s="395"/>
      <c r="BS10" s="395"/>
      <c r="BT10" s="395"/>
      <c r="BU10" s="396"/>
      <c r="BV10" s="394">
        <v>173238</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114</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991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324793</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2"/>
      <c r="M13" s="485" t="s">
        <v>130</v>
      </c>
      <c r="N13" s="486"/>
      <c r="O13" s="486"/>
      <c r="P13" s="486"/>
      <c r="Q13" s="487"/>
      <c r="R13" s="478">
        <v>985</v>
      </c>
      <c r="S13" s="479"/>
      <c r="T13" s="479"/>
      <c r="U13" s="479"/>
      <c r="V13" s="480"/>
      <c r="W13" s="410" t="s">
        <v>131</v>
      </c>
      <c r="X13" s="411"/>
      <c r="Y13" s="411"/>
      <c r="Z13" s="411"/>
      <c r="AA13" s="411"/>
      <c r="AB13" s="401"/>
      <c r="AC13" s="445">
        <v>135</v>
      </c>
      <c r="AD13" s="446"/>
      <c r="AE13" s="446"/>
      <c r="AF13" s="446"/>
      <c r="AG13" s="488"/>
      <c r="AH13" s="445">
        <v>128</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-140864</v>
      </c>
      <c r="BO13" s="395"/>
      <c r="BP13" s="395"/>
      <c r="BQ13" s="395"/>
      <c r="BR13" s="395"/>
      <c r="BS13" s="395"/>
      <c r="BT13" s="395"/>
      <c r="BU13" s="396"/>
      <c r="BV13" s="394">
        <v>178984</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7.2</v>
      </c>
      <c r="CU13" s="392"/>
      <c r="CV13" s="392"/>
      <c r="CW13" s="392"/>
      <c r="CX13" s="392"/>
      <c r="CY13" s="392"/>
      <c r="CZ13" s="392"/>
      <c r="DA13" s="393"/>
      <c r="DB13" s="391">
        <v>7.1</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1021</v>
      </c>
      <c r="S14" s="479"/>
      <c r="T14" s="479"/>
      <c r="U14" s="479"/>
      <c r="V14" s="480"/>
      <c r="W14" s="384"/>
      <c r="X14" s="385"/>
      <c r="Y14" s="385"/>
      <c r="Z14" s="385"/>
      <c r="AA14" s="385"/>
      <c r="AB14" s="374"/>
      <c r="AC14" s="481">
        <v>23.7</v>
      </c>
      <c r="AD14" s="482"/>
      <c r="AE14" s="482"/>
      <c r="AF14" s="482"/>
      <c r="AG14" s="483"/>
      <c r="AH14" s="481">
        <v>23.3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2"/>
      <c r="M15" s="485" t="s">
        <v>130</v>
      </c>
      <c r="N15" s="486"/>
      <c r="O15" s="486"/>
      <c r="P15" s="486"/>
      <c r="Q15" s="487"/>
      <c r="R15" s="478">
        <v>1018</v>
      </c>
      <c r="S15" s="479"/>
      <c r="T15" s="479"/>
      <c r="U15" s="479"/>
      <c r="V15" s="480"/>
      <c r="W15" s="410" t="s">
        <v>137</v>
      </c>
      <c r="X15" s="411"/>
      <c r="Y15" s="411"/>
      <c r="Z15" s="411"/>
      <c r="AA15" s="411"/>
      <c r="AB15" s="401"/>
      <c r="AC15" s="445">
        <v>85</v>
      </c>
      <c r="AD15" s="446"/>
      <c r="AE15" s="446"/>
      <c r="AF15" s="446"/>
      <c r="AG15" s="488"/>
      <c r="AH15" s="445">
        <v>86</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208159</v>
      </c>
      <c r="BO15" s="358"/>
      <c r="BP15" s="358"/>
      <c r="BQ15" s="358"/>
      <c r="BR15" s="358"/>
      <c r="BS15" s="358"/>
      <c r="BT15" s="358"/>
      <c r="BU15" s="359"/>
      <c r="BV15" s="357">
        <v>192173</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14.9</v>
      </c>
      <c r="AD16" s="482"/>
      <c r="AE16" s="482"/>
      <c r="AF16" s="482"/>
      <c r="AG16" s="483"/>
      <c r="AH16" s="481">
        <v>15.7</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1415235</v>
      </c>
      <c r="BO16" s="395"/>
      <c r="BP16" s="395"/>
      <c r="BQ16" s="395"/>
      <c r="BR16" s="395"/>
      <c r="BS16" s="395"/>
      <c r="BT16" s="395"/>
      <c r="BU16" s="396"/>
      <c r="BV16" s="394">
        <v>1388130</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349</v>
      </c>
      <c r="AD17" s="446"/>
      <c r="AE17" s="446"/>
      <c r="AF17" s="446"/>
      <c r="AG17" s="488"/>
      <c r="AH17" s="445">
        <v>335</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242576</v>
      </c>
      <c r="BO17" s="395"/>
      <c r="BP17" s="395"/>
      <c r="BQ17" s="395"/>
      <c r="BR17" s="395"/>
      <c r="BS17" s="395"/>
      <c r="BT17" s="395"/>
      <c r="BU17" s="396"/>
      <c r="BV17" s="394">
        <v>226539</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271.51</v>
      </c>
      <c r="M18" s="518"/>
      <c r="N18" s="518"/>
      <c r="O18" s="518"/>
      <c r="P18" s="518"/>
      <c r="Q18" s="518"/>
      <c r="R18" s="519"/>
      <c r="S18" s="519"/>
      <c r="T18" s="519"/>
      <c r="U18" s="519"/>
      <c r="V18" s="520"/>
      <c r="W18" s="412"/>
      <c r="X18" s="413"/>
      <c r="Y18" s="413"/>
      <c r="Z18" s="413"/>
      <c r="AA18" s="413"/>
      <c r="AB18" s="404"/>
      <c r="AC18" s="521">
        <v>61.3</v>
      </c>
      <c r="AD18" s="522"/>
      <c r="AE18" s="522"/>
      <c r="AF18" s="522"/>
      <c r="AG18" s="523"/>
      <c r="AH18" s="521">
        <v>61</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1244609</v>
      </c>
      <c r="BO18" s="395"/>
      <c r="BP18" s="395"/>
      <c r="BQ18" s="395"/>
      <c r="BR18" s="395"/>
      <c r="BS18" s="395"/>
      <c r="BT18" s="395"/>
      <c r="BU18" s="396"/>
      <c r="BV18" s="394">
        <v>1126175</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4</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2438667</v>
      </c>
      <c r="BO19" s="395"/>
      <c r="BP19" s="395"/>
      <c r="BQ19" s="395"/>
      <c r="BR19" s="395"/>
      <c r="BS19" s="395"/>
      <c r="BT19" s="395"/>
      <c r="BU19" s="396"/>
      <c r="BV19" s="394">
        <v>2085553</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502</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1947123</v>
      </c>
      <c r="BO22" s="358"/>
      <c r="BP22" s="358"/>
      <c r="BQ22" s="358"/>
      <c r="BR22" s="358"/>
      <c r="BS22" s="358"/>
      <c r="BT22" s="358"/>
      <c r="BU22" s="359"/>
      <c r="BV22" s="357">
        <v>1973995</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1094157</v>
      </c>
      <c r="BO23" s="395"/>
      <c r="BP23" s="395"/>
      <c r="BQ23" s="395"/>
      <c r="BR23" s="395"/>
      <c r="BS23" s="395"/>
      <c r="BT23" s="395"/>
      <c r="BU23" s="396"/>
      <c r="BV23" s="394">
        <v>1027100</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6980</v>
      </c>
      <c r="R24" s="446"/>
      <c r="S24" s="446"/>
      <c r="T24" s="446"/>
      <c r="U24" s="446"/>
      <c r="V24" s="488"/>
      <c r="W24" s="540"/>
      <c r="X24" s="541"/>
      <c r="Y24" s="542"/>
      <c r="Z24" s="444" t="s">
        <v>162</v>
      </c>
      <c r="AA24" s="424"/>
      <c r="AB24" s="424"/>
      <c r="AC24" s="424"/>
      <c r="AD24" s="424"/>
      <c r="AE24" s="424"/>
      <c r="AF24" s="424"/>
      <c r="AG24" s="425"/>
      <c r="AH24" s="445">
        <v>65</v>
      </c>
      <c r="AI24" s="446"/>
      <c r="AJ24" s="446"/>
      <c r="AK24" s="446"/>
      <c r="AL24" s="488"/>
      <c r="AM24" s="445">
        <v>176605</v>
      </c>
      <c r="AN24" s="446"/>
      <c r="AO24" s="446"/>
      <c r="AP24" s="446"/>
      <c r="AQ24" s="446"/>
      <c r="AR24" s="488"/>
      <c r="AS24" s="445">
        <v>2717</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1414012</v>
      </c>
      <c r="BO24" s="395"/>
      <c r="BP24" s="395"/>
      <c r="BQ24" s="395"/>
      <c r="BR24" s="395"/>
      <c r="BS24" s="395"/>
      <c r="BT24" s="395"/>
      <c r="BU24" s="396"/>
      <c r="BV24" s="394">
        <v>1367246</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5670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7819</v>
      </c>
      <c r="BO25" s="358"/>
      <c r="BP25" s="358"/>
      <c r="BQ25" s="358"/>
      <c r="BR25" s="358"/>
      <c r="BS25" s="358"/>
      <c r="BT25" s="358"/>
      <c r="BU25" s="359"/>
      <c r="BV25" s="357">
        <v>13094</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5360</v>
      </c>
      <c r="R26" s="446"/>
      <c r="S26" s="446"/>
      <c r="T26" s="446"/>
      <c r="U26" s="446"/>
      <c r="V26" s="488"/>
      <c r="W26" s="540"/>
      <c r="X26" s="541"/>
      <c r="Y26" s="542"/>
      <c r="Z26" s="444" t="s">
        <v>168</v>
      </c>
      <c r="AA26" s="546"/>
      <c r="AB26" s="546"/>
      <c r="AC26" s="546"/>
      <c r="AD26" s="546"/>
      <c r="AE26" s="546"/>
      <c r="AF26" s="546"/>
      <c r="AG26" s="547"/>
      <c r="AH26" s="445">
        <v>2</v>
      </c>
      <c r="AI26" s="446"/>
      <c r="AJ26" s="446"/>
      <c r="AK26" s="446"/>
      <c r="AL26" s="488"/>
      <c r="AM26" s="445" t="s">
        <v>169</v>
      </c>
      <c r="AN26" s="446"/>
      <c r="AO26" s="446"/>
      <c r="AP26" s="446"/>
      <c r="AQ26" s="446"/>
      <c r="AR26" s="488"/>
      <c r="AS26" s="445" t="s">
        <v>169</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171</v>
      </c>
      <c r="F27" s="424"/>
      <c r="G27" s="424"/>
      <c r="H27" s="424"/>
      <c r="I27" s="424"/>
      <c r="J27" s="424"/>
      <c r="K27" s="425"/>
      <c r="L27" s="445">
        <v>1</v>
      </c>
      <c r="M27" s="446"/>
      <c r="N27" s="446"/>
      <c r="O27" s="446"/>
      <c r="P27" s="488"/>
      <c r="Q27" s="445">
        <v>2900</v>
      </c>
      <c r="R27" s="446"/>
      <c r="S27" s="446"/>
      <c r="T27" s="446"/>
      <c r="U27" s="446"/>
      <c r="V27" s="488"/>
      <c r="W27" s="540"/>
      <c r="X27" s="541"/>
      <c r="Y27" s="542"/>
      <c r="Z27" s="444" t="s">
        <v>172</v>
      </c>
      <c r="AA27" s="424"/>
      <c r="AB27" s="424"/>
      <c r="AC27" s="424"/>
      <c r="AD27" s="424"/>
      <c r="AE27" s="424"/>
      <c r="AF27" s="424"/>
      <c r="AG27" s="425"/>
      <c r="AH27" s="445" t="s">
        <v>122</v>
      </c>
      <c r="AI27" s="446"/>
      <c r="AJ27" s="446"/>
      <c r="AK27" s="446"/>
      <c r="AL27" s="488"/>
      <c r="AM27" s="445" t="s">
        <v>122</v>
      </c>
      <c r="AN27" s="446"/>
      <c r="AO27" s="446"/>
      <c r="AP27" s="446"/>
      <c r="AQ27" s="446"/>
      <c r="AR27" s="488"/>
      <c r="AS27" s="445" t="s">
        <v>122</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t="s">
        <v>122</v>
      </c>
      <c r="BO27" s="514"/>
      <c r="BP27" s="514"/>
      <c r="BQ27" s="514"/>
      <c r="BR27" s="514"/>
      <c r="BS27" s="514"/>
      <c r="BT27" s="514"/>
      <c r="BU27" s="515"/>
      <c r="BV27" s="513" t="s">
        <v>122</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2150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783603</v>
      </c>
      <c r="BO28" s="358"/>
      <c r="BP28" s="358"/>
      <c r="BQ28" s="358"/>
      <c r="BR28" s="358"/>
      <c r="BS28" s="358"/>
      <c r="BT28" s="358"/>
      <c r="BU28" s="359"/>
      <c r="BV28" s="357">
        <v>1007338</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6</v>
      </c>
      <c r="M29" s="446"/>
      <c r="N29" s="446"/>
      <c r="O29" s="446"/>
      <c r="P29" s="488"/>
      <c r="Q29" s="445">
        <v>2000</v>
      </c>
      <c r="R29" s="446"/>
      <c r="S29" s="446"/>
      <c r="T29" s="446"/>
      <c r="U29" s="446"/>
      <c r="V29" s="488"/>
      <c r="W29" s="543"/>
      <c r="X29" s="544"/>
      <c r="Y29" s="545"/>
      <c r="Z29" s="444" t="s">
        <v>178</v>
      </c>
      <c r="AA29" s="424"/>
      <c r="AB29" s="424"/>
      <c r="AC29" s="424"/>
      <c r="AD29" s="424"/>
      <c r="AE29" s="424"/>
      <c r="AF29" s="424"/>
      <c r="AG29" s="425"/>
      <c r="AH29" s="445">
        <v>65</v>
      </c>
      <c r="AI29" s="446"/>
      <c r="AJ29" s="446"/>
      <c r="AK29" s="446"/>
      <c r="AL29" s="488"/>
      <c r="AM29" s="445">
        <v>176605</v>
      </c>
      <c r="AN29" s="446"/>
      <c r="AO29" s="446"/>
      <c r="AP29" s="446"/>
      <c r="AQ29" s="446"/>
      <c r="AR29" s="488"/>
      <c r="AS29" s="445">
        <v>2717</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100245</v>
      </c>
      <c r="BO29" s="395"/>
      <c r="BP29" s="395"/>
      <c r="BQ29" s="395"/>
      <c r="BR29" s="395"/>
      <c r="BS29" s="395"/>
      <c r="BT29" s="395"/>
      <c r="BU29" s="396"/>
      <c r="BV29" s="394">
        <v>100241</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92.3</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608204</v>
      </c>
      <c r="BO30" s="514"/>
      <c r="BP30" s="514"/>
      <c r="BQ30" s="514"/>
      <c r="BR30" s="514"/>
      <c r="BS30" s="514"/>
      <c r="BT30" s="514"/>
      <c r="BU30" s="515"/>
      <c r="BV30" s="513">
        <v>824097</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15">
      <c r="A33" s="163"/>
      <c r="B33" s="187"/>
      <c r="C33" s="418" t="s">
        <v>187</v>
      </c>
      <c r="D33" s="418"/>
      <c r="E33" s="383" t="s">
        <v>188</v>
      </c>
      <c r="F33" s="383"/>
      <c r="G33" s="383"/>
      <c r="H33" s="383"/>
      <c r="I33" s="383"/>
      <c r="J33" s="383"/>
      <c r="K33" s="383"/>
      <c r="L33" s="383"/>
      <c r="M33" s="383"/>
      <c r="N33" s="383"/>
      <c r="O33" s="383"/>
      <c r="P33" s="383"/>
      <c r="Q33" s="383"/>
      <c r="R33" s="383"/>
      <c r="S33" s="383"/>
      <c r="T33" s="188"/>
      <c r="U33" s="418" t="s">
        <v>187</v>
      </c>
      <c r="V33" s="418"/>
      <c r="W33" s="383" t="s">
        <v>188</v>
      </c>
      <c r="X33" s="383"/>
      <c r="Y33" s="383"/>
      <c r="Z33" s="383"/>
      <c r="AA33" s="383"/>
      <c r="AB33" s="383"/>
      <c r="AC33" s="383"/>
      <c r="AD33" s="383"/>
      <c r="AE33" s="383"/>
      <c r="AF33" s="383"/>
      <c r="AG33" s="383"/>
      <c r="AH33" s="383"/>
      <c r="AI33" s="383"/>
      <c r="AJ33" s="383"/>
      <c r="AK33" s="383"/>
      <c r="AL33" s="188"/>
      <c r="AM33" s="418" t="s">
        <v>187</v>
      </c>
      <c r="AN33" s="418"/>
      <c r="AO33" s="383" t="s">
        <v>188</v>
      </c>
      <c r="AP33" s="383"/>
      <c r="AQ33" s="383"/>
      <c r="AR33" s="383"/>
      <c r="AS33" s="383"/>
      <c r="AT33" s="383"/>
      <c r="AU33" s="383"/>
      <c r="AV33" s="383"/>
      <c r="AW33" s="383"/>
      <c r="AX33" s="383"/>
      <c r="AY33" s="383"/>
      <c r="AZ33" s="383"/>
      <c r="BA33" s="383"/>
      <c r="BB33" s="383"/>
      <c r="BC33" s="383"/>
      <c r="BD33" s="189"/>
      <c r="BE33" s="383" t="s">
        <v>189</v>
      </c>
      <c r="BF33" s="383"/>
      <c r="BG33" s="383" t="s">
        <v>190</v>
      </c>
      <c r="BH33" s="383"/>
      <c r="BI33" s="383"/>
      <c r="BJ33" s="383"/>
      <c r="BK33" s="383"/>
      <c r="BL33" s="383"/>
      <c r="BM33" s="383"/>
      <c r="BN33" s="383"/>
      <c r="BO33" s="383"/>
      <c r="BP33" s="383"/>
      <c r="BQ33" s="383"/>
      <c r="BR33" s="383"/>
      <c r="BS33" s="383"/>
      <c r="BT33" s="383"/>
      <c r="BU33" s="383"/>
      <c r="BV33" s="189"/>
      <c r="BW33" s="418" t="s">
        <v>189</v>
      </c>
      <c r="BX33" s="418"/>
      <c r="BY33" s="383" t="s">
        <v>191</v>
      </c>
      <c r="BZ33" s="383"/>
      <c r="CA33" s="383"/>
      <c r="CB33" s="383"/>
      <c r="CC33" s="383"/>
      <c r="CD33" s="383"/>
      <c r="CE33" s="383"/>
      <c r="CF33" s="383"/>
      <c r="CG33" s="383"/>
      <c r="CH33" s="383"/>
      <c r="CI33" s="383"/>
      <c r="CJ33" s="383"/>
      <c r="CK33" s="383"/>
      <c r="CL33" s="383"/>
      <c r="CM33" s="383"/>
      <c r="CN33" s="188"/>
      <c r="CO33" s="418" t="s">
        <v>187</v>
      </c>
      <c r="CP33" s="418"/>
      <c r="CQ33" s="383" t="s">
        <v>192</v>
      </c>
      <c r="CR33" s="383"/>
      <c r="CS33" s="383"/>
      <c r="CT33" s="383"/>
      <c r="CU33" s="383"/>
      <c r="CV33" s="383"/>
      <c r="CW33" s="383"/>
      <c r="CX33" s="383"/>
      <c r="CY33" s="383"/>
      <c r="CZ33" s="383"/>
      <c r="DA33" s="383"/>
      <c r="DB33" s="383"/>
      <c r="DC33" s="383"/>
      <c r="DD33" s="383"/>
      <c r="DE33" s="383"/>
      <c r="DF33" s="188"/>
      <c r="DG33" s="583" t="s">
        <v>193</v>
      </c>
      <c r="DH33" s="583"/>
      <c r="DI33" s="190"/>
    </row>
    <row r="34" spans="1:113" ht="32.25" customHeight="1" x14ac:dyDescent="0.15">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国民健康保険事業勘定会計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IF('各会計、関係団体の財政状況及び健全化判断比率'!B32="","",'各会計、関係団体の財政状況及び健全化判断比率'!B32)</f>
        <v>簡易水道事業</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8</v>
      </c>
      <c r="BX34" s="584"/>
      <c r="BY34" s="585" t="str">
        <f>IF('各会計、関係団体の財政状況及び健全化判断比率'!B68="","",'各会計、関係団体の財政状況及び健全化判断比率'!B68)</f>
        <v>宮崎県市町村総合事務組合　一般会計</v>
      </c>
      <c r="BZ34" s="585"/>
      <c r="CA34" s="585"/>
      <c r="CB34" s="585"/>
      <c r="CC34" s="585"/>
      <c r="CD34" s="585"/>
      <c r="CE34" s="585"/>
      <c r="CF34" s="585"/>
      <c r="CG34" s="585"/>
      <c r="CH34" s="585"/>
      <c r="CI34" s="585"/>
      <c r="CJ34" s="585"/>
      <c r="CK34" s="585"/>
      <c r="CL34" s="585"/>
      <c r="CM34" s="585"/>
      <c r="CN34" s="163"/>
      <c r="CO34" s="584">
        <f>IF(CQ34="","",MAX(C34:D43,U34:V43,AM34:AN43,BE34:BF43,BW34:BX43)+1)</f>
        <v>14</v>
      </c>
      <c r="CP34" s="584"/>
      <c r="CQ34" s="585" t="str">
        <f>IF('各会計、関係団体の財政状況及び健全化判断比率'!BS7="","",'各会計、関係団体の財政状況及び健全化判断比率'!BS7)</f>
        <v>株式会社米良の庄</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15">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国民健康保険診療施設勘定会計</v>
      </c>
      <c r="X35" s="585"/>
      <c r="Y35" s="585"/>
      <c r="Z35" s="585"/>
      <c r="AA35" s="585"/>
      <c r="AB35" s="585"/>
      <c r="AC35" s="585"/>
      <c r="AD35" s="585"/>
      <c r="AE35" s="585"/>
      <c r="AF35" s="585"/>
      <c r="AG35" s="585"/>
      <c r="AH35" s="585"/>
      <c r="AI35" s="585"/>
      <c r="AJ35" s="585"/>
      <c r="AK35" s="585"/>
      <c r="AL35" s="163"/>
      <c r="AM35" s="584">
        <f t="shared" ref="AM35:AM43" si="0">IF(AO35="","",AM34+1)</f>
        <v>7</v>
      </c>
      <c r="AN35" s="584"/>
      <c r="AO35" s="585" t="str">
        <f>IF('各会計、関係団体の財政状況及び健全化判断比率'!B33="","",'各会計、関係団体の財政状況及び健全化判断比率'!B33)</f>
        <v>下水道事業</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9</v>
      </c>
      <c r="BX35" s="584"/>
      <c r="BY35" s="585" t="str">
        <f>IF('各会計、関係団体の財政状況及び健全化判断比率'!B69="","",'各会計、関係団体の財政状況及び健全化判断比率'!B69)</f>
        <v>宮崎県市町村総合事務組合　市町村交通災害共済事業特別会計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15">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介護保険事業勘定会計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10</v>
      </c>
      <c r="BX36" s="584"/>
      <c r="BY36" s="585" t="str">
        <f>IF('各会計、関係団体の財政状況及び健全化判断比率'!B70="","",'各会計、関係団体の財政状況及び健全化判断比率'!B70)</f>
        <v>宮崎県市町村総合事務組合　自治会館管理運営特別会計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15">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5</v>
      </c>
      <c r="V37" s="584"/>
      <c r="W37" s="585" t="str">
        <f>IF('各会計、関係団体の財政状況及び健全化判断比率'!B31="","",'各会計、関係団体の財政状況及び健全化判断比率'!B31)</f>
        <v>後期高齢者医療事業</v>
      </c>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11</v>
      </c>
      <c r="BX37" s="584"/>
      <c r="BY37" s="585" t="str">
        <f>IF('各会計、関係団体の財政状況及び健全化判断比率'!B71="","",'各会計、関係団体の財政状況及び健全化判断比率'!B71)</f>
        <v>宮崎県後期高齢者医療広域連合　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15">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12</v>
      </c>
      <c r="BX38" s="584"/>
      <c r="BY38" s="585" t="str">
        <f>IF('各会計、関係団体の財政状況及び健全化判断比率'!B72="","",'各会計、関係団体の財政状況及び健全化判断比率'!B72)</f>
        <v>宮崎県後期高齢者医療広域連合　後期高齢者医療特別会計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15">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13</v>
      </c>
      <c r="BX39" s="584"/>
      <c r="BY39" s="585" t="str">
        <f>IF('各会計、関係団体の財政状況及び健全化判断比率'!B73="","",'各会計、関係団体の財政状況及び健全化判断比率'!B73)</f>
        <v>西都児湯環境整備事務組合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15">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15">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15">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15">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54HZOApZ1E8XFjMFujUqn4VLa+aviLpgj8qsq0OGpd+pY4x9R6NBS867PeGMl4VqF6wfwBn9Cb1SlVaR81jsYg==" saltValue="6oOWj0YYte1Zi33sPVjVI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0"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36" t="s">
        <v>533</v>
      </c>
      <c r="D34" s="1136"/>
      <c r="E34" s="1137"/>
      <c r="F34" s="32">
        <v>8.02</v>
      </c>
      <c r="G34" s="33">
        <v>6.7</v>
      </c>
      <c r="H34" s="33">
        <v>14.09</v>
      </c>
      <c r="I34" s="33">
        <v>14.15</v>
      </c>
      <c r="J34" s="34">
        <v>19.670000000000002</v>
      </c>
      <c r="K34" s="22"/>
      <c r="L34" s="22"/>
      <c r="M34" s="22"/>
      <c r="N34" s="22"/>
      <c r="O34" s="22"/>
      <c r="P34" s="22"/>
    </row>
    <row r="35" spans="1:16" ht="39" customHeight="1" x14ac:dyDescent="0.15">
      <c r="A35" s="22"/>
      <c r="B35" s="35"/>
      <c r="C35" s="1132" t="s">
        <v>534</v>
      </c>
      <c r="D35" s="1132"/>
      <c r="E35" s="1133"/>
      <c r="F35" s="36">
        <v>0.32</v>
      </c>
      <c r="G35" s="37">
        <v>0.75</v>
      </c>
      <c r="H35" s="37">
        <v>0.25</v>
      </c>
      <c r="I35" s="37">
        <v>0.93</v>
      </c>
      <c r="J35" s="38">
        <v>1.78</v>
      </c>
      <c r="K35" s="22"/>
      <c r="L35" s="22"/>
      <c r="M35" s="22"/>
      <c r="N35" s="22"/>
      <c r="O35" s="22"/>
      <c r="P35" s="22"/>
    </row>
    <row r="36" spans="1:16" ht="39" customHeight="1" x14ac:dyDescent="0.15">
      <c r="A36" s="22"/>
      <c r="B36" s="35"/>
      <c r="C36" s="1132" t="s">
        <v>535</v>
      </c>
      <c r="D36" s="1132"/>
      <c r="E36" s="1133"/>
      <c r="F36" s="36">
        <v>1.1599999999999999</v>
      </c>
      <c r="G36" s="37">
        <v>1.7</v>
      </c>
      <c r="H36" s="37">
        <v>1.45</v>
      </c>
      <c r="I36" s="37">
        <v>2.25</v>
      </c>
      <c r="J36" s="38">
        <v>1.65</v>
      </c>
      <c r="K36" s="22"/>
      <c r="L36" s="22"/>
      <c r="M36" s="22"/>
      <c r="N36" s="22"/>
      <c r="O36" s="22"/>
      <c r="P36" s="22"/>
    </row>
    <row r="37" spans="1:16" ht="39" customHeight="1" x14ac:dyDescent="0.15">
      <c r="A37" s="22"/>
      <c r="B37" s="35"/>
      <c r="C37" s="1132" t="s">
        <v>536</v>
      </c>
      <c r="D37" s="1132"/>
      <c r="E37" s="1133"/>
      <c r="F37" s="36">
        <v>0.15</v>
      </c>
      <c r="G37" s="37">
        <v>0.11</v>
      </c>
      <c r="H37" s="37">
        <v>0.34</v>
      </c>
      <c r="I37" s="37">
        <v>1.23</v>
      </c>
      <c r="J37" s="38">
        <v>1.61</v>
      </c>
      <c r="K37" s="22"/>
      <c r="L37" s="22"/>
      <c r="M37" s="22"/>
      <c r="N37" s="22"/>
      <c r="O37" s="22"/>
      <c r="P37" s="22"/>
    </row>
    <row r="38" spans="1:16" ht="39" customHeight="1" x14ac:dyDescent="0.15">
      <c r="A38" s="22"/>
      <c r="B38" s="35"/>
      <c r="C38" s="1132" t="s">
        <v>537</v>
      </c>
      <c r="D38" s="1132"/>
      <c r="E38" s="1133"/>
      <c r="F38" s="36">
        <v>2.09</v>
      </c>
      <c r="G38" s="37">
        <v>0.66</v>
      </c>
      <c r="H38" s="37">
        <v>0.73</v>
      </c>
      <c r="I38" s="37">
        <v>0.55000000000000004</v>
      </c>
      <c r="J38" s="38">
        <v>0.5</v>
      </c>
      <c r="K38" s="22"/>
      <c r="L38" s="22"/>
      <c r="M38" s="22"/>
      <c r="N38" s="22"/>
      <c r="O38" s="22"/>
      <c r="P38" s="22"/>
    </row>
    <row r="39" spans="1:16" ht="39" customHeight="1" x14ac:dyDescent="0.15">
      <c r="A39" s="22"/>
      <c r="B39" s="35"/>
      <c r="C39" s="1132" t="s">
        <v>538</v>
      </c>
      <c r="D39" s="1132"/>
      <c r="E39" s="1133"/>
      <c r="F39" s="36">
        <v>2.94</v>
      </c>
      <c r="G39" s="37">
        <v>3.1</v>
      </c>
      <c r="H39" s="37">
        <v>1.7</v>
      </c>
      <c r="I39" s="37">
        <v>2.27</v>
      </c>
      <c r="J39" s="38">
        <v>0.5</v>
      </c>
      <c r="K39" s="22"/>
      <c r="L39" s="22"/>
      <c r="M39" s="22"/>
      <c r="N39" s="22"/>
      <c r="O39" s="22"/>
      <c r="P39" s="22"/>
    </row>
    <row r="40" spans="1:16" ht="39" customHeight="1" x14ac:dyDescent="0.15">
      <c r="A40" s="22"/>
      <c r="B40" s="35"/>
      <c r="C40" s="1132" t="s">
        <v>539</v>
      </c>
      <c r="D40" s="1132"/>
      <c r="E40" s="1133"/>
      <c r="F40" s="36">
        <v>0.08</v>
      </c>
      <c r="G40" s="37">
        <v>0.04</v>
      </c>
      <c r="H40" s="37">
        <v>0.05</v>
      </c>
      <c r="I40" s="37">
        <v>0.1</v>
      </c>
      <c r="J40" s="38">
        <v>0.06</v>
      </c>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540</v>
      </c>
      <c r="D42" s="1132"/>
      <c r="E42" s="1133"/>
      <c r="F42" s="36" t="s">
        <v>487</v>
      </c>
      <c r="G42" s="37" t="s">
        <v>487</v>
      </c>
      <c r="H42" s="37" t="s">
        <v>487</v>
      </c>
      <c r="I42" s="37" t="s">
        <v>487</v>
      </c>
      <c r="J42" s="38" t="s">
        <v>487</v>
      </c>
      <c r="K42" s="22"/>
      <c r="L42" s="22"/>
      <c r="M42" s="22"/>
      <c r="N42" s="22"/>
      <c r="O42" s="22"/>
      <c r="P42" s="22"/>
    </row>
    <row r="43" spans="1:16" ht="39" customHeight="1" thickBot="1" x14ac:dyDescent="0.2">
      <c r="A43" s="22"/>
      <c r="B43" s="40"/>
      <c r="C43" s="1134" t="s">
        <v>541</v>
      </c>
      <c r="D43" s="1134"/>
      <c r="E43" s="1135"/>
      <c r="F43" s="41" t="s">
        <v>487</v>
      </c>
      <c r="G43" s="42" t="s">
        <v>487</v>
      </c>
      <c r="H43" s="42" t="s">
        <v>487</v>
      </c>
      <c r="I43" s="42" t="s">
        <v>487</v>
      </c>
      <c r="J43" s="43" t="s">
        <v>487</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KzsgbSFomq+skObX7yvFln87DdsCvYOtZlFJakmNjbOxKWEiGwIWTQyoUoLtMK9qGrMeUAHUAKGst+mRld6JhQ==" saltValue="307rzK43MneDLGXZNWvm/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526</v>
      </c>
      <c r="L44" s="54" t="s">
        <v>527</v>
      </c>
      <c r="M44" s="54" t="s">
        <v>528</v>
      </c>
      <c r="N44" s="54" t="s">
        <v>529</v>
      </c>
      <c r="O44" s="55" t="s">
        <v>530</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228</v>
      </c>
      <c r="L45" s="58">
        <v>222</v>
      </c>
      <c r="M45" s="58">
        <v>225</v>
      </c>
      <c r="N45" s="58">
        <v>231</v>
      </c>
      <c r="O45" s="59">
        <v>251</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487</v>
      </c>
      <c r="L46" s="62" t="s">
        <v>487</v>
      </c>
      <c r="M46" s="62" t="s">
        <v>487</v>
      </c>
      <c r="N46" s="62" t="s">
        <v>487</v>
      </c>
      <c r="O46" s="63" t="s">
        <v>487</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487</v>
      </c>
      <c r="L47" s="62" t="s">
        <v>487</v>
      </c>
      <c r="M47" s="62" t="s">
        <v>487</v>
      </c>
      <c r="N47" s="62" t="s">
        <v>487</v>
      </c>
      <c r="O47" s="63" t="s">
        <v>487</v>
      </c>
      <c r="P47" s="46"/>
      <c r="Q47" s="46"/>
      <c r="R47" s="46"/>
      <c r="S47" s="46"/>
      <c r="T47" s="46"/>
      <c r="U47" s="46"/>
    </row>
    <row r="48" spans="1:21" ht="30.75" customHeight="1" x14ac:dyDescent="0.15">
      <c r="A48" s="46"/>
      <c r="B48" s="1140"/>
      <c r="C48" s="1141"/>
      <c r="D48" s="60"/>
      <c r="E48" s="1146" t="s">
        <v>13</v>
      </c>
      <c r="F48" s="1146"/>
      <c r="G48" s="1146"/>
      <c r="H48" s="1146"/>
      <c r="I48" s="1146"/>
      <c r="J48" s="1147"/>
      <c r="K48" s="61">
        <v>48</v>
      </c>
      <c r="L48" s="62">
        <v>54</v>
      </c>
      <c r="M48" s="62">
        <v>51</v>
      </c>
      <c r="N48" s="62">
        <v>54</v>
      </c>
      <c r="O48" s="63">
        <v>44</v>
      </c>
      <c r="P48" s="46"/>
      <c r="Q48" s="46"/>
      <c r="R48" s="46"/>
      <c r="S48" s="46"/>
      <c r="T48" s="46"/>
      <c r="U48" s="46"/>
    </row>
    <row r="49" spans="1:21" ht="30.75" customHeight="1" x14ac:dyDescent="0.15">
      <c r="A49" s="46"/>
      <c r="B49" s="1140"/>
      <c r="C49" s="1141"/>
      <c r="D49" s="60"/>
      <c r="E49" s="1146" t="s">
        <v>14</v>
      </c>
      <c r="F49" s="1146"/>
      <c r="G49" s="1146"/>
      <c r="H49" s="1146"/>
      <c r="I49" s="1146"/>
      <c r="J49" s="1147"/>
      <c r="K49" s="61">
        <v>0</v>
      </c>
      <c r="L49" s="62" t="s">
        <v>487</v>
      </c>
      <c r="M49" s="62" t="s">
        <v>487</v>
      </c>
      <c r="N49" s="62" t="s">
        <v>487</v>
      </c>
      <c r="O49" s="63" t="s">
        <v>487</v>
      </c>
      <c r="P49" s="46"/>
      <c r="Q49" s="46"/>
      <c r="R49" s="46"/>
      <c r="S49" s="46"/>
      <c r="T49" s="46"/>
      <c r="U49" s="46"/>
    </row>
    <row r="50" spans="1:21" ht="30.75" customHeight="1" x14ac:dyDescent="0.15">
      <c r="A50" s="46"/>
      <c r="B50" s="1140"/>
      <c r="C50" s="1141"/>
      <c r="D50" s="60"/>
      <c r="E50" s="1146" t="s">
        <v>15</v>
      </c>
      <c r="F50" s="1146"/>
      <c r="G50" s="1146"/>
      <c r="H50" s="1146"/>
      <c r="I50" s="1146"/>
      <c r="J50" s="1147"/>
      <c r="K50" s="61">
        <v>3</v>
      </c>
      <c r="L50" s="62">
        <v>3</v>
      </c>
      <c r="M50" s="62">
        <v>3</v>
      </c>
      <c r="N50" s="62">
        <v>3</v>
      </c>
      <c r="O50" s="63">
        <v>3</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487</v>
      </c>
      <c r="L51" s="62" t="s">
        <v>487</v>
      </c>
      <c r="M51" s="62" t="s">
        <v>487</v>
      </c>
      <c r="N51" s="62" t="s">
        <v>487</v>
      </c>
      <c r="O51" s="63" t="s">
        <v>487</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196</v>
      </c>
      <c r="L52" s="62">
        <v>196</v>
      </c>
      <c r="M52" s="62">
        <v>194</v>
      </c>
      <c r="N52" s="62">
        <v>197</v>
      </c>
      <c r="O52" s="63">
        <v>207</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83</v>
      </c>
      <c r="L53" s="67">
        <v>83</v>
      </c>
      <c r="M53" s="67">
        <v>85</v>
      </c>
      <c r="N53" s="67">
        <v>91</v>
      </c>
      <c r="O53" s="68">
        <v>91</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542</v>
      </c>
      <c r="L57" s="79" t="s">
        <v>543</v>
      </c>
      <c r="M57" s="79" t="s">
        <v>544</v>
      </c>
      <c r="N57" s="79" t="s">
        <v>545</v>
      </c>
      <c r="O57" s="80" t="s">
        <v>546</v>
      </c>
      <c r="P57" s="46"/>
      <c r="Q57" s="46"/>
      <c r="R57" s="46"/>
      <c r="S57" s="46"/>
      <c r="T57" s="46"/>
      <c r="U57" s="46"/>
    </row>
    <row r="58" spans="1:21" ht="31.5" customHeight="1" x14ac:dyDescent="0.15">
      <c r="B58" s="1154" t="s">
        <v>24</v>
      </c>
      <c r="C58" s="1155"/>
      <c r="D58" s="1160" t="s">
        <v>25</v>
      </c>
      <c r="E58" s="1161"/>
      <c r="F58" s="1161"/>
      <c r="G58" s="1161"/>
      <c r="H58" s="1161"/>
      <c r="I58" s="1161"/>
      <c r="J58" s="1162"/>
      <c r="K58" s="81" t="s">
        <v>487</v>
      </c>
      <c r="L58" s="82" t="s">
        <v>487</v>
      </c>
      <c r="M58" s="82" t="s">
        <v>487</v>
      </c>
      <c r="N58" s="82" t="s">
        <v>487</v>
      </c>
      <c r="O58" s="83" t="s">
        <v>487</v>
      </c>
    </row>
    <row r="59" spans="1:21" ht="31.5" customHeight="1" x14ac:dyDescent="0.15">
      <c r="B59" s="1156"/>
      <c r="C59" s="1157"/>
      <c r="D59" s="1163" t="s">
        <v>26</v>
      </c>
      <c r="E59" s="1164"/>
      <c r="F59" s="1164"/>
      <c r="G59" s="1164"/>
      <c r="H59" s="1164"/>
      <c r="I59" s="1164"/>
      <c r="J59" s="1165"/>
      <c r="K59" s="84" t="s">
        <v>487</v>
      </c>
      <c r="L59" s="85" t="s">
        <v>487</v>
      </c>
      <c r="M59" s="85" t="s">
        <v>487</v>
      </c>
      <c r="N59" s="85" t="s">
        <v>487</v>
      </c>
      <c r="O59" s="86" t="s">
        <v>487</v>
      </c>
    </row>
    <row r="60" spans="1:21" ht="31.5" customHeight="1" thickBot="1" x14ac:dyDescent="0.2">
      <c r="B60" s="1158"/>
      <c r="C60" s="1159"/>
      <c r="D60" s="1166" t="s">
        <v>27</v>
      </c>
      <c r="E60" s="1167"/>
      <c r="F60" s="1167"/>
      <c r="G60" s="1167"/>
      <c r="H60" s="1167"/>
      <c r="I60" s="1167"/>
      <c r="J60" s="1168"/>
      <c r="K60" s="87" t="s">
        <v>487</v>
      </c>
      <c r="L60" s="88" t="s">
        <v>487</v>
      </c>
      <c r="M60" s="88" t="s">
        <v>487</v>
      </c>
      <c r="N60" s="88" t="s">
        <v>487</v>
      </c>
      <c r="O60" s="89" t="s">
        <v>487</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opD7t4rE6eu4u0JjdgHIr9Y0MdaS7cF2zaPiNq6ad6a/7ff+HZDBabPGvm2wdEgksfaATNtyR7rbM5TGO38uMA==" saltValue="65RzaWiQayRUEY8Sp2ueR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526</v>
      </c>
      <c r="J40" s="101" t="s">
        <v>527</v>
      </c>
      <c r="K40" s="101" t="s">
        <v>528</v>
      </c>
      <c r="L40" s="101" t="s">
        <v>529</v>
      </c>
      <c r="M40" s="102" t="s">
        <v>530</v>
      </c>
    </row>
    <row r="41" spans="2:13" ht="27.75" customHeight="1" x14ac:dyDescent="0.15">
      <c r="B41" s="1169" t="s">
        <v>30</v>
      </c>
      <c r="C41" s="1170"/>
      <c r="D41" s="103"/>
      <c r="E41" s="1175" t="s">
        <v>31</v>
      </c>
      <c r="F41" s="1175"/>
      <c r="G41" s="1175"/>
      <c r="H41" s="1176"/>
      <c r="I41" s="330">
        <v>2203</v>
      </c>
      <c r="J41" s="331">
        <v>2215</v>
      </c>
      <c r="K41" s="331">
        <v>2112</v>
      </c>
      <c r="L41" s="331">
        <v>1974</v>
      </c>
      <c r="M41" s="332">
        <v>1947</v>
      </c>
    </row>
    <row r="42" spans="2:13" ht="27.75" customHeight="1" x14ac:dyDescent="0.15">
      <c r="B42" s="1171"/>
      <c r="C42" s="1172"/>
      <c r="D42" s="104"/>
      <c r="E42" s="1177" t="s">
        <v>32</v>
      </c>
      <c r="F42" s="1177"/>
      <c r="G42" s="1177"/>
      <c r="H42" s="1178"/>
      <c r="I42" s="333">
        <v>20</v>
      </c>
      <c r="J42" s="334">
        <v>17</v>
      </c>
      <c r="K42" s="334">
        <v>14</v>
      </c>
      <c r="L42" s="334">
        <v>11</v>
      </c>
      <c r="M42" s="335">
        <v>8</v>
      </c>
    </row>
    <row r="43" spans="2:13" ht="27.75" customHeight="1" x14ac:dyDescent="0.15">
      <c r="B43" s="1171"/>
      <c r="C43" s="1172"/>
      <c r="D43" s="104"/>
      <c r="E43" s="1177" t="s">
        <v>33</v>
      </c>
      <c r="F43" s="1177"/>
      <c r="G43" s="1177"/>
      <c r="H43" s="1178"/>
      <c r="I43" s="333">
        <v>97</v>
      </c>
      <c r="J43" s="334">
        <v>296</v>
      </c>
      <c r="K43" s="334">
        <v>264</v>
      </c>
      <c r="L43" s="334">
        <v>237</v>
      </c>
      <c r="M43" s="335">
        <v>259</v>
      </c>
    </row>
    <row r="44" spans="2:13" ht="27.75" customHeight="1" x14ac:dyDescent="0.15">
      <c r="B44" s="1171"/>
      <c r="C44" s="1172"/>
      <c r="D44" s="104"/>
      <c r="E44" s="1177" t="s">
        <v>34</v>
      </c>
      <c r="F44" s="1177"/>
      <c r="G44" s="1177"/>
      <c r="H44" s="1178"/>
      <c r="I44" s="333" t="s">
        <v>487</v>
      </c>
      <c r="J44" s="334" t="s">
        <v>487</v>
      </c>
      <c r="K44" s="334" t="s">
        <v>487</v>
      </c>
      <c r="L44" s="334" t="s">
        <v>487</v>
      </c>
      <c r="M44" s="335" t="s">
        <v>487</v>
      </c>
    </row>
    <row r="45" spans="2:13" ht="27.75" customHeight="1" x14ac:dyDescent="0.15">
      <c r="B45" s="1171"/>
      <c r="C45" s="1172"/>
      <c r="D45" s="104"/>
      <c r="E45" s="1177" t="s">
        <v>35</v>
      </c>
      <c r="F45" s="1177"/>
      <c r="G45" s="1177"/>
      <c r="H45" s="1178"/>
      <c r="I45" s="333">
        <v>286</v>
      </c>
      <c r="J45" s="334">
        <v>382</v>
      </c>
      <c r="K45" s="334">
        <v>442</v>
      </c>
      <c r="L45" s="334">
        <v>621</v>
      </c>
      <c r="M45" s="335">
        <v>424</v>
      </c>
    </row>
    <row r="46" spans="2:13" ht="27.75" customHeight="1" x14ac:dyDescent="0.15">
      <c r="B46" s="1171"/>
      <c r="C46" s="1172"/>
      <c r="D46" s="105"/>
      <c r="E46" s="1177" t="s">
        <v>36</v>
      </c>
      <c r="F46" s="1177"/>
      <c r="G46" s="1177"/>
      <c r="H46" s="1178"/>
      <c r="I46" s="333" t="s">
        <v>487</v>
      </c>
      <c r="J46" s="334" t="s">
        <v>487</v>
      </c>
      <c r="K46" s="334" t="s">
        <v>487</v>
      </c>
      <c r="L46" s="334" t="s">
        <v>487</v>
      </c>
      <c r="M46" s="335" t="s">
        <v>487</v>
      </c>
    </row>
    <row r="47" spans="2:13" ht="27.75" customHeight="1" x14ac:dyDescent="0.15">
      <c r="B47" s="1171"/>
      <c r="C47" s="1172"/>
      <c r="D47" s="106"/>
      <c r="E47" s="1179" t="s">
        <v>37</v>
      </c>
      <c r="F47" s="1180"/>
      <c r="G47" s="1180"/>
      <c r="H47" s="1181"/>
      <c r="I47" s="333" t="s">
        <v>487</v>
      </c>
      <c r="J47" s="334" t="s">
        <v>487</v>
      </c>
      <c r="K47" s="334" t="s">
        <v>487</v>
      </c>
      <c r="L47" s="334" t="s">
        <v>487</v>
      </c>
      <c r="M47" s="335" t="s">
        <v>487</v>
      </c>
    </row>
    <row r="48" spans="2:13" ht="27.75" customHeight="1" x14ac:dyDescent="0.15">
      <c r="B48" s="1171"/>
      <c r="C48" s="1172"/>
      <c r="D48" s="104"/>
      <c r="E48" s="1177" t="s">
        <v>38</v>
      </c>
      <c r="F48" s="1177"/>
      <c r="G48" s="1177"/>
      <c r="H48" s="1178"/>
      <c r="I48" s="333" t="s">
        <v>487</v>
      </c>
      <c r="J48" s="334" t="s">
        <v>487</v>
      </c>
      <c r="K48" s="334" t="s">
        <v>487</v>
      </c>
      <c r="L48" s="334" t="s">
        <v>487</v>
      </c>
      <c r="M48" s="335" t="s">
        <v>487</v>
      </c>
    </row>
    <row r="49" spans="2:13" ht="27.75" customHeight="1" x14ac:dyDescent="0.15">
      <c r="B49" s="1173"/>
      <c r="C49" s="1174"/>
      <c r="D49" s="104"/>
      <c r="E49" s="1177" t="s">
        <v>39</v>
      </c>
      <c r="F49" s="1177"/>
      <c r="G49" s="1177"/>
      <c r="H49" s="1178"/>
      <c r="I49" s="333" t="s">
        <v>487</v>
      </c>
      <c r="J49" s="334" t="s">
        <v>487</v>
      </c>
      <c r="K49" s="334" t="s">
        <v>487</v>
      </c>
      <c r="L49" s="334" t="s">
        <v>487</v>
      </c>
      <c r="M49" s="335" t="s">
        <v>487</v>
      </c>
    </row>
    <row r="50" spans="2:13" ht="27.75" customHeight="1" x14ac:dyDescent="0.15">
      <c r="B50" s="1182" t="s">
        <v>40</v>
      </c>
      <c r="C50" s="1183"/>
      <c r="D50" s="107"/>
      <c r="E50" s="1177" t="s">
        <v>41</v>
      </c>
      <c r="F50" s="1177"/>
      <c r="G50" s="1177"/>
      <c r="H50" s="1178"/>
      <c r="I50" s="333">
        <v>1900</v>
      </c>
      <c r="J50" s="334">
        <v>2117</v>
      </c>
      <c r="K50" s="334">
        <v>1960</v>
      </c>
      <c r="L50" s="334">
        <v>1932</v>
      </c>
      <c r="M50" s="335">
        <v>1492</v>
      </c>
    </row>
    <row r="51" spans="2:13" ht="27.75" customHeight="1" x14ac:dyDescent="0.15">
      <c r="B51" s="1171"/>
      <c r="C51" s="1172"/>
      <c r="D51" s="104"/>
      <c r="E51" s="1177" t="s">
        <v>42</v>
      </c>
      <c r="F51" s="1177"/>
      <c r="G51" s="1177"/>
      <c r="H51" s="1178"/>
      <c r="I51" s="333" t="s">
        <v>487</v>
      </c>
      <c r="J51" s="334" t="s">
        <v>487</v>
      </c>
      <c r="K51" s="334" t="s">
        <v>487</v>
      </c>
      <c r="L51" s="334" t="s">
        <v>487</v>
      </c>
      <c r="M51" s="335" t="s">
        <v>487</v>
      </c>
    </row>
    <row r="52" spans="2:13" ht="27.75" customHeight="1" x14ac:dyDescent="0.15">
      <c r="B52" s="1173"/>
      <c r="C52" s="1174"/>
      <c r="D52" s="104"/>
      <c r="E52" s="1177" t="s">
        <v>43</v>
      </c>
      <c r="F52" s="1177"/>
      <c r="G52" s="1177"/>
      <c r="H52" s="1178"/>
      <c r="I52" s="333">
        <v>1841</v>
      </c>
      <c r="J52" s="334">
        <v>1792</v>
      </c>
      <c r="K52" s="334">
        <v>1708</v>
      </c>
      <c r="L52" s="334">
        <v>1609</v>
      </c>
      <c r="M52" s="335">
        <v>1561</v>
      </c>
    </row>
    <row r="53" spans="2:13" ht="27.75" customHeight="1" thickBot="1" x14ac:dyDescent="0.2">
      <c r="B53" s="1184" t="s">
        <v>19</v>
      </c>
      <c r="C53" s="1185"/>
      <c r="D53" s="108"/>
      <c r="E53" s="1186" t="s">
        <v>44</v>
      </c>
      <c r="F53" s="1186"/>
      <c r="G53" s="1186"/>
      <c r="H53" s="1187"/>
      <c r="I53" s="336">
        <v>-1136</v>
      </c>
      <c r="J53" s="337">
        <v>-999</v>
      </c>
      <c r="K53" s="337">
        <v>-836</v>
      </c>
      <c r="L53" s="337">
        <v>-698</v>
      </c>
      <c r="M53" s="338">
        <v>-415</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mZ8mjCbL2sSDIaCCSv+CTtaSv9y2JC8dWXyVncm1Fe+xQH12MLVT3r1q19GG1vFDPQD0pUmZsrCn2kcyhy6b9g==" saltValue="jvc/Kf9PBFQ1RcA2ELK84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0"/>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s="1" customFormat="1" ht="16.5" customHeight="1" x14ac:dyDescent="0.15"/>
    <row r="7" s="1" customFormat="1" ht="16.5" customHeight="1" x14ac:dyDescent="0.15"/>
    <row r="8" s="1" customFormat="1" ht="16.5" customHeight="1" x14ac:dyDescent="0.15"/>
    <row r="9" s="1" customFormat="1" ht="16.5" customHeight="1" x14ac:dyDescent="0.15"/>
    <row r="10" s="1" customFormat="1" ht="16.5" customHeight="1" x14ac:dyDescent="0.15"/>
    <row r="11" s="1" customFormat="1" ht="16.5" customHeight="1" x14ac:dyDescent="0.15"/>
    <row r="12" s="1" customFormat="1" ht="16.5" customHeight="1" x14ac:dyDescent="0.15"/>
    <row r="13" s="1" customFormat="1" ht="16.5" customHeight="1" x14ac:dyDescent="0.15"/>
    <row r="14" s="1" customFormat="1" ht="16.5" customHeight="1" x14ac:dyDescent="0.15"/>
    <row r="15" s="1" customFormat="1" ht="16.5" customHeight="1" x14ac:dyDescent="0.15"/>
    <row r="16" s="1" customFormat="1" ht="16.5" customHeight="1" x14ac:dyDescent="0.15"/>
    <row r="17" s="1" customFormat="1" ht="16.5" customHeight="1" x14ac:dyDescent="0.15"/>
    <row r="18" s="1" customFormat="1" ht="16.5" customHeight="1" x14ac:dyDescent="0.15"/>
    <row r="19" s="1" customFormat="1"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528</v>
      </c>
      <c r="G54" s="117" t="s">
        <v>529</v>
      </c>
      <c r="H54" s="118" t="s">
        <v>530</v>
      </c>
    </row>
    <row r="55" spans="2:8" ht="52.5" customHeight="1" x14ac:dyDescent="0.15">
      <c r="B55" s="119"/>
      <c r="C55" s="1196" t="s">
        <v>46</v>
      </c>
      <c r="D55" s="1196"/>
      <c r="E55" s="1197"/>
      <c r="F55" s="339">
        <v>834</v>
      </c>
      <c r="G55" s="339">
        <v>1007</v>
      </c>
      <c r="H55" s="340">
        <v>784</v>
      </c>
    </row>
    <row r="56" spans="2:8" ht="52.5" customHeight="1" x14ac:dyDescent="0.15">
      <c r="B56" s="120"/>
      <c r="C56" s="1198" t="s">
        <v>47</v>
      </c>
      <c r="D56" s="1198"/>
      <c r="E56" s="1199"/>
      <c r="F56" s="341">
        <v>100</v>
      </c>
      <c r="G56" s="341">
        <v>100</v>
      </c>
      <c r="H56" s="342">
        <v>100</v>
      </c>
    </row>
    <row r="57" spans="2:8" ht="53.25" customHeight="1" x14ac:dyDescent="0.15">
      <c r="B57" s="120"/>
      <c r="C57" s="1200" t="s">
        <v>48</v>
      </c>
      <c r="D57" s="1200"/>
      <c r="E57" s="1201"/>
      <c r="F57" s="343">
        <v>1025</v>
      </c>
      <c r="G57" s="343">
        <v>824</v>
      </c>
      <c r="H57" s="344">
        <v>608</v>
      </c>
    </row>
    <row r="58" spans="2:8" ht="45.75" customHeight="1" x14ac:dyDescent="0.15">
      <c r="B58" s="121"/>
      <c r="C58" s="1188" t="s">
        <v>556</v>
      </c>
      <c r="D58" s="1189"/>
      <c r="E58" s="1190"/>
      <c r="F58" s="345">
        <v>400</v>
      </c>
      <c r="G58" s="345">
        <v>386</v>
      </c>
      <c r="H58" s="346">
        <v>241</v>
      </c>
    </row>
    <row r="59" spans="2:8" ht="45.75" customHeight="1" x14ac:dyDescent="0.15">
      <c r="B59" s="121"/>
      <c r="C59" s="1188" t="s">
        <v>557</v>
      </c>
      <c r="D59" s="1189"/>
      <c r="E59" s="1190"/>
      <c r="F59" s="345">
        <v>128</v>
      </c>
      <c r="G59" s="345">
        <v>120</v>
      </c>
      <c r="H59" s="346">
        <v>120</v>
      </c>
    </row>
    <row r="60" spans="2:8" ht="45.75" customHeight="1" x14ac:dyDescent="0.15">
      <c r="B60" s="121"/>
      <c r="C60" s="1188" t="s">
        <v>558</v>
      </c>
      <c r="D60" s="1189"/>
      <c r="E60" s="1190"/>
      <c r="F60" s="345">
        <v>309</v>
      </c>
      <c r="G60" s="345">
        <v>101</v>
      </c>
      <c r="H60" s="346">
        <v>101</v>
      </c>
    </row>
    <row r="61" spans="2:8" ht="45.75" customHeight="1" x14ac:dyDescent="0.15">
      <c r="B61" s="121"/>
      <c r="C61" s="1188" t="s">
        <v>559</v>
      </c>
      <c r="D61" s="1189"/>
      <c r="E61" s="1190"/>
      <c r="F61" s="345">
        <v>100</v>
      </c>
      <c r="G61" s="345">
        <v>100</v>
      </c>
      <c r="H61" s="346">
        <v>69</v>
      </c>
    </row>
    <row r="62" spans="2:8" ht="45.75" customHeight="1" thickBot="1" x14ac:dyDescent="0.2">
      <c r="B62" s="122"/>
      <c r="C62" s="1191" t="s">
        <v>560</v>
      </c>
      <c r="D62" s="1192"/>
      <c r="E62" s="1193"/>
      <c r="F62" s="347">
        <v>25</v>
      </c>
      <c r="G62" s="347">
        <v>25</v>
      </c>
      <c r="H62" s="348">
        <v>25</v>
      </c>
    </row>
    <row r="63" spans="2:8" ht="52.5" customHeight="1" thickBot="1" x14ac:dyDescent="0.2">
      <c r="B63" s="123"/>
      <c r="C63" s="1194" t="s">
        <v>49</v>
      </c>
      <c r="D63" s="1194"/>
      <c r="E63" s="1195"/>
      <c r="F63" s="349">
        <v>1960</v>
      </c>
      <c r="G63" s="349">
        <v>1932</v>
      </c>
      <c r="H63" s="350">
        <v>1492</v>
      </c>
    </row>
    <row r="64" spans="2:8" x14ac:dyDescent="0.15"/>
    <row r="65" s="1" customFormat="1" ht="13.5" hidden="1" customHeight="1" x14ac:dyDescent="0.15"/>
    <row r="66" s="1" customFormat="1" ht="13.5" hidden="1" customHeight="1" x14ac:dyDescent="0.15"/>
    <row r="67" s="1" customFormat="1" ht="13.5" hidden="1" customHeight="1" x14ac:dyDescent="0.15"/>
    <row r="68" s="1" customFormat="1" ht="13.5" hidden="1" customHeight="1" x14ac:dyDescent="0.15"/>
    <row r="69" s="1" customFormat="1" ht="13.5" hidden="1" customHeight="1" x14ac:dyDescent="0.15"/>
    <row r="70" s="1" customFormat="1" ht="13.5" hidden="1" customHeight="1" x14ac:dyDescent="0.15"/>
  </sheetData>
  <sheetProtection algorithmName="SHA-512" hashValue="eKFg/rUZ3IOGzwxrgtX6oCMOAcqd+B/Lf86tUsAh775ofQehPgAevCK4qO7QWAFt1L7BP2ngZasQYeYrV89OVw==" saltValue="t5QOEwAa0IIFHkwcbQORO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525</v>
      </c>
      <c r="G2" s="137"/>
      <c r="H2" s="138"/>
    </row>
    <row r="3" spans="1:8" x14ac:dyDescent="0.15">
      <c r="A3" s="134" t="s">
        <v>518</v>
      </c>
      <c r="B3" s="139"/>
      <c r="C3" s="140"/>
      <c r="D3" s="141">
        <v>834436</v>
      </c>
      <c r="E3" s="142"/>
      <c r="F3" s="143">
        <v>301035</v>
      </c>
      <c r="G3" s="144"/>
      <c r="H3" s="145"/>
    </row>
    <row r="4" spans="1:8" x14ac:dyDescent="0.15">
      <c r="A4" s="146"/>
      <c r="B4" s="147"/>
      <c r="C4" s="148"/>
      <c r="D4" s="149">
        <v>628712</v>
      </c>
      <c r="E4" s="150"/>
      <c r="F4" s="151">
        <v>154376</v>
      </c>
      <c r="G4" s="152"/>
      <c r="H4" s="153"/>
    </row>
    <row r="5" spans="1:8" x14ac:dyDescent="0.15">
      <c r="A5" s="134" t="s">
        <v>520</v>
      </c>
      <c r="B5" s="139"/>
      <c r="C5" s="140"/>
      <c r="D5" s="141">
        <v>437824</v>
      </c>
      <c r="E5" s="142"/>
      <c r="F5" s="143">
        <v>277467</v>
      </c>
      <c r="G5" s="144"/>
      <c r="H5" s="145"/>
    </row>
    <row r="6" spans="1:8" x14ac:dyDescent="0.15">
      <c r="A6" s="146"/>
      <c r="B6" s="147"/>
      <c r="C6" s="148"/>
      <c r="D6" s="149">
        <v>276411</v>
      </c>
      <c r="E6" s="150"/>
      <c r="F6" s="151">
        <v>128378</v>
      </c>
      <c r="G6" s="152"/>
      <c r="H6" s="153"/>
    </row>
    <row r="7" spans="1:8" x14ac:dyDescent="0.15">
      <c r="A7" s="134" t="s">
        <v>521</v>
      </c>
      <c r="B7" s="139"/>
      <c r="C7" s="140"/>
      <c r="D7" s="141">
        <v>393279</v>
      </c>
      <c r="E7" s="142"/>
      <c r="F7" s="143">
        <v>282256</v>
      </c>
      <c r="G7" s="144"/>
      <c r="H7" s="145"/>
    </row>
    <row r="8" spans="1:8" x14ac:dyDescent="0.15">
      <c r="A8" s="146"/>
      <c r="B8" s="147"/>
      <c r="C8" s="148"/>
      <c r="D8" s="149">
        <v>255556</v>
      </c>
      <c r="E8" s="150"/>
      <c r="F8" s="151">
        <v>145453</v>
      </c>
      <c r="G8" s="152"/>
      <c r="H8" s="153"/>
    </row>
    <row r="9" spans="1:8" x14ac:dyDescent="0.15">
      <c r="A9" s="134" t="s">
        <v>522</v>
      </c>
      <c r="B9" s="139"/>
      <c r="C9" s="140"/>
      <c r="D9" s="141">
        <v>242004</v>
      </c>
      <c r="E9" s="142"/>
      <c r="F9" s="143">
        <v>295341</v>
      </c>
      <c r="G9" s="144"/>
      <c r="H9" s="145"/>
    </row>
    <row r="10" spans="1:8" x14ac:dyDescent="0.15">
      <c r="A10" s="146"/>
      <c r="B10" s="147"/>
      <c r="C10" s="148"/>
      <c r="D10" s="149">
        <v>180490</v>
      </c>
      <c r="E10" s="150"/>
      <c r="F10" s="151">
        <v>137402</v>
      </c>
      <c r="G10" s="152"/>
      <c r="H10" s="153"/>
    </row>
    <row r="11" spans="1:8" x14ac:dyDescent="0.15">
      <c r="A11" s="134" t="s">
        <v>523</v>
      </c>
      <c r="B11" s="139"/>
      <c r="C11" s="140"/>
      <c r="D11" s="141">
        <v>807983</v>
      </c>
      <c r="E11" s="142"/>
      <c r="F11" s="143">
        <v>292845</v>
      </c>
      <c r="G11" s="144"/>
      <c r="H11" s="145"/>
    </row>
    <row r="12" spans="1:8" x14ac:dyDescent="0.15">
      <c r="A12" s="146"/>
      <c r="B12" s="147"/>
      <c r="C12" s="154"/>
      <c r="D12" s="149">
        <v>729188</v>
      </c>
      <c r="E12" s="150"/>
      <c r="F12" s="151">
        <v>143187</v>
      </c>
      <c r="G12" s="152"/>
      <c r="H12" s="153"/>
    </row>
    <row r="13" spans="1:8" x14ac:dyDescent="0.15">
      <c r="A13" s="134"/>
      <c r="B13" s="139"/>
      <c r="C13" s="140"/>
      <c r="D13" s="141">
        <v>543105</v>
      </c>
      <c r="E13" s="142"/>
      <c r="F13" s="143">
        <v>289789</v>
      </c>
      <c r="G13" s="155"/>
      <c r="H13" s="145"/>
    </row>
    <row r="14" spans="1:8" x14ac:dyDescent="0.15">
      <c r="A14" s="146"/>
      <c r="B14" s="147"/>
      <c r="C14" s="148"/>
      <c r="D14" s="149">
        <v>414071</v>
      </c>
      <c r="E14" s="150"/>
      <c r="F14" s="151">
        <v>141759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8.02</v>
      </c>
      <c r="C19" s="156">
        <f>ROUND(VALUE(SUBSTITUTE(実質収支比率等に係る経年分析!G$48,"▲","-")),2)</f>
        <v>6.71</v>
      </c>
      <c r="D19" s="156">
        <f>ROUND(VALUE(SUBSTITUTE(実質収支比率等に係る経年分析!H$48,"▲","-")),2)</f>
        <v>14.1</v>
      </c>
      <c r="E19" s="156">
        <f>ROUND(VALUE(SUBSTITUTE(実質収支比率等に係る経年分析!I$48,"▲","-")),2)</f>
        <v>14.16</v>
      </c>
      <c r="F19" s="156">
        <f>ROUND(VALUE(SUBSTITUTE(実質収支比率等に係る経年分析!J$48,"▲","-")),2)</f>
        <v>19.670000000000002</v>
      </c>
    </row>
    <row r="20" spans="1:11" x14ac:dyDescent="0.15">
      <c r="A20" s="156" t="s">
        <v>53</v>
      </c>
      <c r="B20" s="156">
        <f>ROUND(VALUE(SUBSTITUTE(実質収支比率等に係る経年分析!F$47,"▲","-")),2)</f>
        <v>38.96</v>
      </c>
      <c r="C20" s="156">
        <f>ROUND(VALUE(SUBSTITUTE(実質収支比率等に係る経年分析!G$47,"▲","-")),2)</f>
        <v>61.03</v>
      </c>
      <c r="D20" s="156">
        <f>ROUND(VALUE(SUBSTITUTE(実質収支比率等に係る経年分析!H$47,"▲","-")),2)</f>
        <v>59.88</v>
      </c>
      <c r="E20" s="156">
        <f>ROUND(VALUE(SUBSTITUTE(実質収支比率等に係る経年分析!I$47,"▲","-")),2)</f>
        <v>70.56</v>
      </c>
      <c r="F20" s="156">
        <f>ROUND(VALUE(SUBSTITUTE(実質収支比率等に係る経年分析!J$47,"▲","-")),2)</f>
        <v>54.1</v>
      </c>
    </row>
    <row r="21" spans="1:11" x14ac:dyDescent="0.15">
      <c r="A21" s="156" t="s">
        <v>54</v>
      </c>
      <c r="B21" s="156">
        <f>IF(ISNUMBER(VALUE(SUBSTITUTE(実質収支比率等に係る経年分析!F$49,"▲","-"))),ROUND(VALUE(SUBSTITUTE(実質収支比率等に係る経年分析!F$49,"▲","-")),2),NA())</f>
        <v>-12.96</v>
      </c>
      <c r="C21" s="156">
        <f>IF(ISNUMBER(VALUE(SUBSTITUTE(実質収支比率等に係る経年分析!G$49,"▲","-"))),ROUND(VALUE(SUBSTITUTE(実質収支比率等に係る経年分析!G$49,"▲","-")),2),NA())</f>
        <v>24.39</v>
      </c>
      <c r="D21" s="156">
        <f>IF(ISNUMBER(VALUE(SUBSTITUTE(実質収支比率等に係る経年分析!H$49,"▲","-"))),ROUND(VALUE(SUBSTITUTE(実質収支比率等に係る経年分析!H$49,"▲","-")),2),NA())</f>
        <v>5.7</v>
      </c>
      <c r="E21" s="156">
        <f>IF(ISNUMBER(VALUE(SUBSTITUTE(実質収支比率等に係る経年分析!I$49,"▲","-"))),ROUND(VALUE(SUBSTITUTE(実質収支比率等に係る経年分析!I$49,"▲","-")),2),NA())</f>
        <v>12.54</v>
      </c>
      <c r="F21" s="156">
        <f>IF(ISNUMBER(VALUE(SUBSTITUTE(実質収支比率等に係る経年分析!J$49,"▲","-"))),ROUND(VALUE(SUBSTITUTE(実質収支比率等に係る経年分析!J$49,"▲","-")),2),NA())</f>
        <v>-9.73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str">
        <f>IF(連結実質赤字比率に係る赤字・黒字の構成分析!C$40="",NA(),連結実質赤字比率に係る赤字・黒字の構成分析!C$40)</f>
        <v>後期高齢者医療事業</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0.08</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0.04</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0.05</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0.06</v>
      </c>
    </row>
    <row r="31" spans="1:11" x14ac:dyDescent="0.15">
      <c r="A31" s="157" t="str">
        <f>IF(連結実質赤字比率に係る赤字・黒字の構成分析!C$39="",NA(),連結実質赤字比率に係る赤字・黒字の構成分析!C$39)</f>
        <v>介護保険事業勘定会計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2.94</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3.1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1.7</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2.27</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0.5</v>
      </c>
    </row>
    <row r="32" spans="1:11" x14ac:dyDescent="0.15">
      <c r="A32" s="157" t="str">
        <f>IF(連結実質赤字比率に係る赤字・黒字の構成分析!C$38="",NA(),連結実質赤字比率に係る赤字・黒字の構成分析!C$38)</f>
        <v>国民健康保険事業勘定会計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2.09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0.66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0.73</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0.55000000000000004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0.5</v>
      </c>
    </row>
    <row r="33" spans="1:16" x14ac:dyDescent="0.15">
      <c r="A33" s="157" t="str">
        <f>IF(連結実質赤字比率に係る赤字・黒字の構成分析!C$37="",NA(),連結実質赤字比率に係る赤字・黒字の構成分析!C$37)</f>
        <v>下水道事業</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0.15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0.11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0.34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1.23</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1.61</v>
      </c>
    </row>
    <row r="34" spans="1:16" x14ac:dyDescent="0.15">
      <c r="A34" s="157" t="str">
        <f>IF(連結実質赤字比率に係る赤字・黒字の構成分析!C$36="",NA(),連結実質赤字比率に係る赤字・黒字の構成分析!C$36)</f>
        <v>国民健康保険診療施設勘定会計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1.1599999999999999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1.7</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1.45</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2.25</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1.65</v>
      </c>
    </row>
    <row r="35" spans="1:16" x14ac:dyDescent="0.15">
      <c r="A35" s="157" t="str">
        <f>IF(連結実質赤字比率に係る赤字・黒字の構成分析!C$35="",NA(),連結実質赤字比率に係る赤字・黒字の構成分析!C$35)</f>
        <v>簡易水道事業</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0.32</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0.75</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0.25</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0.93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1.78</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8.02</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6.7</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14.09</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14.15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19.670000000000002</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196</v>
      </c>
      <c r="E42" s="158"/>
      <c r="F42" s="158"/>
      <c r="G42" s="158">
        <f>'実質公債費比率（分子）の構造'!L$52</f>
        <v>196</v>
      </c>
      <c r="H42" s="158"/>
      <c r="I42" s="158"/>
      <c r="J42" s="158">
        <f>'実質公債費比率（分子）の構造'!M$52</f>
        <v>194</v>
      </c>
      <c r="K42" s="158"/>
      <c r="L42" s="158"/>
      <c r="M42" s="158">
        <f>'実質公債費比率（分子）の構造'!N$52</f>
        <v>197</v>
      </c>
      <c r="N42" s="158"/>
      <c r="O42" s="158"/>
      <c r="P42" s="158">
        <f>'実質公債費比率（分子）の構造'!O$52</f>
        <v>207</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3</v>
      </c>
      <c r="C44" s="158"/>
      <c r="D44" s="158"/>
      <c r="E44" s="158">
        <f>'実質公債費比率（分子）の構造'!L$50</f>
        <v>3</v>
      </c>
      <c r="F44" s="158"/>
      <c r="G44" s="158"/>
      <c r="H44" s="158">
        <f>'実質公債費比率（分子）の構造'!M$50</f>
        <v>3</v>
      </c>
      <c r="I44" s="158"/>
      <c r="J44" s="158"/>
      <c r="K44" s="158">
        <f>'実質公債費比率（分子）の構造'!N$50</f>
        <v>3</v>
      </c>
      <c r="L44" s="158"/>
      <c r="M44" s="158"/>
      <c r="N44" s="158">
        <f>'実質公債費比率（分子）の構造'!O$50</f>
        <v>3</v>
      </c>
      <c r="O44" s="158"/>
      <c r="P44" s="158"/>
    </row>
    <row r="45" spans="1:16" x14ac:dyDescent="0.15">
      <c r="A45" s="158" t="s">
        <v>63</v>
      </c>
      <c r="B45" s="158">
        <f>'実質公債費比率（分子）の構造'!K$49</f>
        <v>0</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48</v>
      </c>
      <c r="C46" s="158"/>
      <c r="D46" s="158"/>
      <c r="E46" s="158">
        <f>'実質公債費比率（分子）の構造'!L$48</f>
        <v>54</v>
      </c>
      <c r="F46" s="158"/>
      <c r="G46" s="158"/>
      <c r="H46" s="158">
        <f>'実質公債費比率（分子）の構造'!M$48</f>
        <v>51</v>
      </c>
      <c r="I46" s="158"/>
      <c r="J46" s="158"/>
      <c r="K46" s="158">
        <f>'実質公債費比率（分子）の構造'!N$48</f>
        <v>54</v>
      </c>
      <c r="L46" s="158"/>
      <c r="M46" s="158"/>
      <c r="N46" s="158">
        <f>'実質公債費比率（分子）の構造'!O$48</f>
        <v>44</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228</v>
      </c>
      <c r="C49" s="158"/>
      <c r="D49" s="158"/>
      <c r="E49" s="158">
        <f>'実質公債費比率（分子）の構造'!L$45</f>
        <v>222</v>
      </c>
      <c r="F49" s="158"/>
      <c r="G49" s="158"/>
      <c r="H49" s="158">
        <f>'実質公債費比率（分子）の構造'!M$45</f>
        <v>225</v>
      </c>
      <c r="I49" s="158"/>
      <c r="J49" s="158"/>
      <c r="K49" s="158">
        <f>'実質公債費比率（分子）の構造'!N$45</f>
        <v>231</v>
      </c>
      <c r="L49" s="158"/>
      <c r="M49" s="158"/>
      <c r="N49" s="158">
        <f>'実質公債費比率（分子）の構造'!O$45</f>
        <v>251</v>
      </c>
      <c r="O49" s="158"/>
      <c r="P49" s="158"/>
    </row>
    <row r="50" spans="1:16" x14ac:dyDescent="0.15">
      <c r="A50" s="158" t="s">
        <v>67</v>
      </c>
      <c r="B50" s="158" t="e">
        <f>NA()</f>
        <v>#N/A</v>
      </c>
      <c r="C50" s="158">
        <f>IF(ISNUMBER('実質公債費比率（分子）の構造'!K$53),'実質公債費比率（分子）の構造'!K$53,NA())</f>
        <v>83</v>
      </c>
      <c r="D50" s="158" t="e">
        <f>NA()</f>
        <v>#N/A</v>
      </c>
      <c r="E50" s="158" t="e">
        <f>NA()</f>
        <v>#N/A</v>
      </c>
      <c r="F50" s="158">
        <f>IF(ISNUMBER('実質公債費比率（分子）の構造'!L$53),'実質公債費比率（分子）の構造'!L$53,NA())</f>
        <v>83</v>
      </c>
      <c r="G50" s="158" t="e">
        <f>NA()</f>
        <v>#N/A</v>
      </c>
      <c r="H50" s="158" t="e">
        <f>NA()</f>
        <v>#N/A</v>
      </c>
      <c r="I50" s="158">
        <f>IF(ISNUMBER('実質公債費比率（分子）の構造'!M$53),'実質公債費比率（分子）の構造'!M$53,NA())</f>
        <v>85</v>
      </c>
      <c r="J50" s="158" t="e">
        <f>NA()</f>
        <v>#N/A</v>
      </c>
      <c r="K50" s="158" t="e">
        <f>NA()</f>
        <v>#N/A</v>
      </c>
      <c r="L50" s="158">
        <f>IF(ISNUMBER('実質公債費比率（分子）の構造'!N$53),'実質公債費比率（分子）の構造'!N$53,NA())</f>
        <v>91</v>
      </c>
      <c r="M50" s="158" t="e">
        <f>NA()</f>
        <v>#N/A</v>
      </c>
      <c r="N50" s="158" t="e">
        <f>NA()</f>
        <v>#N/A</v>
      </c>
      <c r="O50" s="158">
        <f>IF(ISNUMBER('実質公債費比率（分子）の構造'!O$53),'実質公債費比率（分子）の構造'!O$53,NA())</f>
        <v>91</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1841</v>
      </c>
      <c r="E56" s="157"/>
      <c r="F56" s="157"/>
      <c r="G56" s="157">
        <f>'将来負担比率（分子）の構造'!J$52</f>
        <v>1792</v>
      </c>
      <c r="H56" s="157"/>
      <c r="I56" s="157"/>
      <c r="J56" s="157">
        <f>'将来負担比率（分子）の構造'!K$52</f>
        <v>1708</v>
      </c>
      <c r="K56" s="157"/>
      <c r="L56" s="157"/>
      <c r="M56" s="157">
        <f>'将来負担比率（分子）の構造'!L$52</f>
        <v>1609</v>
      </c>
      <c r="N56" s="157"/>
      <c r="O56" s="157"/>
      <c r="P56" s="157">
        <f>'将来負担比率（分子）の構造'!M$52</f>
        <v>1561</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1900</v>
      </c>
      <c r="E58" s="157"/>
      <c r="F58" s="157"/>
      <c r="G58" s="157">
        <f>'将来負担比率（分子）の構造'!J$50</f>
        <v>2117</v>
      </c>
      <c r="H58" s="157"/>
      <c r="I58" s="157"/>
      <c r="J58" s="157">
        <f>'将来負担比率（分子）の構造'!K$50</f>
        <v>1960</v>
      </c>
      <c r="K58" s="157"/>
      <c r="L58" s="157"/>
      <c r="M58" s="157">
        <f>'将来負担比率（分子）の構造'!L$50</f>
        <v>1932</v>
      </c>
      <c r="N58" s="157"/>
      <c r="O58" s="157"/>
      <c r="P58" s="157">
        <f>'将来負担比率（分子）の構造'!M$50</f>
        <v>1492</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286</v>
      </c>
      <c r="C62" s="157"/>
      <c r="D62" s="157"/>
      <c r="E62" s="157">
        <f>'将来負担比率（分子）の構造'!J$45</f>
        <v>382</v>
      </c>
      <c r="F62" s="157"/>
      <c r="G62" s="157"/>
      <c r="H62" s="157">
        <f>'将来負担比率（分子）の構造'!K$45</f>
        <v>442</v>
      </c>
      <c r="I62" s="157"/>
      <c r="J62" s="157"/>
      <c r="K62" s="157">
        <f>'将来負担比率（分子）の構造'!L$45</f>
        <v>621</v>
      </c>
      <c r="L62" s="157"/>
      <c r="M62" s="157"/>
      <c r="N62" s="157">
        <f>'将来負担比率（分子）の構造'!M$45</f>
        <v>424</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97</v>
      </c>
      <c r="C64" s="157"/>
      <c r="D64" s="157"/>
      <c r="E64" s="157">
        <f>'将来負担比率（分子）の構造'!J$43</f>
        <v>296</v>
      </c>
      <c r="F64" s="157"/>
      <c r="G64" s="157"/>
      <c r="H64" s="157">
        <f>'将来負担比率（分子）の構造'!K$43</f>
        <v>264</v>
      </c>
      <c r="I64" s="157"/>
      <c r="J64" s="157"/>
      <c r="K64" s="157">
        <f>'将来負担比率（分子）の構造'!L$43</f>
        <v>237</v>
      </c>
      <c r="L64" s="157"/>
      <c r="M64" s="157"/>
      <c r="N64" s="157">
        <f>'将来負担比率（分子）の構造'!M$43</f>
        <v>259</v>
      </c>
      <c r="O64" s="157"/>
      <c r="P64" s="157"/>
    </row>
    <row r="65" spans="1:16" x14ac:dyDescent="0.15">
      <c r="A65" s="157" t="s">
        <v>32</v>
      </c>
      <c r="B65" s="157">
        <f>'将来負担比率（分子）の構造'!I$42</f>
        <v>20</v>
      </c>
      <c r="C65" s="157"/>
      <c r="D65" s="157"/>
      <c r="E65" s="157">
        <f>'将来負担比率（分子）の構造'!J$42</f>
        <v>17</v>
      </c>
      <c r="F65" s="157"/>
      <c r="G65" s="157"/>
      <c r="H65" s="157">
        <f>'将来負担比率（分子）の構造'!K$42</f>
        <v>14</v>
      </c>
      <c r="I65" s="157"/>
      <c r="J65" s="157"/>
      <c r="K65" s="157">
        <f>'将来負担比率（分子）の構造'!L$42</f>
        <v>11</v>
      </c>
      <c r="L65" s="157"/>
      <c r="M65" s="157"/>
      <c r="N65" s="157">
        <f>'将来負担比率（分子）の構造'!M$42</f>
        <v>8</v>
      </c>
      <c r="O65" s="157"/>
      <c r="P65" s="157"/>
    </row>
    <row r="66" spans="1:16" x14ac:dyDescent="0.15">
      <c r="A66" s="157" t="s">
        <v>31</v>
      </c>
      <c r="B66" s="157">
        <f>'将来負担比率（分子）の構造'!I$41</f>
        <v>2203</v>
      </c>
      <c r="C66" s="157"/>
      <c r="D66" s="157"/>
      <c r="E66" s="157">
        <f>'将来負担比率（分子）の構造'!J$41</f>
        <v>2215</v>
      </c>
      <c r="F66" s="157"/>
      <c r="G66" s="157"/>
      <c r="H66" s="157">
        <f>'将来負担比率（分子）の構造'!K$41</f>
        <v>2112</v>
      </c>
      <c r="I66" s="157"/>
      <c r="J66" s="157"/>
      <c r="K66" s="157">
        <f>'将来負担比率（分子）の構造'!L$41</f>
        <v>1974</v>
      </c>
      <c r="L66" s="157"/>
      <c r="M66" s="157"/>
      <c r="N66" s="157">
        <f>'将来負担比率（分子）の構造'!M$41</f>
        <v>1947</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834</v>
      </c>
      <c r="C72" s="161">
        <f>基金残高に係る経年分析!G55</f>
        <v>1007</v>
      </c>
      <c r="D72" s="161">
        <f>基金残高に係る経年分析!H55</f>
        <v>784</v>
      </c>
    </row>
    <row r="73" spans="1:16" x14ac:dyDescent="0.15">
      <c r="A73" s="160" t="s">
        <v>74</v>
      </c>
      <c r="B73" s="161">
        <f>基金残高に係る経年分析!F56</f>
        <v>100</v>
      </c>
      <c r="C73" s="161">
        <f>基金残高に係る経年分析!G56</f>
        <v>100</v>
      </c>
      <c r="D73" s="161">
        <f>基金残高に係る経年分析!H56</f>
        <v>100</v>
      </c>
    </row>
    <row r="74" spans="1:16" x14ac:dyDescent="0.15">
      <c r="A74" s="160" t="s">
        <v>75</v>
      </c>
      <c r="B74" s="161">
        <f>基金残高に係る経年分析!F57</f>
        <v>1025</v>
      </c>
      <c r="C74" s="161">
        <f>基金残高に係る経年分析!G57</f>
        <v>824</v>
      </c>
      <c r="D74" s="161">
        <f>基金残高に係る経年分析!H57</f>
        <v>608</v>
      </c>
    </row>
  </sheetData>
  <sheetProtection algorithmName="SHA-512" hashValue="vQxYSABIDwYZ8DtIgq5QWUlMRxqsR7QwnAZGCBaX0jxFKxc1yT44wNYniUARhRwWMv5teMLVye62LwALO01ZiQ==" saltValue="hSMZmxcMOyoalW86b1QQd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128526</v>
      </c>
      <c r="S5" s="600"/>
      <c r="T5" s="600"/>
      <c r="U5" s="600"/>
      <c r="V5" s="600"/>
      <c r="W5" s="600"/>
      <c r="X5" s="600"/>
      <c r="Y5" s="601"/>
      <c r="Z5" s="602">
        <v>3.5</v>
      </c>
      <c r="AA5" s="602"/>
      <c r="AB5" s="602"/>
      <c r="AC5" s="602"/>
      <c r="AD5" s="603">
        <v>128526</v>
      </c>
      <c r="AE5" s="603"/>
      <c r="AF5" s="603"/>
      <c r="AG5" s="603"/>
      <c r="AH5" s="603"/>
      <c r="AI5" s="603"/>
      <c r="AJ5" s="603"/>
      <c r="AK5" s="603"/>
      <c r="AL5" s="604">
        <v>8.8000000000000007</v>
      </c>
      <c r="AM5" s="605"/>
      <c r="AN5" s="605"/>
      <c r="AO5" s="606"/>
      <c r="AP5" s="596" t="s">
        <v>217</v>
      </c>
      <c r="AQ5" s="597"/>
      <c r="AR5" s="597"/>
      <c r="AS5" s="597"/>
      <c r="AT5" s="597"/>
      <c r="AU5" s="597"/>
      <c r="AV5" s="597"/>
      <c r="AW5" s="597"/>
      <c r="AX5" s="597"/>
      <c r="AY5" s="597"/>
      <c r="AZ5" s="597"/>
      <c r="BA5" s="597"/>
      <c r="BB5" s="597"/>
      <c r="BC5" s="597"/>
      <c r="BD5" s="597"/>
      <c r="BE5" s="597"/>
      <c r="BF5" s="598"/>
      <c r="BG5" s="610">
        <v>128526</v>
      </c>
      <c r="BH5" s="611"/>
      <c r="BI5" s="611"/>
      <c r="BJ5" s="611"/>
      <c r="BK5" s="611"/>
      <c r="BL5" s="611"/>
      <c r="BM5" s="611"/>
      <c r="BN5" s="612"/>
      <c r="BO5" s="613">
        <v>100</v>
      </c>
      <c r="BP5" s="613"/>
      <c r="BQ5" s="613"/>
      <c r="BR5" s="613"/>
      <c r="BS5" s="614">
        <v>1</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81016</v>
      </c>
      <c r="S6" s="611"/>
      <c r="T6" s="611"/>
      <c r="U6" s="611"/>
      <c r="V6" s="611"/>
      <c r="W6" s="611"/>
      <c r="X6" s="611"/>
      <c r="Y6" s="612"/>
      <c r="Z6" s="613">
        <v>2.2000000000000002</v>
      </c>
      <c r="AA6" s="613"/>
      <c r="AB6" s="613"/>
      <c r="AC6" s="613"/>
      <c r="AD6" s="614">
        <v>81016</v>
      </c>
      <c r="AE6" s="614"/>
      <c r="AF6" s="614"/>
      <c r="AG6" s="614"/>
      <c r="AH6" s="614"/>
      <c r="AI6" s="614"/>
      <c r="AJ6" s="614"/>
      <c r="AK6" s="614"/>
      <c r="AL6" s="615">
        <v>5.6</v>
      </c>
      <c r="AM6" s="616"/>
      <c r="AN6" s="616"/>
      <c r="AO6" s="617"/>
      <c r="AP6" s="607" t="s">
        <v>222</v>
      </c>
      <c r="AQ6" s="608"/>
      <c r="AR6" s="608"/>
      <c r="AS6" s="608"/>
      <c r="AT6" s="608"/>
      <c r="AU6" s="608"/>
      <c r="AV6" s="608"/>
      <c r="AW6" s="608"/>
      <c r="AX6" s="608"/>
      <c r="AY6" s="608"/>
      <c r="AZ6" s="608"/>
      <c r="BA6" s="608"/>
      <c r="BB6" s="608"/>
      <c r="BC6" s="608"/>
      <c r="BD6" s="608"/>
      <c r="BE6" s="608"/>
      <c r="BF6" s="609"/>
      <c r="BG6" s="610">
        <v>128526</v>
      </c>
      <c r="BH6" s="611"/>
      <c r="BI6" s="611"/>
      <c r="BJ6" s="611"/>
      <c r="BK6" s="611"/>
      <c r="BL6" s="611"/>
      <c r="BM6" s="611"/>
      <c r="BN6" s="612"/>
      <c r="BO6" s="613">
        <v>100</v>
      </c>
      <c r="BP6" s="613"/>
      <c r="BQ6" s="613"/>
      <c r="BR6" s="613"/>
      <c r="BS6" s="614">
        <v>1</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50284</v>
      </c>
      <c r="CS6" s="611"/>
      <c r="CT6" s="611"/>
      <c r="CU6" s="611"/>
      <c r="CV6" s="611"/>
      <c r="CW6" s="611"/>
      <c r="CX6" s="611"/>
      <c r="CY6" s="612"/>
      <c r="CZ6" s="604">
        <v>1.5</v>
      </c>
      <c r="DA6" s="605"/>
      <c r="DB6" s="605"/>
      <c r="DC6" s="621"/>
      <c r="DD6" s="619" t="s">
        <v>122</v>
      </c>
      <c r="DE6" s="611"/>
      <c r="DF6" s="611"/>
      <c r="DG6" s="611"/>
      <c r="DH6" s="611"/>
      <c r="DI6" s="611"/>
      <c r="DJ6" s="611"/>
      <c r="DK6" s="611"/>
      <c r="DL6" s="611"/>
      <c r="DM6" s="611"/>
      <c r="DN6" s="611"/>
      <c r="DO6" s="611"/>
      <c r="DP6" s="612"/>
      <c r="DQ6" s="619">
        <v>50241</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29</v>
      </c>
      <c r="S7" s="611"/>
      <c r="T7" s="611"/>
      <c r="U7" s="611"/>
      <c r="V7" s="611"/>
      <c r="W7" s="611"/>
      <c r="X7" s="611"/>
      <c r="Y7" s="612"/>
      <c r="Z7" s="613">
        <v>0</v>
      </c>
      <c r="AA7" s="613"/>
      <c r="AB7" s="613"/>
      <c r="AC7" s="613"/>
      <c r="AD7" s="614">
        <v>29</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48024</v>
      </c>
      <c r="BH7" s="611"/>
      <c r="BI7" s="611"/>
      <c r="BJ7" s="611"/>
      <c r="BK7" s="611"/>
      <c r="BL7" s="611"/>
      <c r="BM7" s="611"/>
      <c r="BN7" s="612"/>
      <c r="BO7" s="613">
        <v>37.4</v>
      </c>
      <c r="BP7" s="613"/>
      <c r="BQ7" s="613"/>
      <c r="BR7" s="613"/>
      <c r="BS7" s="614">
        <v>1</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639536</v>
      </c>
      <c r="CS7" s="611"/>
      <c r="CT7" s="611"/>
      <c r="CU7" s="611"/>
      <c r="CV7" s="611"/>
      <c r="CW7" s="611"/>
      <c r="CX7" s="611"/>
      <c r="CY7" s="612"/>
      <c r="CZ7" s="613">
        <v>19.600000000000001</v>
      </c>
      <c r="DA7" s="613"/>
      <c r="DB7" s="613"/>
      <c r="DC7" s="613"/>
      <c r="DD7" s="619">
        <v>22168</v>
      </c>
      <c r="DE7" s="611"/>
      <c r="DF7" s="611"/>
      <c r="DG7" s="611"/>
      <c r="DH7" s="611"/>
      <c r="DI7" s="611"/>
      <c r="DJ7" s="611"/>
      <c r="DK7" s="611"/>
      <c r="DL7" s="611"/>
      <c r="DM7" s="611"/>
      <c r="DN7" s="611"/>
      <c r="DO7" s="611"/>
      <c r="DP7" s="612"/>
      <c r="DQ7" s="619">
        <v>533663</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657</v>
      </c>
      <c r="S8" s="611"/>
      <c r="T8" s="611"/>
      <c r="U8" s="611"/>
      <c r="V8" s="611"/>
      <c r="W8" s="611"/>
      <c r="X8" s="611"/>
      <c r="Y8" s="612"/>
      <c r="Z8" s="613">
        <v>0</v>
      </c>
      <c r="AA8" s="613"/>
      <c r="AB8" s="613"/>
      <c r="AC8" s="613"/>
      <c r="AD8" s="614">
        <v>657</v>
      </c>
      <c r="AE8" s="614"/>
      <c r="AF8" s="614"/>
      <c r="AG8" s="614"/>
      <c r="AH8" s="614"/>
      <c r="AI8" s="614"/>
      <c r="AJ8" s="614"/>
      <c r="AK8" s="614"/>
      <c r="AL8" s="615">
        <v>0</v>
      </c>
      <c r="AM8" s="616"/>
      <c r="AN8" s="616"/>
      <c r="AO8" s="617"/>
      <c r="AP8" s="607" t="s">
        <v>228</v>
      </c>
      <c r="AQ8" s="608"/>
      <c r="AR8" s="608"/>
      <c r="AS8" s="608"/>
      <c r="AT8" s="608"/>
      <c r="AU8" s="608"/>
      <c r="AV8" s="608"/>
      <c r="AW8" s="608"/>
      <c r="AX8" s="608"/>
      <c r="AY8" s="608"/>
      <c r="AZ8" s="608"/>
      <c r="BA8" s="608"/>
      <c r="BB8" s="608"/>
      <c r="BC8" s="608"/>
      <c r="BD8" s="608"/>
      <c r="BE8" s="608"/>
      <c r="BF8" s="609"/>
      <c r="BG8" s="610">
        <v>1497</v>
      </c>
      <c r="BH8" s="611"/>
      <c r="BI8" s="611"/>
      <c r="BJ8" s="611"/>
      <c r="BK8" s="611"/>
      <c r="BL8" s="611"/>
      <c r="BM8" s="611"/>
      <c r="BN8" s="612"/>
      <c r="BO8" s="613">
        <v>1.2</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509834</v>
      </c>
      <c r="CS8" s="611"/>
      <c r="CT8" s="611"/>
      <c r="CU8" s="611"/>
      <c r="CV8" s="611"/>
      <c r="CW8" s="611"/>
      <c r="CX8" s="611"/>
      <c r="CY8" s="612"/>
      <c r="CZ8" s="613">
        <v>15.6</v>
      </c>
      <c r="DA8" s="613"/>
      <c r="DB8" s="613"/>
      <c r="DC8" s="613"/>
      <c r="DD8" s="619">
        <v>81257</v>
      </c>
      <c r="DE8" s="611"/>
      <c r="DF8" s="611"/>
      <c r="DG8" s="611"/>
      <c r="DH8" s="611"/>
      <c r="DI8" s="611"/>
      <c r="DJ8" s="611"/>
      <c r="DK8" s="611"/>
      <c r="DL8" s="611"/>
      <c r="DM8" s="611"/>
      <c r="DN8" s="611"/>
      <c r="DO8" s="611"/>
      <c r="DP8" s="612"/>
      <c r="DQ8" s="619">
        <v>307562</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647</v>
      </c>
      <c r="S9" s="611"/>
      <c r="T9" s="611"/>
      <c r="U9" s="611"/>
      <c r="V9" s="611"/>
      <c r="W9" s="611"/>
      <c r="X9" s="611"/>
      <c r="Y9" s="612"/>
      <c r="Z9" s="613">
        <v>0</v>
      </c>
      <c r="AA9" s="613"/>
      <c r="AB9" s="613"/>
      <c r="AC9" s="613"/>
      <c r="AD9" s="614">
        <v>647</v>
      </c>
      <c r="AE9" s="614"/>
      <c r="AF9" s="614"/>
      <c r="AG9" s="614"/>
      <c r="AH9" s="614"/>
      <c r="AI9" s="614"/>
      <c r="AJ9" s="614"/>
      <c r="AK9" s="614"/>
      <c r="AL9" s="615">
        <v>0</v>
      </c>
      <c r="AM9" s="616"/>
      <c r="AN9" s="616"/>
      <c r="AO9" s="617"/>
      <c r="AP9" s="607" t="s">
        <v>231</v>
      </c>
      <c r="AQ9" s="608"/>
      <c r="AR9" s="608"/>
      <c r="AS9" s="608"/>
      <c r="AT9" s="608"/>
      <c r="AU9" s="608"/>
      <c r="AV9" s="608"/>
      <c r="AW9" s="608"/>
      <c r="AX9" s="608"/>
      <c r="AY9" s="608"/>
      <c r="AZ9" s="608"/>
      <c r="BA9" s="608"/>
      <c r="BB9" s="608"/>
      <c r="BC9" s="608"/>
      <c r="BD9" s="608"/>
      <c r="BE9" s="608"/>
      <c r="BF9" s="609"/>
      <c r="BG9" s="610">
        <v>40382</v>
      </c>
      <c r="BH9" s="611"/>
      <c r="BI9" s="611"/>
      <c r="BJ9" s="611"/>
      <c r="BK9" s="611"/>
      <c r="BL9" s="611"/>
      <c r="BM9" s="611"/>
      <c r="BN9" s="612"/>
      <c r="BO9" s="613">
        <v>31.4</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284004</v>
      </c>
      <c r="CS9" s="611"/>
      <c r="CT9" s="611"/>
      <c r="CU9" s="611"/>
      <c r="CV9" s="611"/>
      <c r="CW9" s="611"/>
      <c r="CX9" s="611"/>
      <c r="CY9" s="612"/>
      <c r="CZ9" s="613">
        <v>8.6999999999999993</v>
      </c>
      <c r="DA9" s="613"/>
      <c r="DB9" s="613"/>
      <c r="DC9" s="613"/>
      <c r="DD9" s="619">
        <v>2929</v>
      </c>
      <c r="DE9" s="611"/>
      <c r="DF9" s="611"/>
      <c r="DG9" s="611"/>
      <c r="DH9" s="611"/>
      <c r="DI9" s="611"/>
      <c r="DJ9" s="611"/>
      <c r="DK9" s="611"/>
      <c r="DL9" s="611"/>
      <c r="DM9" s="611"/>
      <c r="DN9" s="611"/>
      <c r="DO9" s="611"/>
      <c r="DP9" s="612"/>
      <c r="DQ9" s="619">
        <v>274777</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3657</v>
      </c>
      <c r="BH10" s="611"/>
      <c r="BI10" s="611"/>
      <c r="BJ10" s="611"/>
      <c r="BK10" s="611"/>
      <c r="BL10" s="611"/>
      <c r="BM10" s="611"/>
      <c r="BN10" s="612"/>
      <c r="BO10" s="613">
        <v>2.8</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t="s">
        <v>122</v>
      </c>
      <c r="CS10" s="611"/>
      <c r="CT10" s="611"/>
      <c r="CU10" s="611"/>
      <c r="CV10" s="611"/>
      <c r="CW10" s="611"/>
      <c r="CX10" s="611"/>
      <c r="CY10" s="612"/>
      <c r="CZ10" s="613" t="s">
        <v>122</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27620</v>
      </c>
      <c r="S11" s="611"/>
      <c r="T11" s="611"/>
      <c r="U11" s="611"/>
      <c r="V11" s="611"/>
      <c r="W11" s="611"/>
      <c r="X11" s="611"/>
      <c r="Y11" s="612"/>
      <c r="Z11" s="615">
        <v>0.8</v>
      </c>
      <c r="AA11" s="616"/>
      <c r="AB11" s="616"/>
      <c r="AC11" s="622"/>
      <c r="AD11" s="619">
        <v>27620</v>
      </c>
      <c r="AE11" s="611"/>
      <c r="AF11" s="611"/>
      <c r="AG11" s="611"/>
      <c r="AH11" s="611"/>
      <c r="AI11" s="611"/>
      <c r="AJ11" s="611"/>
      <c r="AK11" s="612"/>
      <c r="AL11" s="615">
        <v>1.9</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2488</v>
      </c>
      <c r="BH11" s="611"/>
      <c r="BI11" s="611"/>
      <c r="BJ11" s="611"/>
      <c r="BK11" s="611"/>
      <c r="BL11" s="611"/>
      <c r="BM11" s="611"/>
      <c r="BN11" s="612"/>
      <c r="BO11" s="613">
        <v>1.9</v>
      </c>
      <c r="BP11" s="613"/>
      <c r="BQ11" s="613"/>
      <c r="BR11" s="613"/>
      <c r="BS11" s="614">
        <v>1</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587673</v>
      </c>
      <c r="CS11" s="611"/>
      <c r="CT11" s="611"/>
      <c r="CU11" s="611"/>
      <c r="CV11" s="611"/>
      <c r="CW11" s="611"/>
      <c r="CX11" s="611"/>
      <c r="CY11" s="612"/>
      <c r="CZ11" s="613">
        <v>18</v>
      </c>
      <c r="DA11" s="613"/>
      <c r="DB11" s="613"/>
      <c r="DC11" s="613"/>
      <c r="DD11" s="619">
        <v>385804</v>
      </c>
      <c r="DE11" s="611"/>
      <c r="DF11" s="611"/>
      <c r="DG11" s="611"/>
      <c r="DH11" s="611"/>
      <c r="DI11" s="611"/>
      <c r="DJ11" s="611"/>
      <c r="DK11" s="611"/>
      <c r="DL11" s="611"/>
      <c r="DM11" s="611"/>
      <c r="DN11" s="611"/>
      <c r="DO11" s="611"/>
      <c r="DP11" s="612"/>
      <c r="DQ11" s="619">
        <v>228115</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72646</v>
      </c>
      <c r="BH12" s="611"/>
      <c r="BI12" s="611"/>
      <c r="BJ12" s="611"/>
      <c r="BK12" s="611"/>
      <c r="BL12" s="611"/>
      <c r="BM12" s="611"/>
      <c r="BN12" s="612"/>
      <c r="BO12" s="613">
        <v>56.5</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105105</v>
      </c>
      <c r="CS12" s="611"/>
      <c r="CT12" s="611"/>
      <c r="CU12" s="611"/>
      <c r="CV12" s="611"/>
      <c r="CW12" s="611"/>
      <c r="CX12" s="611"/>
      <c r="CY12" s="612"/>
      <c r="CZ12" s="613">
        <v>3.2</v>
      </c>
      <c r="DA12" s="613"/>
      <c r="DB12" s="613"/>
      <c r="DC12" s="613"/>
      <c r="DD12" s="619">
        <v>46998</v>
      </c>
      <c r="DE12" s="611"/>
      <c r="DF12" s="611"/>
      <c r="DG12" s="611"/>
      <c r="DH12" s="611"/>
      <c r="DI12" s="611"/>
      <c r="DJ12" s="611"/>
      <c r="DK12" s="611"/>
      <c r="DL12" s="611"/>
      <c r="DM12" s="611"/>
      <c r="DN12" s="611"/>
      <c r="DO12" s="611"/>
      <c r="DP12" s="612"/>
      <c r="DQ12" s="619">
        <v>69529</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72109</v>
      </c>
      <c r="BH13" s="611"/>
      <c r="BI13" s="611"/>
      <c r="BJ13" s="611"/>
      <c r="BK13" s="611"/>
      <c r="BL13" s="611"/>
      <c r="BM13" s="611"/>
      <c r="BN13" s="612"/>
      <c r="BO13" s="613">
        <v>56.1</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330687</v>
      </c>
      <c r="CS13" s="611"/>
      <c r="CT13" s="611"/>
      <c r="CU13" s="611"/>
      <c r="CV13" s="611"/>
      <c r="CW13" s="611"/>
      <c r="CX13" s="611"/>
      <c r="CY13" s="612"/>
      <c r="CZ13" s="613">
        <v>10.1</v>
      </c>
      <c r="DA13" s="613"/>
      <c r="DB13" s="613"/>
      <c r="DC13" s="613"/>
      <c r="DD13" s="619">
        <v>254064</v>
      </c>
      <c r="DE13" s="611"/>
      <c r="DF13" s="611"/>
      <c r="DG13" s="611"/>
      <c r="DH13" s="611"/>
      <c r="DI13" s="611"/>
      <c r="DJ13" s="611"/>
      <c r="DK13" s="611"/>
      <c r="DL13" s="611"/>
      <c r="DM13" s="611"/>
      <c r="DN13" s="611"/>
      <c r="DO13" s="611"/>
      <c r="DP13" s="612"/>
      <c r="DQ13" s="619">
        <v>139891</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5374</v>
      </c>
      <c r="BH14" s="611"/>
      <c r="BI14" s="611"/>
      <c r="BJ14" s="611"/>
      <c r="BK14" s="611"/>
      <c r="BL14" s="611"/>
      <c r="BM14" s="611"/>
      <c r="BN14" s="612"/>
      <c r="BO14" s="613">
        <v>4.2</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27814</v>
      </c>
      <c r="CS14" s="611"/>
      <c r="CT14" s="611"/>
      <c r="CU14" s="611"/>
      <c r="CV14" s="611"/>
      <c r="CW14" s="611"/>
      <c r="CX14" s="611"/>
      <c r="CY14" s="612"/>
      <c r="CZ14" s="613">
        <v>0.9</v>
      </c>
      <c r="DA14" s="613"/>
      <c r="DB14" s="613"/>
      <c r="DC14" s="613"/>
      <c r="DD14" s="619">
        <v>935</v>
      </c>
      <c r="DE14" s="611"/>
      <c r="DF14" s="611"/>
      <c r="DG14" s="611"/>
      <c r="DH14" s="611"/>
      <c r="DI14" s="611"/>
      <c r="DJ14" s="611"/>
      <c r="DK14" s="611"/>
      <c r="DL14" s="611"/>
      <c r="DM14" s="611"/>
      <c r="DN14" s="611"/>
      <c r="DO14" s="611"/>
      <c r="DP14" s="612"/>
      <c r="DQ14" s="619">
        <v>26524</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2207</v>
      </c>
      <c r="S15" s="611"/>
      <c r="T15" s="611"/>
      <c r="U15" s="611"/>
      <c r="V15" s="611"/>
      <c r="W15" s="611"/>
      <c r="X15" s="611"/>
      <c r="Y15" s="612"/>
      <c r="Z15" s="613">
        <v>0.1</v>
      </c>
      <c r="AA15" s="613"/>
      <c r="AB15" s="613"/>
      <c r="AC15" s="613"/>
      <c r="AD15" s="614">
        <v>2207</v>
      </c>
      <c r="AE15" s="614"/>
      <c r="AF15" s="614"/>
      <c r="AG15" s="614"/>
      <c r="AH15" s="614"/>
      <c r="AI15" s="614"/>
      <c r="AJ15" s="614"/>
      <c r="AK15" s="614"/>
      <c r="AL15" s="615">
        <v>0.2</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2482</v>
      </c>
      <c r="BH15" s="611"/>
      <c r="BI15" s="611"/>
      <c r="BJ15" s="611"/>
      <c r="BK15" s="611"/>
      <c r="BL15" s="611"/>
      <c r="BM15" s="611"/>
      <c r="BN15" s="612"/>
      <c r="BO15" s="613">
        <v>1.9</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148242</v>
      </c>
      <c r="CS15" s="611"/>
      <c r="CT15" s="611"/>
      <c r="CU15" s="611"/>
      <c r="CV15" s="611"/>
      <c r="CW15" s="611"/>
      <c r="CX15" s="611"/>
      <c r="CY15" s="612"/>
      <c r="CZ15" s="613">
        <v>4.5</v>
      </c>
      <c r="DA15" s="613"/>
      <c r="DB15" s="613"/>
      <c r="DC15" s="613"/>
      <c r="DD15" s="619">
        <v>2380</v>
      </c>
      <c r="DE15" s="611"/>
      <c r="DF15" s="611"/>
      <c r="DG15" s="611"/>
      <c r="DH15" s="611"/>
      <c r="DI15" s="611"/>
      <c r="DJ15" s="611"/>
      <c r="DK15" s="611"/>
      <c r="DL15" s="611"/>
      <c r="DM15" s="611"/>
      <c r="DN15" s="611"/>
      <c r="DO15" s="611"/>
      <c r="DP15" s="612"/>
      <c r="DQ15" s="619">
        <v>139743</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2366</v>
      </c>
      <c r="S16" s="611"/>
      <c r="T16" s="611"/>
      <c r="U16" s="611"/>
      <c r="V16" s="611"/>
      <c r="W16" s="611"/>
      <c r="X16" s="611"/>
      <c r="Y16" s="612"/>
      <c r="Z16" s="613">
        <v>0.1</v>
      </c>
      <c r="AA16" s="613"/>
      <c r="AB16" s="613"/>
      <c r="AC16" s="613"/>
      <c r="AD16" s="614">
        <v>2366</v>
      </c>
      <c r="AE16" s="614"/>
      <c r="AF16" s="614"/>
      <c r="AG16" s="614"/>
      <c r="AH16" s="614"/>
      <c r="AI16" s="614"/>
      <c r="AJ16" s="614"/>
      <c r="AK16" s="614"/>
      <c r="AL16" s="615">
        <v>0.2</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v>328915</v>
      </c>
      <c r="CS16" s="611"/>
      <c r="CT16" s="611"/>
      <c r="CU16" s="611"/>
      <c r="CV16" s="611"/>
      <c r="CW16" s="611"/>
      <c r="CX16" s="611"/>
      <c r="CY16" s="612"/>
      <c r="CZ16" s="613">
        <v>10.1</v>
      </c>
      <c r="DA16" s="613"/>
      <c r="DB16" s="613"/>
      <c r="DC16" s="613"/>
      <c r="DD16" s="619" t="s">
        <v>122</v>
      </c>
      <c r="DE16" s="611"/>
      <c r="DF16" s="611"/>
      <c r="DG16" s="611"/>
      <c r="DH16" s="611"/>
      <c r="DI16" s="611"/>
      <c r="DJ16" s="611"/>
      <c r="DK16" s="611"/>
      <c r="DL16" s="611"/>
      <c r="DM16" s="611"/>
      <c r="DN16" s="611"/>
      <c r="DO16" s="611"/>
      <c r="DP16" s="612"/>
      <c r="DQ16" s="619">
        <v>44663</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4254</v>
      </c>
      <c r="S17" s="611"/>
      <c r="T17" s="611"/>
      <c r="U17" s="611"/>
      <c r="V17" s="611"/>
      <c r="W17" s="611"/>
      <c r="X17" s="611"/>
      <c r="Y17" s="612"/>
      <c r="Z17" s="613">
        <v>0.1</v>
      </c>
      <c r="AA17" s="613"/>
      <c r="AB17" s="613"/>
      <c r="AC17" s="613"/>
      <c r="AD17" s="614">
        <v>4254</v>
      </c>
      <c r="AE17" s="614"/>
      <c r="AF17" s="614"/>
      <c r="AG17" s="614"/>
      <c r="AH17" s="614"/>
      <c r="AI17" s="614"/>
      <c r="AJ17" s="614"/>
      <c r="AK17" s="614"/>
      <c r="AL17" s="615">
        <v>0.3</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251305</v>
      </c>
      <c r="CS17" s="611"/>
      <c r="CT17" s="611"/>
      <c r="CU17" s="611"/>
      <c r="CV17" s="611"/>
      <c r="CW17" s="611"/>
      <c r="CX17" s="611"/>
      <c r="CY17" s="612"/>
      <c r="CZ17" s="613">
        <v>7.7</v>
      </c>
      <c r="DA17" s="613"/>
      <c r="DB17" s="613"/>
      <c r="DC17" s="613"/>
      <c r="DD17" s="619" t="s">
        <v>122</v>
      </c>
      <c r="DE17" s="611"/>
      <c r="DF17" s="611"/>
      <c r="DG17" s="611"/>
      <c r="DH17" s="611"/>
      <c r="DI17" s="611"/>
      <c r="DJ17" s="611"/>
      <c r="DK17" s="611"/>
      <c r="DL17" s="611"/>
      <c r="DM17" s="611"/>
      <c r="DN17" s="611"/>
      <c r="DO17" s="611"/>
      <c r="DP17" s="612"/>
      <c r="DQ17" s="619">
        <v>251305</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274</v>
      </c>
      <c r="S18" s="611"/>
      <c r="T18" s="611"/>
      <c r="U18" s="611"/>
      <c r="V18" s="611"/>
      <c r="W18" s="611"/>
      <c r="X18" s="611"/>
      <c r="Y18" s="612"/>
      <c r="Z18" s="613">
        <v>0</v>
      </c>
      <c r="AA18" s="613"/>
      <c r="AB18" s="613"/>
      <c r="AC18" s="613"/>
      <c r="AD18" s="614">
        <v>274</v>
      </c>
      <c r="AE18" s="614"/>
      <c r="AF18" s="614"/>
      <c r="AG18" s="614"/>
      <c r="AH18" s="614"/>
      <c r="AI18" s="614"/>
      <c r="AJ18" s="614"/>
      <c r="AK18" s="614"/>
      <c r="AL18" s="615">
        <v>0</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v>4176</v>
      </c>
      <c r="CS18" s="611"/>
      <c r="CT18" s="611"/>
      <c r="CU18" s="611"/>
      <c r="CV18" s="611"/>
      <c r="CW18" s="611"/>
      <c r="CX18" s="611"/>
      <c r="CY18" s="612"/>
      <c r="CZ18" s="613">
        <v>0.1</v>
      </c>
      <c r="DA18" s="613"/>
      <c r="DB18" s="613"/>
      <c r="DC18" s="613"/>
      <c r="DD18" s="619">
        <v>4176</v>
      </c>
      <c r="DE18" s="611"/>
      <c r="DF18" s="611"/>
      <c r="DG18" s="611"/>
      <c r="DH18" s="611"/>
      <c r="DI18" s="611"/>
      <c r="DJ18" s="611"/>
      <c r="DK18" s="611"/>
      <c r="DL18" s="611"/>
      <c r="DM18" s="611"/>
      <c r="DN18" s="611"/>
      <c r="DO18" s="611"/>
      <c r="DP18" s="612"/>
      <c r="DQ18" s="619">
        <v>4176</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3980</v>
      </c>
      <c r="S19" s="611"/>
      <c r="T19" s="611"/>
      <c r="U19" s="611"/>
      <c r="V19" s="611"/>
      <c r="W19" s="611"/>
      <c r="X19" s="611"/>
      <c r="Y19" s="612"/>
      <c r="Z19" s="613">
        <v>0.1</v>
      </c>
      <c r="AA19" s="613"/>
      <c r="AB19" s="613"/>
      <c r="AC19" s="613"/>
      <c r="AD19" s="614">
        <v>3980</v>
      </c>
      <c r="AE19" s="614"/>
      <c r="AF19" s="614"/>
      <c r="AG19" s="614"/>
      <c r="AH19" s="614"/>
      <c r="AI19" s="614"/>
      <c r="AJ19" s="614"/>
      <c r="AK19" s="614"/>
      <c r="AL19" s="615">
        <v>0.3</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3267575</v>
      </c>
      <c r="CS20" s="611"/>
      <c r="CT20" s="611"/>
      <c r="CU20" s="611"/>
      <c r="CV20" s="611"/>
      <c r="CW20" s="611"/>
      <c r="CX20" s="611"/>
      <c r="CY20" s="612"/>
      <c r="CZ20" s="613">
        <v>100</v>
      </c>
      <c r="DA20" s="613"/>
      <c r="DB20" s="613"/>
      <c r="DC20" s="613"/>
      <c r="DD20" s="619">
        <v>800711</v>
      </c>
      <c r="DE20" s="611"/>
      <c r="DF20" s="611"/>
      <c r="DG20" s="611"/>
      <c r="DH20" s="611"/>
      <c r="DI20" s="611"/>
      <c r="DJ20" s="611"/>
      <c r="DK20" s="611"/>
      <c r="DL20" s="611"/>
      <c r="DM20" s="611"/>
      <c r="DN20" s="611"/>
      <c r="DO20" s="611"/>
      <c r="DP20" s="612"/>
      <c r="DQ20" s="619">
        <v>2070189</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1529322</v>
      </c>
      <c r="S21" s="611"/>
      <c r="T21" s="611"/>
      <c r="U21" s="611"/>
      <c r="V21" s="611"/>
      <c r="W21" s="611"/>
      <c r="X21" s="611"/>
      <c r="Y21" s="612"/>
      <c r="Z21" s="613">
        <v>42.1</v>
      </c>
      <c r="AA21" s="613"/>
      <c r="AB21" s="613"/>
      <c r="AC21" s="613"/>
      <c r="AD21" s="614">
        <v>1203391</v>
      </c>
      <c r="AE21" s="614"/>
      <c r="AF21" s="614"/>
      <c r="AG21" s="614"/>
      <c r="AH21" s="614"/>
      <c r="AI21" s="614"/>
      <c r="AJ21" s="614"/>
      <c r="AK21" s="614"/>
      <c r="AL21" s="615">
        <v>82.6</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3"/>
      <c r="CE21" s="634"/>
      <c r="CF21" s="634"/>
      <c r="CG21" s="634"/>
      <c r="CH21" s="634"/>
      <c r="CI21" s="634"/>
      <c r="CJ21" s="634"/>
      <c r="CK21" s="634"/>
      <c r="CL21" s="634"/>
      <c r="CM21" s="634"/>
      <c r="CN21" s="634"/>
      <c r="CO21" s="634"/>
      <c r="CP21" s="634"/>
      <c r="CQ21" s="635"/>
      <c r="CR21" s="636"/>
      <c r="CS21" s="629"/>
      <c r="CT21" s="629"/>
      <c r="CU21" s="629"/>
      <c r="CV21" s="629"/>
      <c r="CW21" s="629"/>
      <c r="CX21" s="629"/>
      <c r="CY21" s="637"/>
      <c r="CZ21" s="638"/>
      <c r="DA21" s="638"/>
      <c r="DB21" s="638"/>
      <c r="DC21" s="638"/>
      <c r="DD21" s="628"/>
      <c r="DE21" s="629"/>
      <c r="DF21" s="629"/>
      <c r="DG21" s="629"/>
      <c r="DH21" s="629"/>
      <c r="DI21" s="629"/>
      <c r="DJ21" s="629"/>
      <c r="DK21" s="629"/>
      <c r="DL21" s="629"/>
      <c r="DM21" s="629"/>
      <c r="DN21" s="629"/>
      <c r="DO21" s="629"/>
      <c r="DP21" s="637"/>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1203391</v>
      </c>
      <c r="S22" s="611"/>
      <c r="T22" s="611"/>
      <c r="U22" s="611"/>
      <c r="V22" s="611"/>
      <c r="W22" s="611"/>
      <c r="X22" s="611"/>
      <c r="Y22" s="612"/>
      <c r="Z22" s="613">
        <v>33.1</v>
      </c>
      <c r="AA22" s="613"/>
      <c r="AB22" s="613"/>
      <c r="AC22" s="613"/>
      <c r="AD22" s="614">
        <v>1203391</v>
      </c>
      <c r="AE22" s="614"/>
      <c r="AF22" s="614"/>
      <c r="AG22" s="614"/>
      <c r="AH22" s="614"/>
      <c r="AI22" s="614"/>
      <c r="AJ22" s="614"/>
      <c r="AK22" s="614"/>
      <c r="AL22" s="615">
        <v>82.6</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325931</v>
      </c>
      <c r="S23" s="611"/>
      <c r="T23" s="611"/>
      <c r="U23" s="611"/>
      <c r="V23" s="611"/>
      <c r="W23" s="611"/>
      <c r="X23" s="611"/>
      <c r="Y23" s="612"/>
      <c r="Z23" s="613">
        <v>9</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9" t="s">
        <v>276</v>
      </c>
      <c r="DM23" s="640"/>
      <c r="DN23" s="640"/>
      <c r="DO23" s="640"/>
      <c r="DP23" s="640"/>
      <c r="DQ23" s="640"/>
      <c r="DR23" s="640"/>
      <c r="DS23" s="640"/>
      <c r="DT23" s="640"/>
      <c r="DU23" s="640"/>
      <c r="DV23" s="641"/>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904685</v>
      </c>
      <c r="CS24" s="600"/>
      <c r="CT24" s="600"/>
      <c r="CU24" s="600"/>
      <c r="CV24" s="600"/>
      <c r="CW24" s="600"/>
      <c r="CX24" s="600"/>
      <c r="CY24" s="601"/>
      <c r="CZ24" s="604">
        <v>27.7</v>
      </c>
      <c r="DA24" s="605"/>
      <c r="DB24" s="605"/>
      <c r="DC24" s="621"/>
      <c r="DD24" s="642">
        <v>809267</v>
      </c>
      <c r="DE24" s="600"/>
      <c r="DF24" s="600"/>
      <c r="DG24" s="600"/>
      <c r="DH24" s="600"/>
      <c r="DI24" s="600"/>
      <c r="DJ24" s="600"/>
      <c r="DK24" s="601"/>
      <c r="DL24" s="642">
        <v>779370</v>
      </c>
      <c r="DM24" s="600"/>
      <c r="DN24" s="600"/>
      <c r="DO24" s="600"/>
      <c r="DP24" s="600"/>
      <c r="DQ24" s="600"/>
      <c r="DR24" s="600"/>
      <c r="DS24" s="600"/>
      <c r="DT24" s="600"/>
      <c r="DU24" s="600"/>
      <c r="DV24" s="601"/>
      <c r="DW24" s="604">
        <v>53.4</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1776644</v>
      </c>
      <c r="S25" s="611"/>
      <c r="T25" s="611"/>
      <c r="U25" s="611"/>
      <c r="V25" s="611"/>
      <c r="W25" s="611"/>
      <c r="X25" s="611"/>
      <c r="Y25" s="612"/>
      <c r="Z25" s="613">
        <v>48.9</v>
      </c>
      <c r="AA25" s="613"/>
      <c r="AB25" s="613"/>
      <c r="AC25" s="613"/>
      <c r="AD25" s="614">
        <v>1450713</v>
      </c>
      <c r="AE25" s="614"/>
      <c r="AF25" s="614"/>
      <c r="AG25" s="614"/>
      <c r="AH25" s="614"/>
      <c r="AI25" s="614"/>
      <c r="AJ25" s="614"/>
      <c r="AK25" s="614"/>
      <c r="AL25" s="615">
        <v>99.5</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539693</v>
      </c>
      <c r="CS25" s="631"/>
      <c r="CT25" s="631"/>
      <c r="CU25" s="631"/>
      <c r="CV25" s="631"/>
      <c r="CW25" s="631"/>
      <c r="CX25" s="631"/>
      <c r="CY25" s="632"/>
      <c r="CZ25" s="615">
        <v>16.5</v>
      </c>
      <c r="DA25" s="643"/>
      <c r="DB25" s="643"/>
      <c r="DC25" s="645"/>
      <c r="DD25" s="619">
        <v>514445</v>
      </c>
      <c r="DE25" s="631"/>
      <c r="DF25" s="631"/>
      <c r="DG25" s="631"/>
      <c r="DH25" s="631"/>
      <c r="DI25" s="631"/>
      <c r="DJ25" s="631"/>
      <c r="DK25" s="632"/>
      <c r="DL25" s="619">
        <v>485651</v>
      </c>
      <c r="DM25" s="631"/>
      <c r="DN25" s="631"/>
      <c r="DO25" s="631"/>
      <c r="DP25" s="631"/>
      <c r="DQ25" s="631"/>
      <c r="DR25" s="631"/>
      <c r="DS25" s="631"/>
      <c r="DT25" s="631"/>
      <c r="DU25" s="631"/>
      <c r="DV25" s="632"/>
      <c r="DW25" s="615">
        <v>33.299999999999997</v>
      </c>
      <c r="DX25" s="643"/>
      <c r="DY25" s="643"/>
      <c r="DZ25" s="643"/>
      <c r="EA25" s="643"/>
      <c r="EB25" s="643"/>
      <c r="EC25" s="644"/>
    </row>
    <row r="26" spans="2:133" ht="11.25" customHeight="1" x14ac:dyDescent="0.15">
      <c r="B26" s="607" t="s">
        <v>284</v>
      </c>
      <c r="C26" s="608"/>
      <c r="D26" s="608"/>
      <c r="E26" s="608"/>
      <c r="F26" s="608"/>
      <c r="G26" s="608"/>
      <c r="H26" s="608"/>
      <c r="I26" s="608"/>
      <c r="J26" s="608"/>
      <c r="K26" s="608"/>
      <c r="L26" s="608"/>
      <c r="M26" s="608"/>
      <c r="N26" s="608"/>
      <c r="O26" s="608"/>
      <c r="P26" s="608"/>
      <c r="Q26" s="609"/>
      <c r="R26" s="610" t="s">
        <v>122</v>
      </c>
      <c r="S26" s="611"/>
      <c r="T26" s="611"/>
      <c r="U26" s="611"/>
      <c r="V26" s="611"/>
      <c r="W26" s="611"/>
      <c r="X26" s="611"/>
      <c r="Y26" s="612"/>
      <c r="Z26" s="613" t="s">
        <v>122</v>
      </c>
      <c r="AA26" s="613"/>
      <c r="AB26" s="613"/>
      <c r="AC26" s="613"/>
      <c r="AD26" s="614" t="s">
        <v>122</v>
      </c>
      <c r="AE26" s="614"/>
      <c r="AF26" s="614"/>
      <c r="AG26" s="614"/>
      <c r="AH26" s="614"/>
      <c r="AI26" s="614"/>
      <c r="AJ26" s="614"/>
      <c r="AK26" s="614"/>
      <c r="AL26" s="615" t="s">
        <v>122</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308813</v>
      </c>
      <c r="CS26" s="611"/>
      <c r="CT26" s="611"/>
      <c r="CU26" s="611"/>
      <c r="CV26" s="611"/>
      <c r="CW26" s="611"/>
      <c r="CX26" s="611"/>
      <c r="CY26" s="612"/>
      <c r="CZ26" s="615">
        <v>9.5</v>
      </c>
      <c r="DA26" s="643"/>
      <c r="DB26" s="643"/>
      <c r="DC26" s="645"/>
      <c r="DD26" s="619">
        <v>288764</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3"/>
      <c r="DY26" s="643"/>
      <c r="DZ26" s="643"/>
      <c r="EA26" s="643"/>
      <c r="EB26" s="643"/>
      <c r="EC26" s="644"/>
    </row>
    <row r="27" spans="2:133" ht="11.25" customHeight="1" x14ac:dyDescent="0.15">
      <c r="B27" s="607" t="s">
        <v>287</v>
      </c>
      <c r="C27" s="608"/>
      <c r="D27" s="608"/>
      <c r="E27" s="608"/>
      <c r="F27" s="608"/>
      <c r="G27" s="608"/>
      <c r="H27" s="608"/>
      <c r="I27" s="608"/>
      <c r="J27" s="608"/>
      <c r="K27" s="608"/>
      <c r="L27" s="608"/>
      <c r="M27" s="608"/>
      <c r="N27" s="608"/>
      <c r="O27" s="608"/>
      <c r="P27" s="608"/>
      <c r="Q27" s="609"/>
      <c r="R27" s="610">
        <v>4131</v>
      </c>
      <c r="S27" s="611"/>
      <c r="T27" s="611"/>
      <c r="U27" s="611"/>
      <c r="V27" s="611"/>
      <c r="W27" s="611"/>
      <c r="X27" s="611"/>
      <c r="Y27" s="612"/>
      <c r="Z27" s="613">
        <v>0.1</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128526</v>
      </c>
      <c r="BH27" s="611"/>
      <c r="BI27" s="611"/>
      <c r="BJ27" s="611"/>
      <c r="BK27" s="611"/>
      <c r="BL27" s="611"/>
      <c r="BM27" s="611"/>
      <c r="BN27" s="612"/>
      <c r="BO27" s="613">
        <v>100</v>
      </c>
      <c r="BP27" s="613"/>
      <c r="BQ27" s="613"/>
      <c r="BR27" s="613"/>
      <c r="BS27" s="614">
        <v>1</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113687</v>
      </c>
      <c r="CS27" s="631"/>
      <c r="CT27" s="631"/>
      <c r="CU27" s="631"/>
      <c r="CV27" s="631"/>
      <c r="CW27" s="631"/>
      <c r="CX27" s="631"/>
      <c r="CY27" s="632"/>
      <c r="CZ27" s="615">
        <v>3.5</v>
      </c>
      <c r="DA27" s="643"/>
      <c r="DB27" s="643"/>
      <c r="DC27" s="645"/>
      <c r="DD27" s="619">
        <v>43517</v>
      </c>
      <c r="DE27" s="631"/>
      <c r="DF27" s="631"/>
      <c r="DG27" s="631"/>
      <c r="DH27" s="631"/>
      <c r="DI27" s="631"/>
      <c r="DJ27" s="631"/>
      <c r="DK27" s="632"/>
      <c r="DL27" s="619">
        <v>42414</v>
      </c>
      <c r="DM27" s="631"/>
      <c r="DN27" s="631"/>
      <c r="DO27" s="631"/>
      <c r="DP27" s="631"/>
      <c r="DQ27" s="631"/>
      <c r="DR27" s="631"/>
      <c r="DS27" s="631"/>
      <c r="DT27" s="631"/>
      <c r="DU27" s="631"/>
      <c r="DV27" s="632"/>
      <c r="DW27" s="615">
        <v>2.9</v>
      </c>
      <c r="DX27" s="643"/>
      <c r="DY27" s="643"/>
      <c r="DZ27" s="643"/>
      <c r="EA27" s="643"/>
      <c r="EB27" s="643"/>
      <c r="EC27" s="644"/>
    </row>
    <row r="28" spans="2:133" ht="11.25" customHeight="1" x14ac:dyDescent="0.15">
      <c r="B28" s="607" t="s">
        <v>290</v>
      </c>
      <c r="C28" s="608"/>
      <c r="D28" s="608"/>
      <c r="E28" s="608"/>
      <c r="F28" s="608"/>
      <c r="G28" s="608"/>
      <c r="H28" s="608"/>
      <c r="I28" s="608"/>
      <c r="J28" s="608"/>
      <c r="K28" s="608"/>
      <c r="L28" s="608"/>
      <c r="M28" s="608"/>
      <c r="N28" s="608"/>
      <c r="O28" s="608"/>
      <c r="P28" s="608"/>
      <c r="Q28" s="609"/>
      <c r="R28" s="610">
        <v>37215</v>
      </c>
      <c r="S28" s="611"/>
      <c r="T28" s="611"/>
      <c r="U28" s="611"/>
      <c r="V28" s="611"/>
      <c r="W28" s="611"/>
      <c r="X28" s="611"/>
      <c r="Y28" s="612"/>
      <c r="Z28" s="613">
        <v>1</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251305</v>
      </c>
      <c r="CS28" s="611"/>
      <c r="CT28" s="611"/>
      <c r="CU28" s="611"/>
      <c r="CV28" s="611"/>
      <c r="CW28" s="611"/>
      <c r="CX28" s="611"/>
      <c r="CY28" s="612"/>
      <c r="CZ28" s="615">
        <v>7.7</v>
      </c>
      <c r="DA28" s="643"/>
      <c r="DB28" s="643"/>
      <c r="DC28" s="645"/>
      <c r="DD28" s="619">
        <v>251305</v>
      </c>
      <c r="DE28" s="611"/>
      <c r="DF28" s="611"/>
      <c r="DG28" s="611"/>
      <c r="DH28" s="611"/>
      <c r="DI28" s="611"/>
      <c r="DJ28" s="611"/>
      <c r="DK28" s="612"/>
      <c r="DL28" s="619">
        <v>251305</v>
      </c>
      <c r="DM28" s="611"/>
      <c r="DN28" s="611"/>
      <c r="DO28" s="611"/>
      <c r="DP28" s="611"/>
      <c r="DQ28" s="611"/>
      <c r="DR28" s="611"/>
      <c r="DS28" s="611"/>
      <c r="DT28" s="611"/>
      <c r="DU28" s="611"/>
      <c r="DV28" s="612"/>
      <c r="DW28" s="615">
        <v>17.2</v>
      </c>
      <c r="DX28" s="643"/>
      <c r="DY28" s="643"/>
      <c r="DZ28" s="643"/>
      <c r="EA28" s="643"/>
      <c r="EB28" s="643"/>
      <c r="EC28" s="644"/>
    </row>
    <row r="29" spans="2:133" ht="11.25" customHeight="1" x14ac:dyDescent="0.15">
      <c r="B29" s="607" t="s">
        <v>292</v>
      </c>
      <c r="C29" s="608"/>
      <c r="D29" s="608"/>
      <c r="E29" s="608"/>
      <c r="F29" s="608"/>
      <c r="G29" s="608"/>
      <c r="H29" s="608"/>
      <c r="I29" s="608"/>
      <c r="J29" s="608"/>
      <c r="K29" s="608"/>
      <c r="L29" s="608"/>
      <c r="M29" s="608"/>
      <c r="N29" s="608"/>
      <c r="O29" s="608"/>
      <c r="P29" s="608"/>
      <c r="Q29" s="609"/>
      <c r="R29" s="610">
        <v>2415</v>
      </c>
      <c r="S29" s="611"/>
      <c r="T29" s="611"/>
      <c r="U29" s="611"/>
      <c r="V29" s="611"/>
      <c r="W29" s="611"/>
      <c r="X29" s="611"/>
      <c r="Y29" s="612"/>
      <c r="Z29" s="613">
        <v>0.1</v>
      </c>
      <c r="AA29" s="613"/>
      <c r="AB29" s="613"/>
      <c r="AC29" s="613"/>
      <c r="AD29" s="614" t="s">
        <v>122</v>
      </c>
      <c r="AE29" s="614"/>
      <c r="AF29" s="614"/>
      <c r="AG29" s="614"/>
      <c r="AH29" s="614"/>
      <c r="AI29" s="614"/>
      <c r="AJ29" s="614"/>
      <c r="AK29" s="614"/>
      <c r="AL29" s="615" t="s">
        <v>122</v>
      </c>
      <c r="AM29" s="616"/>
      <c r="AN29" s="616"/>
      <c r="AO29" s="617"/>
      <c r="AP29" s="633"/>
      <c r="AQ29" s="634"/>
      <c r="AR29" s="634"/>
      <c r="AS29" s="634"/>
      <c r="AT29" s="634"/>
      <c r="AU29" s="634"/>
      <c r="AV29" s="634"/>
      <c r="AW29" s="634"/>
      <c r="AX29" s="634"/>
      <c r="AY29" s="634"/>
      <c r="AZ29" s="634"/>
      <c r="BA29" s="634"/>
      <c r="BB29" s="634"/>
      <c r="BC29" s="634"/>
      <c r="BD29" s="634"/>
      <c r="BE29" s="634"/>
      <c r="BF29" s="635"/>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293</v>
      </c>
      <c r="CE29" s="649"/>
      <c r="CF29" s="607" t="s">
        <v>66</v>
      </c>
      <c r="CG29" s="608"/>
      <c r="CH29" s="608"/>
      <c r="CI29" s="608"/>
      <c r="CJ29" s="608"/>
      <c r="CK29" s="608"/>
      <c r="CL29" s="608"/>
      <c r="CM29" s="608"/>
      <c r="CN29" s="608"/>
      <c r="CO29" s="608"/>
      <c r="CP29" s="608"/>
      <c r="CQ29" s="609"/>
      <c r="CR29" s="610">
        <v>251305</v>
      </c>
      <c r="CS29" s="631"/>
      <c r="CT29" s="631"/>
      <c r="CU29" s="631"/>
      <c r="CV29" s="631"/>
      <c r="CW29" s="631"/>
      <c r="CX29" s="631"/>
      <c r="CY29" s="632"/>
      <c r="CZ29" s="615">
        <v>7.7</v>
      </c>
      <c r="DA29" s="643"/>
      <c r="DB29" s="643"/>
      <c r="DC29" s="645"/>
      <c r="DD29" s="619">
        <v>251305</v>
      </c>
      <c r="DE29" s="631"/>
      <c r="DF29" s="631"/>
      <c r="DG29" s="631"/>
      <c r="DH29" s="631"/>
      <c r="DI29" s="631"/>
      <c r="DJ29" s="631"/>
      <c r="DK29" s="632"/>
      <c r="DL29" s="619">
        <v>251305</v>
      </c>
      <c r="DM29" s="631"/>
      <c r="DN29" s="631"/>
      <c r="DO29" s="631"/>
      <c r="DP29" s="631"/>
      <c r="DQ29" s="631"/>
      <c r="DR29" s="631"/>
      <c r="DS29" s="631"/>
      <c r="DT29" s="631"/>
      <c r="DU29" s="631"/>
      <c r="DV29" s="632"/>
      <c r="DW29" s="615">
        <v>17.2</v>
      </c>
      <c r="DX29" s="643"/>
      <c r="DY29" s="643"/>
      <c r="DZ29" s="643"/>
      <c r="EA29" s="643"/>
      <c r="EB29" s="643"/>
      <c r="EC29" s="644"/>
    </row>
    <row r="30" spans="2:133" ht="11.25" customHeight="1" x14ac:dyDescent="0.15">
      <c r="B30" s="607" t="s">
        <v>294</v>
      </c>
      <c r="C30" s="608"/>
      <c r="D30" s="608"/>
      <c r="E30" s="608"/>
      <c r="F30" s="608"/>
      <c r="G30" s="608"/>
      <c r="H30" s="608"/>
      <c r="I30" s="608"/>
      <c r="J30" s="608"/>
      <c r="K30" s="608"/>
      <c r="L30" s="608"/>
      <c r="M30" s="608"/>
      <c r="N30" s="608"/>
      <c r="O30" s="608"/>
      <c r="P30" s="608"/>
      <c r="Q30" s="609"/>
      <c r="R30" s="610">
        <v>230783</v>
      </c>
      <c r="S30" s="611"/>
      <c r="T30" s="611"/>
      <c r="U30" s="611"/>
      <c r="V30" s="611"/>
      <c r="W30" s="611"/>
      <c r="X30" s="611"/>
      <c r="Y30" s="612"/>
      <c r="Z30" s="613">
        <v>6.3</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46"/>
      <c r="BI30" s="646"/>
      <c r="BJ30" s="646"/>
      <c r="BK30" s="646"/>
      <c r="BL30" s="646"/>
      <c r="BM30" s="646"/>
      <c r="BN30" s="646"/>
      <c r="BO30" s="646"/>
      <c r="BP30" s="646"/>
      <c r="BQ30" s="647"/>
      <c r="BR30" s="592" t="s">
        <v>296</v>
      </c>
      <c r="BS30" s="646"/>
      <c r="BT30" s="646"/>
      <c r="BU30" s="646"/>
      <c r="BV30" s="646"/>
      <c r="BW30" s="646"/>
      <c r="BX30" s="646"/>
      <c r="BY30" s="646"/>
      <c r="BZ30" s="646"/>
      <c r="CA30" s="646"/>
      <c r="CB30" s="647"/>
      <c r="CD30" s="650"/>
      <c r="CE30" s="651"/>
      <c r="CF30" s="607" t="s">
        <v>297</v>
      </c>
      <c r="CG30" s="608"/>
      <c r="CH30" s="608"/>
      <c r="CI30" s="608"/>
      <c r="CJ30" s="608"/>
      <c r="CK30" s="608"/>
      <c r="CL30" s="608"/>
      <c r="CM30" s="608"/>
      <c r="CN30" s="608"/>
      <c r="CO30" s="608"/>
      <c r="CP30" s="608"/>
      <c r="CQ30" s="609"/>
      <c r="CR30" s="610">
        <v>245518</v>
      </c>
      <c r="CS30" s="611"/>
      <c r="CT30" s="611"/>
      <c r="CU30" s="611"/>
      <c r="CV30" s="611"/>
      <c r="CW30" s="611"/>
      <c r="CX30" s="611"/>
      <c r="CY30" s="612"/>
      <c r="CZ30" s="615">
        <v>7.5</v>
      </c>
      <c r="DA30" s="643"/>
      <c r="DB30" s="643"/>
      <c r="DC30" s="645"/>
      <c r="DD30" s="619">
        <v>245518</v>
      </c>
      <c r="DE30" s="611"/>
      <c r="DF30" s="611"/>
      <c r="DG30" s="611"/>
      <c r="DH30" s="611"/>
      <c r="DI30" s="611"/>
      <c r="DJ30" s="611"/>
      <c r="DK30" s="612"/>
      <c r="DL30" s="619">
        <v>245518</v>
      </c>
      <c r="DM30" s="611"/>
      <c r="DN30" s="611"/>
      <c r="DO30" s="611"/>
      <c r="DP30" s="611"/>
      <c r="DQ30" s="611"/>
      <c r="DR30" s="611"/>
      <c r="DS30" s="611"/>
      <c r="DT30" s="611"/>
      <c r="DU30" s="611"/>
      <c r="DV30" s="612"/>
      <c r="DW30" s="615">
        <v>16.8</v>
      </c>
      <c r="DX30" s="643"/>
      <c r="DY30" s="643"/>
      <c r="DZ30" s="643"/>
      <c r="EA30" s="643"/>
      <c r="EB30" s="643"/>
      <c r="EC30" s="644"/>
    </row>
    <row r="31" spans="2:133" ht="11.25" customHeight="1" x14ac:dyDescent="0.15">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299</v>
      </c>
      <c r="AQ31" s="659"/>
      <c r="AR31" s="659"/>
      <c r="AS31" s="659"/>
      <c r="AT31" s="664" t="s">
        <v>300</v>
      </c>
      <c r="AU31" s="200"/>
      <c r="AV31" s="200"/>
      <c r="AW31" s="200"/>
      <c r="AX31" s="596" t="s">
        <v>178</v>
      </c>
      <c r="AY31" s="597"/>
      <c r="AZ31" s="597"/>
      <c r="BA31" s="597"/>
      <c r="BB31" s="597"/>
      <c r="BC31" s="597"/>
      <c r="BD31" s="597"/>
      <c r="BE31" s="597"/>
      <c r="BF31" s="598"/>
      <c r="BG31" s="657">
        <v>100</v>
      </c>
      <c r="BH31" s="654"/>
      <c r="BI31" s="654"/>
      <c r="BJ31" s="654"/>
      <c r="BK31" s="654"/>
      <c r="BL31" s="654"/>
      <c r="BM31" s="605">
        <v>99.9</v>
      </c>
      <c r="BN31" s="654"/>
      <c r="BO31" s="654"/>
      <c r="BP31" s="654"/>
      <c r="BQ31" s="655"/>
      <c r="BR31" s="657">
        <v>99.7</v>
      </c>
      <c r="BS31" s="654"/>
      <c r="BT31" s="654"/>
      <c r="BU31" s="654"/>
      <c r="BV31" s="654"/>
      <c r="BW31" s="654"/>
      <c r="BX31" s="605">
        <v>99.7</v>
      </c>
      <c r="BY31" s="654"/>
      <c r="BZ31" s="654"/>
      <c r="CA31" s="654"/>
      <c r="CB31" s="655"/>
      <c r="CD31" s="650"/>
      <c r="CE31" s="651"/>
      <c r="CF31" s="607" t="s">
        <v>301</v>
      </c>
      <c r="CG31" s="608"/>
      <c r="CH31" s="608"/>
      <c r="CI31" s="608"/>
      <c r="CJ31" s="608"/>
      <c r="CK31" s="608"/>
      <c r="CL31" s="608"/>
      <c r="CM31" s="608"/>
      <c r="CN31" s="608"/>
      <c r="CO31" s="608"/>
      <c r="CP31" s="608"/>
      <c r="CQ31" s="609"/>
      <c r="CR31" s="610">
        <v>5787</v>
      </c>
      <c r="CS31" s="631"/>
      <c r="CT31" s="631"/>
      <c r="CU31" s="631"/>
      <c r="CV31" s="631"/>
      <c r="CW31" s="631"/>
      <c r="CX31" s="631"/>
      <c r="CY31" s="632"/>
      <c r="CZ31" s="615">
        <v>0.2</v>
      </c>
      <c r="DA31" s="643"/>
      <c r="DB31" s="643"/>
      <c r="DC31" s="645"/>
      <c r="DD31" s="619">
        <v>5787</v>
      </c>
      <c r="DE31" s="631"/>
      <c r="DF31" s="631"/>
      <c r="DG31" s="631"/>
      <c r="DH31" s="631"/>
      <c r="DI31" s="631"/>
      <c r="DJ31" s="631"/>
      <c r="DK31" s="632"/>
      <c r="DL31" s="619">
        <v>5787</v>
      </c>
      <c r="DM31" s="631"/>
      <c r="DN31" s="631"/>
      <c r="DO31" s="631"/>
      <c r="DP31" s="631"/>
      <c r="DQ31" s="631"/>
      <c r="DR31" s="631"/>
      <c r="DS31" s="631"/>
      <c r="DT31" s="631"/>
      <c r="DU31" s="631"/>
      <c r="DV31" s="632"/>
      <c r="DW31" s="615">
        <v>0.4</v>
      </c>
      <c r="DX31" s="643"/>
      <c r="DY31" s="643"/>
      <c r="DZ31" s="643"/>
      <c r="EA31" s="643"/>
      <c r="EB31" s="643"/>
      <c r="EC31" s="644"/>
    </row>
    <row r="32" spans="2:133" ht="11.25" customHeight="1" x14ac:dyDescent="0.15">
      <c r="B32" s="607" t="s">
        <v>302</v>
      </c>
      <c r="C32" s="608"/>
      <c r="D32" s="608"/>
      <c r="E32" s="608"/>
      <c r="F32" s="608"/>
      <c r="G32" s="608"/>
      <c r="H32" s="608"/>
      <c r="I32" s="608"/>
      <c r="J32" s="608"/>
      <c r="K32" s="608"/>
      <c r="L32" s="608"/>
      <c r="M32" s="608"/>
      <c r="N32" s="608"/>
      <c r="O32" s="608"/>
      <c r="P32" s="608"/>
      <c r="Q32" s="609"/>
      <c r="R32" s="610">
        <v>264248</v>
      </c>
      <c r="S32" s="611"/>
      <c r="T32" s="611"/>
      <c r="U32" s="611"/>
      <c r="V32" s="611"/>
      <c r="W32" s="611"/>
      <c r="X32" s="611"/>
      <c r="Y32" s="612"/>
      <c r="Z32" s="613">
        <v>7.3</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303</v>
      </c>
      <c r="AX32" s="607" t="s">
        <v>304</v>
      </c>
      <c r="AY32" s="608"/>
      <c r="AZ32" s="608"/>
      <c r="BA32" s="608"/>
      <c r="BB32" s="608"/>
      <c r="BC32" s="608"/>
      <c r="BD32" s="608"/>
      <c r="BE32" s="608"/>
      <c r="BF32" s="609"/>
      <c r="BG32" s="667">
        <v>100</v>
      </c>
      <c r="BH32" s="631"/>
      <c r="BI32" s="631"/>
      <c r="BJ32" s="631"/>
      <c r="BK32" s="631"/>
      <c r="BL32" s="631"/>
      <c r="BM32" s="616">
        <v>99.7</v>
      </c>
      <c r="BN32" s="631"/>
      <c r="BO32" s="631"/>
      <c r="BP32" s="631"/>
      <c r="BQ32" s="656"/>
      <c r="BR32" s="667">
        <v>99.3</v>
      </c>
      <c r="BS32" s="631"/>
      <c r="BT32" s="631"/>
      <c r="BU32" s="631"/>
      <c r="BV32" s="631"/>
      <c r="BW32" s="631"/>
      <c r="BX32" s="616">
        <v>99.3</v>
      </c>
      <c r="BY32" s="631"/>
      <c r="BZ32" s="631"/>
      <c r="CA32" s="631"/>
      <c r="CB32" s="656"/>
      <c r="CD32" s="652"/>
      <c r="CE32" s="653"/>
      <c r="CF32" s="607" t="s">
        <v>305</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3"/>
      <c r="DB32" s="643"/>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3"/>
      <c r="DY32" s="643"/>
      <c r="DZ32" s="643"/>
      <c r="EA32" s="643"/>
      <c r="EB32" s="643"/>
      <c r="EC32" s="644"/>
    </row>
    <row r="33" spans="2:133" ht="11.25" customHeight="1" x14ac:dyDescent="0.15">
      <c r="B33" s="607" t="s">
        <v>306</v>
      </c>
      <c r="C33" s="608"/>
      <c r="D33" s="608"/>
      <c r="E33" s="608"/>
      <c r="F33" s="608"/>
      <c r="G33" s="608"/>
      <c r="H33" s="608"/>
      <c r="I33" s="608"/>
      <c r="J33" s="608"/>
      <c r="K33" s="608"/>
      <c r="L33" s="608"/>
      <c r="M33" s="608"/>
      <c r="N33" s="608"/>
      <c r="O33" s="608"/>
      <c r="P33" s="608"/>
      <c r="Q33" s="609"/>
      <c r="R33" s="610">
        <v>79682</v>
      </c>
      <c r="S33" s="611"/>
      <c r="T33" s="611"/>
      <c r="U33" s="611"/>
      <c r="V33" s="611"/>
      <c r="W33" s="611"/>
      <c r="X33" s="611"/>
      <c r="Y33" s="612"/>
      <c r="Z33" s="613">
        <v>2.2000000000000002</v>
      </c>
      <c r="AA33" s="613"/>
      <c r="AB33" s="613"/>
      <c r="AC33" s="613"/>
      <c r="AD33" s="614">
        <v>293</v>
      </c>
      <c r="AE33" s="614"/>
      <c r="AF33" s="614"/>
      <c r="AG33" s="614"/>
      <c r="AH33" s="614"/>
      <c r="AI33" s="614"/>
      <c r="AJ33" s="614"/>
      <c r="AK33" s="614"/>
      <c r="AL33" s="615">
        <v>0</v>
      </c>
      <c r="AM33" s="616"/>
      <c r="AN33" s="616"/>
      <c r="AO33" s="617"/>
      <c r="AP33" s="662"/>
      <c r="AQ33" s="663"/>
      <c r="AR33" s="663"/>
      <c r="AS33" s="663"/>
      <c r="AT33" s="666"/>
      <c r="AU33" s="201"/>
      <c r="AV33" s="201"/>
      <c r="AW33" s="201"/>
      <c r="AX33" s="633" t="s">
        <v>307</v>
      </c>
      <c r="AY33" s="634"/>
      <c r="AZ33" s="634"/>
      <c r="BA33" s="634"/>
      <c r="BB33" s="634"/>
      <c r="BC33" s="634"/>
      <c r="BD33" s="634"/>
      <c r="BE33" s="634"/>
      <c r="BF33" s="635"/>
      <c r="BG33" s="668">
        <v>100</v>
      </c>
      <c r="BH33" s="669"/>
      <c r="BI33" s="669"/>
      <c r="BJ33" s="669"/>
      <c r="BK33" s="669"/>
      <c r="BL33" s="669"/>
      <c r="BM33" s="670">
        <v>100</v>
      </c>
      <c r="BN33" s="669"/>
      <c r="BO33" s="669"/>
      <c r="BP33" s="669"/>
      <c r="BQ33" s="671"/>
      <c r="BR33" s="668">
        <v>100</v>
      </c>
      <c r="BS33" s="669"/>
      <c r="BT33" s="669"/>
      <c r="BU33" s="669"/>
      <c r="BV33" s="669"/>
      <c r="BW33" s="669"/>
      <c r="BX33" s="670">
        <v>100</v>
      </c>
      <c r="BY33" s="669"/>
      <c r="BZ33" s="669"/>
      <c r="CA33" s="669"/>
      <c r="CB33" s="671"/>
      <c r="CD33" s="607" t="s">
        <v>308</v>
      </c>
      <c r="CE33" s="608"/>
      <c r="CF33" s="608"/>
      <c r="CG33" s="608"/>
      <c r="CH33" s="608"/>
      <c r="CI33" s="608"/>
      <c r="CJ33" s="608"/>
      <c r="CK33" s="608"/>
      <c r="CL33" s="608"/>
      <c r="CM33" s="608"/>
      <c r="CN33" s="608"/>
      <c r="CO33" s="608"/>
      <c r="CP33" s="608"/>
      <c r="CQ33" s="609"/>
      <c r="CR33" s="610">
        <v>1233264</v>
      </c>
      <c r="CS33" s="631"/>
      <c r="CT33" s="631"/>
      <c r="CU33" s="631"/>
      <c r="CV33" s="631"/>
      <c r="CW33" s="631"/>
      <c r="CX33" s="631"/>
      <c r="CY33" s="632"/>
      <c r="CZ33" s="615">
        <v>37.700000000000003</v>
      </c>
      <c r="DA33" s="643"/>
      <c r="DB33" s="643"/>
      <c r="DC33" s="645"/>
      <c r="DD33" s="619">
        <v>1033614</v>
      </c>
      <c r="DE33" s="631"/>
      <c r="DF33" s="631"/>
      <c r="DG33" s="631"/>
      <c r="DH33" s="631"/>
      <c r="DI33" s="631"/>
      <c r="DJ33" s="631"/>
      <c r="DK33" s="632"/>
      <c r="DL33" s="619">
        <v>465239</v>
      </c>
      <c r="DM33" s="631"/>
      <c r="DN33" s="631"/>
      <c r="DO33" s="631"/>
      <c r="DP33" s="631"/>
      <c r="DQ33" s="631"/>
      <c r="DR33" s="631"/>
      <c r="DS33" s="631"/>
      <c r="DT33" s="631"/>
      <c r="DU33" s="631"/>
      <c r="DV33" s="632"/>
      <c r="DW33" s="615">
        <v>31.9</v>
      </c>
      <c r="DX33" s="643"/>
      <c r="DY33" s="643"/>
      <c r="DZ33" s="643"/>
      <c r="EA33" s="643"/>
      <c r="EB33" s="643"/>
      <c r="EC33" s="644"/>
    </row>
    <row r="34" spans="2:133" ht="11.25" customHeight="1" x14ac:dyDescent="0.15">
      <c r="B34" s="607" t="s">
        <v>309</v>
      </c>
      <c r="C34" s="608"/>
      <c r="D34" s="608"/>
      <c r="E34" s="608"/>
      <c r="F34" s="608"/>
      <c r="G34" s="608"/>
      <c r="H34" s="608"/>
      <c r="I34" s="608"/>
      <c r="J34" s="608"/>
      <c r="K34" s="608"/>
      <c r="L34" s="608"/>
      <c r="M34" s="608"/>
      <c r="N34" s="608"/>
      <c r="O34" s="608"/>
      <c r="P34" s="608"/>
      <c r="Q34" s="609"/>
      <c r="R34" s="610">
        <v>12120</v>
      </c>
      <c r="S34" s="611"/>
      <c r="T34" s="611"/>
      <c r="U34" s="611"/>
      <c r="V34" s="611"/>
      <c r="W34" s="611"/>
      <c r="X34" s="611"/>
      <c r="Y34" s="612"/>
      <c r="Z34" s="613">
        <v>0.3</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310</v>
      </c>
      <c r="CE34" s="608"/>
      <c r="CF34" s="608"/>
      <c r="CG34" s="608"/>
      <c r="CH34" s="608"/>
      <c r="CI34" s="608"/>
      <c r="CJ34" s="608"/>
      <c r="CK34" s="608"/>
      <c r="CL34" s="608"/>
      <c r="CM34" s="608"/>
      <c r="CN34" s="608"/>
      <c r="CO34" s="608"/>
      <c r="CP34" s="608"/>
      <c r="CQ34" s="609"/>
      <c r="CR34" s="610">
        <v>475149</v>
      </c>
      <c r="CS34" s="611"/>
      <c r="CT34" s="611"/>
      <c r="CU34" s="611"/>
      <c r="CV34" s="611"/>
      <c r="CW34" s="611"/>
      <c r="CX34" s="611"/>
      <c r="CY34" s="612"/>
      <c r="CZ34" s="615">
        <v>14.5</v>
      </c>
      <c r="DA34" s="643"/>
      <c r="DB34" s="643"/>
      <c r="DC34" s="645"/>
      <c r="DD34" s="619">
        <v>383571</v>
      </c>
      <c r="DE34" s="611"/>
      <c r="DF34" s="611"/>
      <c r="DG34" s="611"/>
      <c r="DH34" s="611"/>
      <c r="DI34" s="611"/>
      <c r="DJ34" s="611"/>
      <c r="DK34" s="612"/>
      <c r="DL34" s="619">
        <v>254722</v>
      </c>
      <c r="DM34" s="611"/>
      <c r="DN34" s="611"/>
      <c r="DO34" s="611"/>
      <c r="DP34" s="611"/>
      <c r="DQ34" s="611"/>
      <c r="DR34" s="611"/>
      <c r="DS34" s="611"/>
      <c r="DT34" s="611"/>
      <c r="DU34" s="611"/>
      <c r="DV34" s="612"/>
      <c r="DW34" s="615">
        <v>17.399999999999999</v>
      </c>
      <c r="DX34" s="643"/>
      <c r="DY34" s="643"/>
      <c r="DZ34" s="643"/>
      <c r="EA34" s="643"/>
      <c r="EB34" s="643"/>
      <c r="EC34" s="644"/>
    </row>
    <row r="35" spans="2:133" ht="11.25" customHeight="1" x14ac:dyDescent="0.15">
      <c r="B35" s="607" t="s">
        <v>311</v>
      </c>
      <c r="C35" s="608"/>
      <c r="D35" s="608"/>
      <c r="E35" s="608"/>
      <c r="F35" s="608"/>
      <c r="G35" s="608"/>
      <c r="H35" s="608"/>
      <c r="I35" s="608"/>
      <c r="J35" s="608"/>
      <c r="K35" s="608"/>
      <c r="L35" s="608"/>
      <c r="M35" s="608"/>
      <c r="N35" s="608"/>
      <c r="O35" s="608"/>
      <c r="P35" s="608"/>
      <c r="Q35" s="609"/>
      <c r="R35" s="610">
        <v>564813</v>
      </c>
      <c r="S35" s="611"/>
      <c r="T35" s="611"/>
      <c r="U35" s="611"/>
      <c r="V35" s="611"/>
      <c r="W35" s="611"/>
      <c r="X35" s="611"/>
      <c r="Y35" s="612"/>
      <c r="Z35" s="613">
        <v>15.5</v>
      </c>
      <c r="AA35" s="613"/>
      <c r="AB35" s="613"/>
      <c r="AC35" s="613"/>
      <c r="AD35" s="614" t="s">
        <v>122</v>
      </c>
      <c r="AE35" s="614"/>
      <c r="AF35" s="614"/>
      <c r="AG35" s="614"/>
      <c r="AH35" s="614"/>
      <c r="AI35" s="614"/>
      <c r="AJ35" s="614"/>
      <c r="AK35" s="614"/>
      <c r="AL35" s="615" t="s">
        <v>122</v>
      </c>
      <c r="AM35" s="616"/>
      <c r="AN35" s="616"/>
      <c r="AO35" s="617"/>
      <c r="AP35" s="204"/>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19211</v>
      </c>
      <c r="CS35" s="631"/>
      <c r="CT35" s="631"/>
      <c r="CU35" s="631"/>
      <c r="CV35" s="631"/>
      <c r="CW35" s="631"/>
      <c r="CX35" s="631"/>
      <c r="CY35" s="632"/>
      <c r="CZ35" s="615">
        <v>0.6</v>
      </c>
      <c r="DA35" s="643"/>
      <c r="DB35" s="643"/>
      <c r="DC35" s="645"/>
      <c r="DD35" s="619">
        <v>6878</v>
      </c>
      <c r="DE35" s="631"/>
      <c r="DF35" s="631"/>
      <c r="DG35" s="631"/>
      <c r="DH35" s="631"/>
      <c r="DI35" s="631"/>
      <c r="DJ35" s="631"/>
      <c r="DK35" s="632"/>
      <c r="DL35" s="619">
        <v>639</v>
      </c>
      <c r="DM35" s="631"/>
      <c r="DN35" s="631"/>
      <c r="DO35" s="631"/>
      <c r="DP35" s="631"/>
      <c r="DQ35" s="631"/>
      <c r="DR35" s="631"/>
      <c r="DS35" s="631"/>
      <c r="DT35" s="631"/>
      <c r="DU35" s="631"/>
      <c r="DV35" s="632"/>
      <c r="DW35" s="615">
        <v>0</v>
      </c>
      <c r="DX35" s="643"/>
      <c r="DY35" s="643"/>
      <c r="DZ35" s="643"/>
      <c r="EA35" s="643"/>
      <c r="EB35" s="643"/>
      <c r="EC35" s="644"/>
    </row>
    <row r="36" spans="2:133" ht="11.25" customHeight="1" x14ac:dyDescent="0.15">
      <c r="B36" s="607" t="s">
        <v>315</v>
      </c>
      <c r="C36" s="608"/>
      <c r="D36" s="608"/>
      <c r="E36" s="608"/>
      <c r="F36" s="608"/>
      <c r="G36" s="608"/>
      <c r="H36" s="608"/>
      <c r="I36" s="608"/>
      <c r="J36" s="608"/>
      <c r="K36" s="608"/>
      <c r="L36" s="608"/>
      <c r="M36" s="608"/>
      <c r="N36" s="608"/>
      <c r="O36" s="608"/>
      <c r="P36" s="608"/>
      <c r="Q36" s="609"/>
      <c r="R36" s="610">
        <v>325591</v>
      </c>
      <c r="S36" s="611"/>
      <c r="T36" s="611"/>
      <c r="U36" s="611"/>
      <c r="V36" s="611"/>
      <c r="W36" s="611"/>
      <c r="X36" s="611"/>
      <c r="Y36" s="612"/>
      <c r="Z36" s="613">
        <v>9</v>
      </c>
      <c r="AA36" s="613"/>
      <c r="AB36" s="613"/>
      <c r="AC36" s="613"/>
      <c r="AD36" s="614" t="s">
        <v>122</v>
      </c>
      <c r="AE36" s="614"/>
      <c r="AF36" s="614"/>
      <c r="AG36" s="614"/>
      <c r="AH36" s="614"/>
      <c r="AI36" s="614"/>
      <c r="AJ36" s="614"/>
      <c r="AK36" s="614"/>
      <c r="AL36" s="615" t="s">
        <v>122</v>
      </c>
      <c r="AM36" s="616"/>
      <c r="AN36" s="616"/>
      <c r="AO36" s="617"/>
      <c r="AP36" s="204"/>
      <c r="AQ36" s="676" t="s">
        <v>316</v>
      </c>
      <c r="AR36" s="677"/>
      <c r="AS36" s="677"/>
      <c r="AT36" s="677"/>
      <c r="AU36" s="677"/>
      <c r="AV36" s="677"/>
      <c r="AW36" s="677"/>
      <c r="AX36" s="677"/>
      <c r="AY36" s="678"/>
      <c r="AZ36" s="599">
        <v>308140</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7381</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441994</v>
      </c>
      <c r="CS36" s="611"/>
      <c r="CT36" s="611"/>
      <c r="CU36" s="611"/>
      <c r="CV36" s="611"/>
      <c r="CW36" s="611"/>
      <c r="CX36" s="611"/>
      <c r="CY36" s="612"/>
      <c r="CZ36" s="615">
        <v>13.5</v>
      </c>
      <c r="DA36" s="643"/>
      <c r="DB36" s="643"/>
      <c r="DC36" s="645"/>
      <c r="DD36" s="619">
        <v>363199</v>
      </c>
      <c r="DE36" s="611"/>
      <c r="DF36" s="611"/>
      <c r="DG36" s="611"/>
      <c r="DH36" s="611"/>
      <c r="DI36" s="611"/>
      <c r="DJ36" s="611"/>
      <c r="DK36" s="612"/>
      <c r="DL36" s="619">
        <v>167523</v>
      </c>
      <c r="DM36" s="611"/>
      <c r="DN36" s="611"/>
      <c r="DO36" s="611"/>
      <c r="DP36" s="611"/>
      <c r="DQ36" s="611"/>
      <c r="DR36" s="611"/>
      <c r="DS36" s="611"/>
      <c r="DT36" s="611"/>
      <c r="DU36" s="611"/>
      <c r="DV36" s="612"/>
      <c r="DW36" s="615">
        <v>11.5</v>
      </c>
      <c r="DX36" s="643"/>
      <c r="DY36" s="643"/>
      <c r="DZ36" s="643"/>
      <c r="EA36" s="643"/>
      <c r="EB36" s="643"/>
      <c r="EC36" s="644"/>
    </row>
    <row r="37" spans="2:133" ht="11.25" customHeight="1" x14ac:dyDescent="0.15">
      <c r="B37" s="607" t="s">
        <v>319</v>
      </c>
      <c r="C37" s="608"/>
      <c r="D37" s="608"/>
      <c r="E37" s="608"/>
      <c r="F37" s="608"/>
      <c r="G37" s="608"/>
      <c r="H37" s="608"/>
      <c r="I37" s="608"/>
      <c r="J37" s="608"/>
      <c r="K37" s="608"/>
      <c r="L37" s="608"/>
      <c r="M37" s="608"/>
      <c r="N37" s="608"/>
      <c r="O37" s="608"/>
      <c r="P37" s="608"/>
      <c r="Q37" s="609"/>
      <c r="R37" s="610">
        <v>119765</v>
      </c>
      <c r="S37" s="611"/>
      <c r="T37" s="611"/>
      <c r="U37" s="611"/>
      <c r="V37" s="611"/>
      <c r="W37" s="611"/>
      <c r="X37" s="611"/>
      <c r="Y37" s="612"/>
      <c r="Z37" s="613">
        <v>3.3</v>
      </c>
      <c r="AA37" s="613"/>
      <c r="AB37" s="613"/>
      <c r="AC37" s="613"/>
      <c r="AD37" s="614">
        <v>6585</v>
      </c>
      <c r="AE37" s="614"/>
      <c r="AF37" s="614"/>
      <c r="AG37" s="614"/>
      <c r="AH37" s="614"/>
      <c r="AI37" s="614"/>
      <c r="AJ37" s="614"/>
      <c r="AK37" s="614"/>
      <c r="AL37" s="615">
        <v>0.5</v>
      </c>
      <c r="AM37" s="616"/>
      <c r="AN37" s="616"/>
      <c r="AO37" s="617"/>
      <c r="AQ37" s="673" t="s">
        <v>320</v>
      </c>
      <c r="AR37" s="674"/>
      <c r="AS37" s="674"/>
      <c r="AT37" s="674"/>
      <c r="AU37" s="674"/>
      <c r="AV37" s="674"/>
      <c r="AW37" s="674"/>
      <c r="AX37" s="674"/>
      <c r="AY37" s="675"/>
      <c r="AZ37" s="610">
        <v>84082</v>
      </c>
      <c r="BA37" s="611"/>
      <c r="BB37" s="611"/>
      <c r="BC37" s="611"/>
      <c r="BD37" s="631"/>
      <c r="BE37" s="631"/>
      <c r="BF37" s="656"/>
      <c r="BG37" s="607" t="s">
        <v>321</v>
      </c>
      <c r="BH37" s="608"/>
      <c r="BI37" s="608"/>
      <c r="BJ37" s="608"/>
      <c r="BK37" s="608"/>
      <c r="BL37" s="608"/>
      <c r="BM37" s="608"/>
      <c r="BN37" s="608"/>
      <c r="BO37" s="608"/>
      <c r="BP37" s="608"/>
      <c r="BQ37" s="608"/>
      <c r="BR37" s="608"/>
      <c r="BS37" s="608"/>
      <c r="BT37" s="608"/>
      <c r="BU37" s="609"/>
      <c r="BV37" s="610">
        <v>82905</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19290</v>
      </c>
      <c r="CS37" s="631"/>
      <c r="CT37" s="631"/>
      <c r="CU37" s="631"/>
      <c r="CV37" s="631"/>
      <c r="CW37" s="631"/>
      <c r="CX37" s="631"/>
      <c r="CY37" s="632"/>
      <c r="CZ37" s="615">
        <v>0.6</v>
      </c>
      <c r="DA37" s="643"/>
      <c r="DB37" s="643"/>
      <c r="DC37" s="645"/>
      <c r="DD37" s="619">
        <v>17669</v>
      </c>
      <c r="DE37" s="631"/>
      <c r="DF37" s="631"/>
      <c r="DG37" s="631"/>
      <c r="DH37" s="631"/>
      <c r="DI37" s="631"/>
      <c r="DJ37" s="631"/>
      <c r="DK37" s="632"/>
      <c r="DL37" s="619">
        <v>17669</v>
      </c>
      <c r="DM37" s="631"/>
      <c r="DN37" s="631"/>
      <c r="DO37" s="631"/>
      <c r="DP37" s="631"/>
      <c r="DQ37" s="631"/>
      <c r="DR37" s="631"/>
      <c r="DS37" s="631"/>
      <c r="DT37" s="631"/>
      <c r="DU37" s="631"/>
      <c r="DV37" s="632"/>
      <c r="DW37" s="615">
        <v>1.2</v>
      </c>
      <c r="DX37" s="643"/>
      <c r="DY37" s="643"/>
      <c r="DZ37" s="643"/>
      <c r="EA37" s="643"/>
      <c r="EB37" s="643"/>
      <c r="EC37" s="644"/>
    </row>
    <row r="38" spans="2:133" ht="11.25" customHeight="1" x14ac:dyDescent="0.15">
      <c r="B38" s="607" t="s">
        <v>323</v>
      </c>
      <c r="C38" s="608"/>
      <c r="D38" s="608"/>
      <c r="E38" s="608"/>
      <c r="F38" s="608"/>
      <c r="G38" s="608"/>
      <c r="H38" s="608"/>
      <c r="I38" s="608"/>
      <c r="J38" s="608"/>
      <c r="K38" s="608"/>
      <c r="L38" s="608"/>
      <c r="M38" s="608"/>
      <c r="N38" s="608"/>
      <c r="O38" s="608"/>
      <c r="P38" s="608"/>
      <c r="Q38" s="609"/>
      <c r="R38" s="610">
        <v>218646</v>
      </c>
      <c r="S38" s="611"/>
      <c r="T38" s="611"/>
      <c r="U38" s="611"/>
      <c r="V38" s="611"/>
      <c r="W38" s="611"/>
      <c r="X38" s="611"/>
      <c r="Y38" s="612"/>
      <c r="Z38" s="613">
        <v>6</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v>36464</v>
      </c>
      <c r="BA38" s="611"/>
      <c r="BB38" s="611"/>
      <c r="BC38" s="611"/>
      <c r="BD38" s="631"/>
      <c r="BE38" s="631"/>
      <c r="BF38" s="656"/>
      <c r="BG38" s="607" t="s">
        <v>325</v>
      </c>
      <c r="BH38" s="608"/>
      <c r="BI38" s="608"/>
      <c r="BJ38" s="608"/>
      <c r="BK38" s="608"/>
      <c r="BL38" s="608"/>
      <c r="BM38" s="608"/>
      <c r="BN38" s="608"/>
      <c r="BO38" s="608"/>
      <c r="BP38" s="608"/>
      <c r="BQ38" s="608"/>
      <c r="BR38" s="608"/>
      <c r="BS38" s="608"/>
      <c r="BT38" s="608"/>
      <c r="BU38" s="609"/>
      <c r="BV38" s="610">
        <v>139</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187594</v>
      </c>
      <c r="CS38" s="611"/>
      <c r="CT38" s="611"/>
      <c r="CU38" s="611"/>
      <c r="CV38" s="611"/>
      <c r="CW38" s="611"/>
      <c r="CX38" s="611"/>
      <c r="CY38" s="612"/>
      <c r="CZ38" s="615">
        <v>5.7</v>
      </c>
      <c r="DA38" s="643"/>
      <c r="DB38" s="643"/>
      <c r="DC38" s="645"/>
      <c r="DD38" s="619">
        <v>176444</v>
      </c>
      <c r="DE38" s="611"/>
      <c r="DF38" s="611"/>
      <c r="DG38" s="611"/>
      <c r="DH38" s="611"/>
      <c r="DI38" s="611"/>
      <c r="DJ38" s="611"/>
      <c r="DK38" s="612"/>
      <c r="DL38" s="619">
        <v>42355</v>
      </c>
      <c r="DM38" s="611"/>
      <c r="DN38" s="611"/>
      <c r="DO38" s="611"/>
      <c r="DP38" s="611"/>
      <c r="DQ38" s="611"/>
      <c r="DR38" s="611"/>
      <c r="DS38" s="611"/>
      <c r="DT38" s="611"/>
      <c r="DU38" s="611"/>
      <c r="DV38" s="612"/>
      <c r="DW38" s="615">
        <v>2.9</v>
      </c>
      <c r="DX38" s="643"/>
      <c r="DY38" s="643"/>
      <c r="DZ38" s="643"/>
      <c r="EA38" s="643"/>
      <c r="EB38" s="643"/>
      <c r="EC38" s="644"/>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t="s">
        <v>122</v>
      </c>
      <c r="BA39" s="611"/>
      <c r="BB39" s="611"/>
      <c r="BC39" s="611"/>
      <c r="BD39" s="631"/>
      <c r="BE39" s="631"/>
      <c r="BF39" s="656"/>
      <c r="BG39" s="607" t="s">
        <v>329</v>
      </c>
      <c r="BH39" s="608"/>
      <c r="BI39" s="608"/>
      <c r="BJ39" s="608"/>
      <c r="BK39" s="608"/>
      <c r="BL39" s="608"/>
      <c r="BM39" s="608"/>
      <c r="BN39" s="608"/>
      <c r="BO39" s="608"/>
      <c r="BP39" s="608"/>
      <c r="BQ39" s="608"/>
      <c r="BR39" s="608"/>
      <c r="BS39" s="608"/>
      <c r="BT39" s="608"/>
      <c r="BU39" s="609"/>
      <c r="BV39" s="610">
        <v>206</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106670</v>
      </c>
      <c r="CS39" s="631"/>
      <c r="CT39" s="631"/>
      <c r="CU39" s="631"/>
      <c r="CV39" s="631"/>
      <c r="CW39" s="631"/>
      <c r="CX39" s="631"/>
      <c r="CY39" s="632"/>
      <c r="CZ39" s="615">
        <v>3.3</v>
      </c>
      <c r="DA39" s="643"/>
      <c r="DB39" s="643"/>
      <c r="DC39" s="645"/>
      <c r="DD39" s="619">
        <v>101092</v>
      </c>
      <c r="DE39" s="631"/>
      <c r="DF39" s="631"/>
      <c r="DG39" s="631"/>
      <c r="DH39" s="631"/>
      <c r="DI39" s="631"/>
      <c r="DJ39" s="631"/>
      <c r="DK39" s="632"/>
      <c r="DL39" s="619" t="s">
        <v>122</v>
      </c>
      <c r="DM39" s="631"/>
      <c r="DN39" s="631"/>
      <c r="DO39" s="631"/>
      <c r="DP39" s="631"/>
      <c r="DQ39" s="631"/>
      <c r="DR39" s="631"/>
      <c r="DS39" s="631"/>
      <c r="DT39" s="631"/>
      <c r="DU39" s="631"/>
      <c r="DV39" s="632"/>
      <c r="DW39" s="615" t="s">
        <v>122</v>
      </c>
      <c r="DX39" s="643"/>
      <c r="DY39" s="643"/>
      <c r="DZ39" s="643"/>
      <c r="EA39" s="643"/>
      <c r="EB39" s="643"/>
      <c r="EC39" s="644"/>
    </row>
    <row r="40" spans="2:133" ht="11.25" customHeight="1" x14ac:dyDescent="0.15">
      <c r="B40" s="607" t="s">
        <v>331</v>
      </c>
      <c r="C40" s="608"/>
      <c r="D40" s="608"/>
      <c r="E40" s="608"/>
      <c r="F40" s="608"/>
      <c r="G40" s="608"/>
      <c r="H40" s="608"/>
      <c r="I40" s="608"/>
      <c r="J40" s="608"/>
      <c r="K40" s="608"/>
      <c r="L40" s="608"/>
      <c r="M40" s="608"/>
      <c r="N40" s="608"/>
      <c r="O40" s="608"/>
      <c r="P40" s="608"/>
      <c r="Q40" s="609"/>
      <c r="R40" s="610">
        <v>2446</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31"/>
      <c r="BE40" s="631"/>
      <c r="BF40" s="656"/>
      <c r="BG40" s="660" t="s">
        <v>333</v>
      </c>
      <c r="BH40" s="661"/>
      <c r="BI40" s="661"/>
      <c r="BJ40" s="661"/>
      <c r="BK40" s="661"/>
      <c r="BL40" s="205"/>
      <c r="BM40" s="608" t="s">
        <v>334</v>
      </c>
      <c r="BN40" s="608"/>
      <c r="BO40" s="608"/>
      <c r="BP40" s="608"/>
      <c r="BQ40" s="608"/>
      <c r="BR40" s="608"/>
      <c r="BS40" s="608"/>
      <c r="BT40" s="608"/>
      <c r="BU40" s="609"/>
      <c r="BV40" s="610">
        <v>97</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2646</v>
      </c>
      <c r="CS40" s="611"/>
      <c r="CT40" s="611"/>
      <c r="CU40" s="611"/>
      <c r="CV40" s="611"/>
      <c r="CW40" s="611"/>
      <c r="CX40" s="611"/>
      <c r="CY40" s="612"/>
      <c r="CZ40" s="615">
        <v>0.1</v>
      </c>
      <c r="DA40" s="643"/>
      <c r="DB40" s="643"/>
      <c r="DC40" s="645"/>
      <c r="DD40" s="619">
        <v>2430</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3"/>
      <c r="DY40" s="643"/>
      <c r="DZ40" s="643"/>
      <c r="EA40" s="643"/>
      <c r="EB40" s="643"/>
      <c r="EC40" s="644"/>
    </row>
    <row r="41" spans="2:133" ht="11.25" customHeight="1" x14ac:dyDescent="0.15">
      <c r="B41" s="633" t="s">
        <v>336</v>
      </c>
      <c r="C41" s="634"/>
      <c r="D41" s="634"/>
      <c r="E41" s="634"/>
      <c r="F41" s="634"/>
      <c r="G41" s="634"/>
      <c r="H41" s="634"/>
      <c r="I41" s="634"/>
      <c r="J41" s="634"/>
      <c r="K41" s="634"/>
      <c r="L41" s="634"/>
      <c r="M41" s="634"/>
      <c r="N41" s="634"/>
      <c r="O41" s="634"/>
      <c r="P41" s="634"/>
      <c r="Q41" s="635"/>
      <c r="R41" s="682">
        <v>3636053</v>
      </c>
      <c r="S41" s="683"/>
      <c r="T41" s="683"/>
      <c r="U41" s="683"/>
      <c r="V41" s="683"/>
      <c r="W41" s="683"/>
      <c r="X41" s="683"/>
      <c r="Y41" s="687"/>
      <c r="Z41" s="688">
        <v>100</v>
      </c>
      <c r="AA41" s="688"/>
      <c r="AB41" s="688"/>
      <c r="AC41" s="688"/>
      <c r="AD41" s="689">
        <v>1457591</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141736</v>
      </c>
      <c r="BA41" s="611"/>
      <c r="BB41" s="611"/>
      <c r="BC41" s="611"/>
      <c r="BD41" s="631"/>
      <c r="BE41" s="631"/>
      <c r="BF41" s="656"/>
      <c r="BG41" s="660"/>
      <c r="BH41" s="661"/>
      <c r="BI41" s="661"/>
      <c r="BJ41" s="661"/>
      <c r="BK41" s="661"/>
      <c r="BL41" s="205"/>
      <c r="BM41" s="608" t="s">
        <v>338</v>
      </c>
      <c r="BN41" s="608"/>
      <c r="BO41" s="608"/>
      <c r="BP41" s="608"/>
      <c r="BQ41" s="608"/>
      <c r="BR41" s="608"/>
      <c r="BS41" s="608"/>
      <c r="BT41" s="608"/>
      <c r="BU41" s="609"/>
      <c r="BV41" s="610">
        <v>7</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31"/>
      <c r="CT41" s="631"/>
      <c r="CU41" s="631"/>
      <c r="CV41" s="631"/>
      <c r="CW41" s="631"/>
      <c r="CX41" s="631"/>
      <c r="CY41" s="632"/>
      <c r="CZ41" s="615" t="s">
        <v>122</v>
      </c>
      <c r="DA41" s="643"/>
      <c r="DB41" s="643"/>
      <c r="DC41" s="645"/>
      <c r="DD41" s="619" t="s">
        <v>122</v>
      </c>
      <c r="DE41" s="631"/>
      <c r="DF41" s="631"/>
      <c r="DG41" s="631"/>
      <c r="DH41" s="631"/>
      <c r="DI41" s="631"/>
      <c r="DJ41" s="631"/>
      <c r="DK41" s="632"/>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340</v>
      </c>
      <c r="AR42" s="680"/>
      <c r="AS42" s="680"/>
      <c r="AT42" s="680"/>
      <c r="AU42" s="680"/>
      <c r="AV42" s="680"/>
      <c r="AW42" s="680"/>
      <c r="AX42" s="680"/>
      <c r="AY42" s="681"/>
      <c r="AZ42" s="682">
        <v>45858</v>
      </c>
      <c r="BA42" s="683"/>
      <c r="BB42" s="683"/>
      <c r="BC42" s="683"/>
      <c r="BD42" s="669"/>
      <c r="BE42" s="669"/>
      <c r="BF42" s="671"/>
      <c r="BG42" s="662"/>
      <c r="BH42" s="663"/>
      <c r="BI42" s="663"/>
      <c r="BJ42" s="663"/>
      <c r="BK42" s="663"/>
      <c r="BL42" s="206"/>
      <c r="BM42" s="634" t="s">
        <v>341</v>
      </c>
      <c r="BN42" s="634"/>
      <c r="BO42" s="634"/>
      <c r="BP42" s="634"/>
      <c r="BQ42" s="634"/>
      <c r="BR42" s="634"/>
      <c r="BS42" s="634"/>
      <c r="BT42" s="634"/>
      <c r="BU42" s="635"/>
      <c r="BV42" s="682">
        <v>609</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1129626</v>
      </c>
      <c r="CS42" s="631"/>
      <c r="CT42" s="631"/>
      <c r="CU42" s="631"/>
      <c r="CV42" s="631"/>
      <c r="CW42" s="631"/>
      <c r="CX42" s="631"/>
      <c r="CY42" s="632"/>
      <c r="CZ42" s="615">
        <v>34.6</v>
      </c>
      <c r="DA42" s="643"/>
      <c r="DB42" s="643"/>
      <c r="DC42" s="645"/>
      <c r="DD42" s="619">
        <v>227308</v>
      </c>
      <c r="DE42" s="631"/>
      <c r="DF42" s="631"/>
      <c r="DG42" s="631"/>
      <c r="DH42" s="631"/>
      <c r="DI42" s="631"/>
      <c r="DJ42" s="631"/>
      <c r="DK42" s="632"/>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v>27150</v>
      </c>
      <c r="CS43" s="631"/>
      <c r="CT43" s="631"/>
      <c r="CU43" s="631"/>
      <c r="CV43" s="631"/>
      <c r="CW43" s="631"/>
      <c r="CX43" s="631"/>
      <c r="CY43" s="632"/>
      <c r="CZ43" s="615">
        <v>0.8</v>
      </c>
      <c r="DA43" s="643"/>
      <c r="DB43" s="643"/>
      <c r="DC43" s="645"/>
      <c r="DD43" s="619">
        <v>18859</v>
      </c>
      <c r="DE43" s="631"/>
      <c r="DF43" s="631"/>
      <c r="DG43" s="631"/>
      <c r="DH43" s="631"/>
      <c r="DI43" s="631"/>
      <c r="DJ43" s="631"/>
      <c r="DK43" s="632"/>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293</v>
      </c>
      <c r="CE44" s="649"/>
      <c r="CF44" s="607" t="s">
        <v>346</v>
      </c>
      <c r="CG44" s="608"/>
      <c r="CH44" s="608"/>
      <c r="CI44" s="608"/>
      <c r="CJ44" s="608"/>
      <c r="CK44" s="608"/>
      <c r="CL44" s="608"/>
      <c r="CM44" s="608"/>
      <c r="CN44" s="608"/>
      <c r="CO44" s="608"/>
      <c r="CP44" s="608"/>
      <c r="CQ44" s="609"/>
      <c r="CR44" s="610">
        <v>800711</v>
      </c>
      <c r="CS44" s="611"/>
      <c r="CT44" s="611"/>
      <c r="CU44" s="611"/>
      <c r="CV44" s="611"/>
      <c r="CW44" s="611"/>
      <c r="CX44" s="611"/>
      <c r="CY44" s="612"/>
      <c r="CZ44" s="615">
        <v>24.5</v>
      </c>
      <c r="DA44" s="616"/>
      <c r="DB44" s="616"/>
      <c r="DC44" s="622"/>
      <c r="DD44" s="619">
        <v>182645</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348</v>
      </c>
      <c r="CG45" s="608"/>
      <c r="CH45" s="608"/>
      <c r="CI45" s="608"/>
      <c r="CJ45" s="608"/>
      <c r="CK45" s="608"/>
      <c r="CL45" s="608"/>
      <c r="CM45" s="608"/>
      <c r="CN45" s="608"/>
      <c r="CO45" s="608"/>
      <c r="CP45" s="608"/>
      <c r="CQ45" s="609"/>
      <c r="CR45" s="610">
        <v>60086</v>
      </c>
      <c r="CS45" s="631"/>
      <c r="CT45" s="631"/>
      <c r="CU45" s="631"/>
      <c r="CV45" s="631"/>
      <c r="CW45" s="631"/>
      <c r="CX45" s="631"/>
      <c r="CY45" s="632"/>
      <c r="CZ45" s="615">
        <v>1.8</v>
      </c>
      <c r="DA45" s="643"/>
      <c r="DB45" s="643"/>
      <c r="DC45" s="645"/>
      <c r="DD45" s="619">
        <v>7628</v>
      </c>
      <c r="DE45" s="631"/>
      <c r="DF45" s="631"/>
      <c r="DG45" s="631"/>
      <c r="DH45" s="631"/>
      <c r="DI45" s="631"/>
      <c r="DJ45" s="631"/>
      <c r="DK45" s="632"/>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50"/>
      <c r="CE46" s="651"/>
      <c r="CF46" s="607" t="s">
        <v>349</v>
      </c>
      <c r="CG46" s="608"/>
      <c r="CH46" s="608"/>
      <c r="CI46" s="608"/>
      <c r="CJ46" s="608"/>
      <c r="CK46" s="608"/>
      <c r="CL46" s="608"/>
      <c r="CM46" s="608"/>
      <c r="CN46" s="608"/>
      <c r="CO46" s="608"/>
      <c r="CP46" s="608"/>
      <c r="CQ46" s="609"/>
      <c r="CR46" s="610">
        <v>722625</v>
      </c>
      <c r="CS46" s="611"/>
      <c r="CT46" s="611"/>
      <c r="CU46" s="611"/>
      <c r="CV46" s="611"/>
      <c r="CW46" s="611"/>
      <c r="CX46" s="611"/>
      <c r="CY46" s="612"/>
      <c r="CZ46" s="615">
        <v>22.1</v>
      </c>
      <c r="DA46" s="616"/>
      <c r="DB46" s="616"/>
      <c r="DC46" s="622"/>
      <c r="DD46" s="619">
        <v>174517</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50"/>
      <c r="CE47" s="651"/>
      <c r="CF47" s="607" t="s">
        <v>350</v>
      </c>
      <c r="CG47" s="608"/>
      <c r="CH47" s="608"/>
      <c r="CI47" s="608"/>
      <c r="CJ47" s="608"/>
      <c r="CK47" s="608"/>
      <c r="CL47" s="608"/>
      <c r="CM47" s="608"/>
      <c r="CN47" s="608"/>
      <c r="CO47" s="608"/>
      <c r="CP47" s="608"/>
      <c r="CQ47" s="609"/>
      <c r="CR47" s="610">
        <v>328915</v>
      </c>
      <c r="CS47" s="631"/>
      <c r="CT47" s="631"/>
      <c r="CU47" s="631"/>
      <c r="CV47" s="631"/>
      <c r="CW47" s="631"/>
      <c r="CX47" s="631"/>
      <c r="CY47" s="632"/>
      <c r="CZ47" s="615">
        <v>10.1</v>
      </c>
      <c r="DA47" s="643"/>
      <c r="DB47" s="643"/>
      <c r="DC47" s="645"/>
      <c r="DD47" s="619">
        <v>44663</v>
      </c>
      <c r="DE47" s="631"/>
      <c r="DF47" s="631"/>
      <c r="DG47" s="631"/>
      <c r="DH47" s="631"/>
      <c r="DI47" s="631"/>
      <c r="DJ47" s="631"/>
      <c r="DK47" s="632"/>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2"/>
      <c r="CE48" s="653"/>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3" t="s">
        <v>352</v>
      </c>
      <c r="CE49" s="634"/>
      <c r="CF49" s="634"/>
      <c r="CG49" s="634"/>
      <c r="CH49" s="634"/>
      <c r="CI49" s="634"/>
      <c r="CJ49" s="634"/>
      <c r="CK49" s="634"/>
      <c r="CL49" s="634"/>
      <c r="CM49" s="634"/>
      <c r="CN49" s="634"/>
      <c r="CO49" s="634"/>
      <c r="CP49" s="634"/>
      <c r="CQ49" s="635"/>
      <c r="CR49" s="682">
        <v>3267575</v>
      </c>
      <c r="CS49" s="669"/>
      <c r="CT49" s="669"/>
      <c r="CU49" s="669"/>
      <c r="CV49" s="669"/>
      <c r="CW49" s="669"/>
      <c r="CX49" s="669"/>
      <c r="CY49" s="698"/>
      <c r="CZ49" s="690">
        <v>100</v>
      </c>
      <c r="DA49" s="699"/>
      <c r="DB49" s="699"/>
      <c r="DC49" s="700"/>
      <c r="DD49" s="701">
        <v>2070189</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E79b9xQENVj2JWcNphYOMaTEvq2OCuZRacAPL4EaPvNGwPFbqxY98SZYxuEh9wAVcJonevB02bGJDkqqgnvX7g==" saltValue="43QaIXxZLqjNLvxaRc56n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8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6"/>
    </row>
    <row r="6" spans="1:131" s="217"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15">
      <c r="A7" s="218">
        <v>1</v>
      </c>
      <c r="B7" s="736" t="s">
        <v>375</v>
      </c>
      <c r="C7" s="737"/>
      <c r="D7" s="737"/>
      <c r="E7" s="737"/>
      <c r="F7" s="737"/>
      <c r="G7" s="737"/>
      <c r="H7" s="737"/>
      <c r="I7" s="737"/>
      <c r="J7" s="737"/>
      <c r="K7" s="737"/>
      <c r="L7" s="737"/>
      <c r="M7" s="737"/>
      <c r="N7" s="737"/>
      <c r="O7" s="737"/>
      <c r="P7" s="738"/>
      <c r="Q7" s="739">
        <v>3636</v>
      </c>
      <c r="R7" s="740"/>
      <c r="S7" s="740"/>
      <c r="T7" s="740"/>
      <c r="U7" s="740"/>
      <c r="V7" s="740">
        <v>3268</v>
      </c>
      <c r="W7" s="740"/>
      <c r="X7" s="740"/>
      <c r="Y7" s="740"/>
      <c r="Z7" s="740"/>
      <c r="AA7" s="740">
        <v>368</v>
      </c>
      <c r="AB7" s="740"/>
      <c r="AC7" s="740"/>
      <c r="AD7" s="740"/>
      <c r="AE7" s="741"/>
      <c r="AF7" s="742">
        <v>285</v>
      </c>
      <c r="AG7" s="743"/>
      <c r="AH7" s="743"/>
      <c r="AI7" s="743"/>
      <c r="AJ7" s="744"/>
      <c r="AK7" s="745">
        <v>565</v>
      </c>
      <c r="AL7" s="746"/>
      <c r="AM7" s="746"/>
      <c r="AN7" s="746"/>
      <c r="AO7" s="746"/>
      <c r="AP7" s="746">
        <v>1947</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555</v>
      </c>
      <c r="BT7" s="734"/>
      <c r="BU7" s="734"/>
      <c r="BV7" s="734"/>
      <c r="BW7" s="734"/>
      <c r="BX7" s="734"/>
      <c r="BY7" s="734"/>
      <c r="BZ7" s="734"/>
      <c r="CA7" s="734"/>
      <c r="CB7" s="734"/>
      <c r="CC7" s="734"/>
      <c r="CD7" s="734"/>
      <c r="CE7" s="734"/>
      <c r="CF7" s="734"/>
      <c r="CG7" s="749"/>
      <c r="CH7" s="730">
        <v>-1</v>
      </c>
      <c r="CI7" s="731"/>
      <c r="CJ7" s="731"/>
      <c r="CK7" s="731"/>
      <c r="CL7" s="732"/>
      <c r="CM7" s="730">
        <v>14</v>
      </c>
      <c r="CN7" s="731"/>
      <c r="CO7" s="731"/>
      <c r="CP7" s="731"/>
      <c r="CQ7" s="732"/>
      <c r="CR7" s="730">
        <v>10</v>
      </c>
      <c r="CS7" s="731"/>
      <c r="CT7" s="731"/>
      <c r="CU7" s="731"/>
      <c r="CV7" s="732"/>
      <c r="CW7" s="730">
        <v>22</v>
      </c>
      <c r="CX7" s="731"/>
      <c r="CY7" s="731"/>
      <c r="CZ7" s="731"/>
      <c r="DA7" s="732"/>
      <c r="DB7" s="730" t="s">
        <v>547</v>
      </c>
      <c r="DC7" s="731"/>
      <c r="DD7" s="731"/>
      <c r="DE7" s="731"/>
      <c r="DF7" s="732"/>
      <c r="DG7" s="730" t="s">
        <v>547</v>
      </c>
      <c r="DH7" s="731"/>
      <c r="DI7" s="731"/>
      <c r="DJ7" s="731"/>
      <c r="DK7" s="732"/>
      <c r="DL7" s="730" t="s">
        <v>547</v>
      </c>
      <c r="DM7" s="731"/>
      <c r="DN7" s="731"/>
      <c r="DO7" s="731"/>
      <c r="DP7" s="732"/>
      <c r="DQ7" s="730" t="s">
        <v>547</v>
      </c>
      <c r="DR7" s="731"/>
      <c r="DS7" s="731"/>
      <c r="DT7" s="731"/>
      <c r="DU7" s="732"/>
      <c r="DV7" s="733"/>
      <c r="DW7" s="734"/>
      <c r="DX7" s="734"/>
      <c r="DY7" s="734"/>
      <c r="DZ7" s="735"/>
      <c r="EA7" s="216"/>
    </row>
    <row r="8" spans="1:131" s="217" customFormat="1" ht="26.25" customHeight="1" x14ac:dyDescent="0.15">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6"/>
    </row>
    <row r="9" spans="1:131" s="217" customFormat="1" ht="26.25" customHeight="1" x14ac:dyDescent="0.15">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15">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15">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15">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15">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15">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15">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15">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15">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15">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15">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15">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15">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
      <c r="A23" s="222" t="s">
        <v>377</v>
      </c>
      <c r="B23" s="776" t="s">
        <v>378</v>
      </c>
      <c r="C23" s="777"/>
      <c r="D23" s="777"/>
      <c r="E23" s="777"/>
      <c r="F23" s="777"/>
      <c r="G23" s="777"/>
      <c r="H23" s="777"/>
      <c r="I23" s="777"/>
      <c r="J23" s="777"/>
      <c r="K23" s="777"/>
      <c r="L23" s="777"/>
      <c r="M23" s="777"/>
      <c r="N23" s="777"/>
      <c r="O23" s="777"/>
      <c r="P23" s="778"/>
      <c r="Q23" s="779">
        <v>3636</v>
      </c>
      <c r="R23" s="780"/>
      <c r="S23" s="780"/>
      <c r="T23" s="780"/>
      <c r="U23" s="780"/>
      <c r="V23" s="780">
        <v>3268</v>
      </c>
      <c r="W23" s="780"/>
      <c r="X23" s="780"/>
      <c r="Y23" s="780"/>
      <c r="Z23" s="780"/>
      <c r="AA23" s="780">
        <v>368</v>
      </c>
      <c r="AB23" s="780"/>
      <c r="AC23" s="780"/>
      <c r="AD23" s="780"/>
      <c r="AE23" s="781"/>
      <c r="AF23" s="782">
        <v>285</v>
      </c>
      <c r="AG23" s="780"/>
      <c r="AH23" s="780"/>
      <c r="AI23" s="780"/>
      <c r="AJ23" s="783"/>
      <c r="AK23" s="784"/>
      <c r="AL23" s="785"/>
      <c r="AM23" s="785"/>
      <c r="AN23" s="785"/>
      <c r="AO23" s="785"/>
      <c r="AP23" s="780">
        <v>1947</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4">
        <v>1</v>
      </c>
      <c r="B28" s="736" t="s">
        <v>389</v>
      </c>
      <c r="C28" s="737"/>
      <c r="D28" s="737"/>
      <c r="E28" s="737"/>
      <c r="F28" s="737"/>
      <c r="G28" s="737"/>
      <c r="H28" s="737"/>
      <c r="I28" s="737"/>
      <c r="J28" s="737"/>
      <c r="K28" s="737"/>
      <c r="L28" s="737"/>
      <c r="M28" s="737"/>
      <c r="N28" s="737"/>
      <c r="O28" s="737"/>
      <c r="P28" s="738"/>
      <c r="Q28" s="809">
        <v>284</v>
      </c>
      <c r="R28" s="810"/>
      <c r="S28" s="810"/>
      <c r="T28" s="810"/>
      <c r="U28" s="810"/>
      <c r="V28" s="810">
        <v>277</v>
      </c>
      <c r="W28" s="810"/>
      <c r="X28" s="810"/>
      <c r="Y28" s="810"/>
      <c r="Z28" s="810"/>
      <c r="AA28" s="810">
        <v>7</v>
      </c>
      <c r="AB28" s="810"/>
      <c r="AC28" s="810"/>
      <c r="AD28" s="810"/>
      <c r="AE28" s="811"/>
      <c r="AF28" s="812">
        <v>7</v>
      </c>
      <c r="AG28" s="810"/>
      <c r="AH28" s="810"/>
      <c r="AI28" s="810"/>
      <c r="AJ28" s="813"/>
      <c r="AK28" s="814">
        <v>39</v>
      </c>
      <c r="AL28" s="815"/>
      <c r="AM28" s="815"/>
      <c r="AN28" s="815"/>
      <c r="AO28" s="815"/>
      <c r="AP28" s="815"/>
      <c r="AQ28" s="815"/>
      <c r="AR28" s="815"/>
      <c r="AS28" s="815"/>
      <c r="AT28" s="815"/>
      <c r="AU28" s="815"/>
      <c r="AV28" s="815"/>
      <c r="AW28" s="815"/>
      <c r="AX28" s="815"/>
      <c r="AY28" s="815"/>
      <c r="AZ28" s="816"/>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4">
        <v>2</v>
      </c>
      <c r="B29" s="767" t="s">
        <v>390</v>
      </c>
      <c r="C29" s="768"/>
      <c r="D29" s="768"/>
      <c r="E29" s="768"/>
      <c r="F29" s="768"/>
      <c r="G29" s="768"/>
      <c r="H29" s="768"/>
      <c r="I29" s="768"/>
      <c r="J29" s="768"/>
      <c r="K29" s="768"/>
      <c r="L29" s="768"/>
      <c r="M29" s="768"/>
      <c r="N29" s="768"/>
      <c r="O29" s="768"/>
      <c r="P29" s="769"/>
      <c r="Q29" s="770">
        <v>306</v>
      </c>
      <c r="R29" s="771"/>
      <c r="S29" s="771"/>
      <c r="T29" s="771"/>
      <c r="U29" s="771"/>
      <c r="V29" s="771">
        <v>282</v>
      </c>
      <c r="W29" s="771"/>
      <c r="X29" s="771"/>
      <c r="Y29" s="771"/>
      <c r="Z29" s="771"/>
      <c r="AA29" s="771">
        <v>24</v>
      </c>
      <c r="AB29" s="771"/>
      <c r="AC29" s="771"/>
      <c r="AD29" s="771"/>
      <c r="AE29" s="772"/>
      <c r="AF29" s="773">
        <v>24</v>
      </c>
      <c r="AG29" s="774"/>
      <c r="AH29" s="774"/>
      <c r="AI29" s="774"/>
      <c r="AJ29" s="775"/>
      <c r="AK29" s="821">
        <v>185</v>
      </c>
      <c r="AL29" s="817"/>
      <c r="AM29" s="817"/>
      <c r="AN29" s="817"/>
      <c r="AO29" s="817"/>
      <c r="AP29" s="817">
        <v>33</v>
      </c>
      <c r="AQ29" s="817"/>
      <c r="AR29" s="817"/>
      <c r="AS29" s="817"/>
      <c r="AT29" s="817"/>
      <c r="AU29" s="817"/>
      <c r="AV29" s="817"/>
      <c r="AW29" s="817"/>
      <c r="AX29" s="817"/>
      <c r="AY29" s="817"/>
      <c r="AZ29" s="818"/>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4">
        <v>3</v>
      </c>
      <c r="B30" s="767" t="s">
        <v>391</v>
      </c>
      <c r="C30" s="768"/>
      <c r="D30" s="768"/>
      <c r="E30" s="768"/>
      <c r="F30" s="768"/>
      <c r="G30" s="768"/>
      <c r="H30" s="768"/>
      <c r="I30" s="768"/>
      <c r="J30" s="768"/>
      <c r="K30" s="768"/>
      <c r="L30" s="768"/>
      <c r="M30" s="768"/>
      <c r="N30" s="768"/>
      <c r="O30" s="768"/>
      <c r="P30" s="769"/>
      <c r="Q30" s="770">
        <v>205</v>
      </c>
      <c r="R30" s="771"/>
      <c r="S30" s="771"/>
      <c r="T30" s="771"/>
      <c r="U30" s="771"/>
      <c r="V30" s="771">
        <v>198</v>
      </c>
      <c r="W30" s="771"/>
      <c r="X30" s="771"/>
      <c r="Y30" s="771"/>
      <c r="Z30" s="771"/>
      <c r="AA30" s="771">
        <v>7</v>
      </c>
      <c r="AB30" s="771"/>
      <c r="AC30" s="771"/>
      <c r="AD30" s="771"/>
      <c r="AE30" s="772"/>
      <c r="AF30" s="773">
        <v>7</v>
      </c>
      <c r="AG30" s="774"/>
      <c r="AH30" s="774"/>
      <c r="AI30" s="774"/>
      <c r="AJ30" s="775"/>
      <c r="AK30" s="821">
        <v>38</v>
      </c>
      <c r="AL30" s="817"/>
      <c r="AM30" s="817"/>
      <c r="AN30" s="817"/>
      <c r="AO30" s="817"/>
      <c r="AP30" s="817"/>
      <c r="AQ30" s="817"/>
      <c r="AR30" s="817"/>
      <c r="AS30" s="817"/>
      <c r="AT30" s="817"/>
      <c r="AU30" s="817"/>
      <c r="AV30" s="817"/>
      <c r="AW30" s="817"/>
      <c r="AX30" s="817"/>
      <c r="AY30" s="817"/>
      <c r="AZ30" s="818"/>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4">
        <v>4</v>
      </c>
      <c r="B31" s="767" t="s">
        <v>392</v>
      </c>
      <c r="C31" s="768"/>
      <c r="D31" s="768"/>
      <c r="E31" s="768"/>
      <c r="F31" s="768"/>
      <c r="G31" s="768"/>
      <c r="H31" s="768"/>
      <c r="I31" s="768"/>
      <c r="J31" s="768"/>
      <c r="K31" s="768"/>
      <c r="L31" s="768"/>
      <c r="M31" s="768"/>
      <c r="N31" s="768"/>
      <c r="O31" s="768"/>
      <c r="P31" s="769"/>
      <c r="Q31" s="770">
        <v>27</v>
      </c>
      <c r="R31" s="771"/>
      <c r="S31" s="771"/>
      <c r="T31" s="771"/>
      <c r="U31" s="771"/>
      <c r="V31" s="771">
        <v>26</v>
      </c>
      <c r="W31" s="771"/>
      <c r="X31" s="771"/>
      <c r="Y31" s="771"/>
      <c r="Z31" s="771"/>
      <c r="AA31" s="771">
        <v>1</v>
      </c>
      <c r="AB31" s="771"/>
      <c r="AC31" s="771"/>
      <c r="AD31" s="771"/>
      <c r="AE31" s="772"/>
      <c r="AF31" s="773">
        <v>1</v>
      </c>
      <c r="AG31" s="774"/>
      <c r="AH31" s="774"/>
      <c r="AI31" s="774"/>
      <c r="AJ31" s="775"/>
      <c r="AK31" s="821">
        <v>10</v>
      </c>
      <c r="AL31" s="817"/>
      <c r="AM31" s="817"/>
      <c r="AN31" s="817"/>
      <c r="AO31" s="817"/>
      <c r="AP31" s="817"/>
      <c r="AQ31" s="817"/>
      <c r="AR31" s="817"/>
      <c r="AS31" s="817"/>
      <c r="AT31" s="817"/>
      <c r="AU31" s="817"/>
      <c r="AV31" s="817"/>
      <c r="AW31" s="817"/>
      <c r="AX31" s="817"/>
      <c r="AY31" s="817"/>
      <c r="AZ31" s="818"/>
      <c r="BA31" s="818"/>
      <c r="BB31" s="818"/>
      <c r="BC31" s="818"/>
      <c r="BD31" s="818"/>
      <c r="BE31" s="819"/>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4">
        <v>5</v>
      </c>
      <c r="B32" s="767" t="s">
        <v>393</v>
      </c>
      <c r="C32" s="768"/>
      <c r="D32" s="768"/>
      <c r="E32" s="768"/>
      <c r="F32" s="768"/>
      <c r="G32" s="768"/>
      <c r="H32" s="768"/>
      <c r="I32" s="768"/>
      <c r="J32" s="768"/>
      <c r="K32" s="768"/>
      <c r="L32" s="768"/>
      <c r="M32" s="768"/>
      <c r="N32" s="768"/>
      <c r="O32" s="768"/>
      <c r="P32" s="769"/>
      <c r="Q32" s="770">
        <v>73</v>
      </c>
      <c r="R32" s="771"/>
      <c r="S32" s="771"/>
      <c r="T32" s="771"/>
      <c r="U32" s="771"/>
      <c r="V32" s="771">
        <v>65</v>
      </c>
      <c r="W32" s="771"/>
      <c r="X32" s="771"/>
      <c r="Y32" s="771"/>
      <c r="Z32" s="771"/>
      <c r="AA32" s="771">
        <v>8</v>
      </c>
      <c r="AB32" s="771"/>
      <c r="AC32" s="771"/>
      <c r="AD32" s="771"/>
      <c r="AE32" s="772"/>
      <c r="AF32" s="773">
        <v>26</v>
      </c>
      <c r="AG32" s="774"/>
      <c r="AH32" s="774"/>
      <c r="AI32" s="774"/>
      <c r="AJ32" s="775"/>
      <c r="AK32" s="821">
        <v>84</v>
      </c>
      <c r="AL32" s="817"/>
      <c r="AM32" s="817"/>
      <c r="AN32" s="817"/>
      <c r="AO32" s="817"/>
      <c r="AP32" s="817">
        <v>235</v>
      </c>
      <c r="AQ32" s="817"/>
      <c r="AR32" s="817"/>
      <c r="AS32" s="817"/>
      <c r="AT32" s="817"/>
      <c r="AU32" s="817">
        <v>202</v>
      </c>
      <c r="AV32" s="817"/>
      <c r="AW32" s="817"/>
      <c r="AX32" s="817"/>
      <c r="AY32" s="817"/>
      <c r="AZ32" s="818" t="s">
        <v>547</v>
      </c>
      <c r="BA32" s="818"/>
      <c r="BB32" s="818"/>
      <c r="BC32" s="818"/>
      <c r="BD32" s="818"/>
      <c r="BE32" s="819" t="s">
        <v>394</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4">
        <v>6</v>
      </c>
      <c r="B33" s="767" t="s">
        <v>395</v>
      </c>
      <c r="C33" s="768"/>
      <c r="D33" s="768"/>
      <c r="E33" s="768"/>
      <c r="F33" s="768"/>
      <c r="G33" s="768"/>
      <c r="H33" s="768"/>
      <c r="I33" s="768"/>
      <c r="J33" s="768"/>
      <c r="K33" s="768"/>
      <c r="L33" s="768"/>
      <c r="M33" s="768"/>
      <c r="N33" s="768"/>
      <c r="O33" s="768"/>
      <c r="P33" s="769"/>
      <c r="Q33" s="770">
        <v>55</v>
      </c>
      <c r="R33" s="771"/>
      <c r="S33" s="771"/>
      <c r="T33" s="771"/>
      <c r="U33" s="771"/>
      <c r="V33" s="771">
        <v>50</v>
      </c>
      <c r="W33" s="771"/>
      <c r="X33" s="771"/>
      <c r="Y33" s="771"/>
      <c r="Z33" s="771"/>
      <c r="AA33" s="771">
        <v>6</v>
      </c>
      <c r="AB33" s="771"/>
      <c r="AC33" s="771"/>
      <c r="AD33" s="771"/>
      <c r="AE33" s="772"/>
      <c r="AF33" s="773">
        <v>23</v>
      </c>
      <c r="AG33" s="774"/>
      <c r="AH33" s="774"/>
      <c r="AI33" s="774"/>
      <c r="AJ33" s="775"/>
      <c r="AK33" s="821">
        <v>36</v>
      </c>
      <c r="AL33" s="817"/>
      <c r="AM33" s="817"/>
      <c r="AN33" s="817"/>
      <c r="AO33" s="817"/>
      <c r="AP33" s="817">
        <v>64</v>
      </c>
      <c r="AQ33" s="817"/>
      <c r="AR33" s="817"/>
      <c r="AS33" s="817"/>
      <c r="AT33" s="817"/>
      <c r="AU33" s="817">
        <v>57</v>
      </c>
      <c r="AV33" s="817"/>
      <c r="AW33" s="817"/>
      <c r="AX33" s="817"/>
      <c r="AY33" s="817"/>
      <c r="AZ33" s="818" t="s">
        <v>547</v>
      </c>
      <c r="BA33" s="818"/>
      <c r="BB33" s="818"/>
      <c r="BC33" s="818"/>
      <c r="BD33" s="818"/>
      <c r="BE33" s="819" t="s">
        <v>394</v>
      </c>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396</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2" t="s">
        <v>377</v>
      </c>
      <c r="B63" s="776" t="s">
        <v>397</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89</v>
      </c>
      <c r="AG63" s="831"/>
      <c r="AH63" s="831"/>
      <c r="AI63" s="831"/>
      <c r="AJ63" s="832"/>
      <c r="AK63" s="833"/>
      <c r="AL63" s="828"/>
      <c r="AM63" s="828"/>
      <c r="AN63" s="828"/>
      <c r="AO63" s="828"/>
      <c r="AP63" s="831">
        <v>332</v>
      </c>
      <c r="AQ63" s="831"/>
      <c r="AR63" s="831"/>
      <c r="AS63" s="831"/>
      <c r="AT63" s="831"/>
      <c r="AU63" s="831">
        <v>259</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398</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399</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400</v>
      </c>
      <c r="AV66" s="721"/>
      <c r="AW66" s="721"/>
      <c r="AX66" s="721"/>
      <c r="AY66" s="722"/>
      <c r="AZ66" s="720" t="s">
        <v>365</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8">
        <v>1</v>
      </c>
      <c r="B68" s="856" t="s">
        <v>548</v>
      </c>
      <c r="C68" s="857"/>
      <c r="D68" s="857"/>
      <c r="E68" s="857"/>
      <c r="F68" s="857"/>
      <c r="G68" s="857"/>
      <c r="H68" s="857"/>
      <c r="I68" s="857"/>
      <c r="J68" s="857"/>
      <c r="K68" s="857"/>
      <c r="L68" s="857"/>
      <c r="M68" s="857"/>
      <c r="N68" s="857"/>
      <c r="O68" s="857"/>
      <c r="P68" s="858"/>
      <c r="Q68" s="859">
        <v>1985</v>
      </c>
      <c r="R68" s="853"/>
      <c r="S68" s="853"/>
      <c r="T68" s="853"/>
      <c r="U68" s="853"/>
      <c r="V68" s="853">
        <v>1887</v>
      </c>
      <c r="W68" s="853"/>
      <c r="X68" s="853"/>
      <c r="Y68" s="853"/>
      <c r="Z68" s="853"/>
      <c r="AA68" s="853">
        <v>9</v>
      </c>
      <c r="AB68" s="853"/>
      <c r="AC68" s="853"/>
      <c r="AD68" s="853"/>
      <c r="AE68" s="853"/>
      <c r="AF68" s="853">
        <v>9</v>
      </c>
      <c r="AG68" s="853"/>
      <c r="AH68" s="853"/>
      <c r="AI68" s="853"/>
      <c r="AJ68" s="853"/>
      <c r="AK68" s="853">
        <v>24</v>
      </c>
      <c r="AL68" s="853"/>
      <c r="AM68" s="853"/>
      <c r="AN68" s="853"/>
      <c r="AO68" s="853"/>
      <c r="AP68" s="853" t="s">
        <v>549</v>
      </c>
      <c r="AQ68" s="853"/>
      <c r="AR68" s="853"/>
      <c r="AS68" s="853"/>
      <c r="AT68" s="853"/>
      <c r="AU68" s="853" t="s">
        <v>549</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0">
        <v>2</v>
      </c>
      <c r="B69" s="860" t="s">
        <v>550</v>
      </c>
      <c r="C69" s="861"/>
      <c r="D69" s="861"/>
      <c r="E69" s="861"/>
      <c r="F69" s="861"/>
      <c r="G69" s="861"/>
      <c r="H69" s="861"/>
      <c r="I69" s="861"/>
      <c r="J69" s="861"/>
      <c r="K69" s="861"/>
      <c r="L69" s="861"/>
      <c r="M69" s="861"/>
      <c r="N69" s="861"/>
      <c r="O69" s="861"/>
      <c r="P69" s="862"/>
      <c r="Q69" s="863">
        <v>25</v>
      </c>
      <c r="R69" s="817"/>
      <c r="S69" s="817"/>
      <c r="T69" s="817"/>
      <c r="U69" s="817"/>
      <c r="V69" s="817">
        <v>23</v>
      </c>
      <c r="W69" s="817"/>
      <c r="X69" s="817"/>
      <c r="Y69" s="817"/>
      <c r="Z69" s="817"/>
      <c r="AA69" s="817">
        <v>1</v>
      </c>
      <c r="AB69" s="817"/>
      <c r="AC69" s="817"/>
      <c r="AD69" s="817"/>
      <c r="AE69" s="817"/>
      <c r="AF69" s="817">
        <v>1</v>
      </c>
      <c r="AG69" s="817"/>
      <c r="AH69" s="817"/>
      <c r="AI69" s="817"/>
      <c r="AJ69" s="817"/>
      <c r="AK69" s="817">
        <v>9</v>
      </c>
      <c r="AL69" s="817"/>
      <c r="AM69" s="817"/>
      <c r="AN69" s="817"/>
      <c r="AO69" s="817"/>
      <c r="AP69" s="817" t="s">
        <v>549</v>
      </c>
      <c r="AQ69" s="817"/>
      <c r="AR69" s="817"/>
      <c r="AS69" s="817"/>
      <c r="AT69" s="817"/>
      <c r="AU69" s="817" t="s">
        <v>549</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0">
        <v>3</v>
      </c>
      <c r="B70" s="860" t="s">
        <v>551</v>
      </c>
      <c r="C70" s="861"/>
      <c r="D70" s="861"/>
      <c r="E70" s="861"/>
      <c r="F70" s="861"/>
      <c r="G70" s="861"/>
      <c r="H70" s="861"/>
      <c r="I70" s="861"/>
      <c r="J70" s="861"/>
      <c r="K70" s="861"/>
      <c r="L70" s="861"/>
      <c r="M70" s="861"/>
      <c r="N70" s="861"/>
      <c r="O70" s="861"/>
      <c r="P70" s="862"/>
      <c r="Q70" s="863">
        <v>22</v>
      </c>
      <c r="R70" s="817"/>
      <c r="S70" s="817"/>
      <c r="T70" s="817"/>
      <c r="U70" s="817"/>
      <c r="V70" s="817">
        <v>20</v>
      </c>
      <c r="W70" s="817"/>
      <c r="X70" s="817"/>
      <c r="Y70" s="817"/>
      <c r="Z70" s="817"/>
      <c r="AA70" s="817">
        <v>2</v>
      </c>
      <c r="AB70" s="817"/>
      <c r="AC70" s="817"/>
      <c r="AD70" s="817"/>
      <c r="AE70" s="817"/>
      <c r="AF70" s="817">
        <v>2</v>
      </c>
      <c r="AG70" s="817"/>
      <c r="AH70" s="817"/>
      <c r="AI70" s="817"/>
      <c r="AJ70" s="817"/>
      <c r="AK70" s="817">
        <v>0</v>
      </c>
      <c r="AL70" s="817"/>
      <c r="AM70" s="817"/>
      <c r="AN70" s="817"/>
      <c r="AO70" s="817"/>
      <c r="AP70" s="817" t="s">
        <v>549</v>
      </c>
      <c r="AQ70" s="817"/>
      <c r="AR70" s="817"/>
      <c r="AS70" s="817"/>
      <c r="AT70" s="817"/>
      <c r="AU70" s="817" t="s">
        <v>549</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0">
        <v>4</v>
      </c>
      <c r="B71" s="860" t="s">
        <v>552</v>
      </c>
      <c r="C71" s="861"/>
      <c r="D71" s="861"/>
      <c r="E71" s="861"/>
      <c r="F71" s="861"/>
      <c r="G71" s="861"/>
      <c r="H71" s="861"/>
      <c r="I71" s="861"/>
      <c r="J71" s="861"/>
      <c r="K71" s="861"/>
      <c r="L71" s="861"/>
      <c r="M71" s="861"/>
      <c r="N71" s="861"/>
      <c r="O71" s="861"/>
      <c r="P71" s="862"/>
      <c r="Q71" s="863">
        <v>222</v>
      </c>
      <c r="R71" s="817"/>
      <c r="S71" s="817"/>
      <c r="T71" s="817"/>
      <c r="U71" s="817"/>
      <c r="V71" s="817">
        <v>215</v>
      </c>
      <c r="W71" s="817"/>
      <c r="X71" s="817"/>
      <c r="Y71" s="817"/>
      <c r="Z71" s="817"/>
      <c r="AA71" s="817">
        <v>7</v>
      </c>
      <c r="AB71" s="817"/>
      <c r="AC71" s="817"/>
      <c r="AD71" s="817"/>
      <c r="AE71" s="817"/>
      <c r="AF71" s="817">
        <v>7</v>
      </c>
      <c r="AG71" s="817"/>
      <c r="AH71" s="817"/>
      <c r="AI71" s="817"/>
      <c r="AJ71" s="817"/>
      <c r="AK71" s="817">
        <v>6</v>
      </c>
      <c r="AL71" s="817"/>
      <c r="AM71" s="817"/>
      <c r="AN71" s="817"/>
      <c r="AO71" s="817"/>
      <c r="AP71" s="817" t="s">
        <v>549</v>
      </c>
      <c r="AQ71" s="817"/>
      <c r="AR71" s="817"/>
      <c r="AS71" s="817"/>
      <c r="AT71" s="817"/>
      <c r="AU71" s="817" t="s">
        <v>549</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0">
        <v>5</v>
      </c>
      <c r="B72" s="860" t="s">
        <v>553</v>
      </c>
      <c r="C72" s="861"/>
      <c r="D72" s="861"/>
      <c r="E72" s="861"/>
      <c r="F72" s="861"/>
      <c r="G72" s="861"/>
      <c r="H72" s="861"/>
      <c r="I72" s="861"/>
      <c r="J72" s="861"/>
      <c r="K72" s="861"/>
      <c r="L72" s="861"/>
      <c r="M72" s="861"/>
      <c r="N72" s="861"/>
      <c r="O72" s="861"/>
      <c r="P72" s="862"/>
      <c r="Q72" s="863">
        <v>176722</v>
      </c>
      <c r="R72" s="817"/>
      <c r="S72" s="817"/>
      <c r="T72" s="817"/>
      <c r="U72" s="817"/>
      <c r="V72" s="817">
        <v>170611</v>
      </c>
      <c r="W72" s="817"/>
      <c r="X72" s="817"/>
      <c r="Y72" s="817"/>
      <c r="Z72" s="817"/>
      <c r="AA72" s="817">
        <v>6110</v>
      </c>
      <c r="AB72" s="817"/>
      <c r="AC72" s="817"/>
      <c r="AD72" s="817"/>
      <c r="AE72" s="817"/>
      <c r="AF72" s="817">
        <v>6110</v>
      </c>
      <c r="AG72" s="817"/>
      <c r="AH72" s="817"/>
      <c r="AI72" s="817"/>
      <c r="AJ72" s="817"/>
      <c r="AK72" s="817">
        <v>2165</v>
      </c>
      <c r="AL72" s="817"/>
      <c r="AM72" s="817"/>
      <c r="AN72" s="817"/>
      <c r="AO72" s="817"/>
      <c r="AP72" s="817" t="s">
        <v>549</v>
      </c>
      <c r="AQ72" s="817"/>
      <c r="AR72" s="817"/>
      <c r="AS72" s="817"/>
      <c r="AT72" s="817"/>
      <c r="AU72" s="817" t="s">
        <v>549</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0">
        <v>6</v>
      </c>
      <c r="B73" s="860" t="s">
        <v>554</v>
      </c>
      <c r="C73" s="861"/>
      <c r="D73" s="861"/>
      <c r="E73" s="861"/>
      <c r="F73" s="861"/>
      <c r="G73" s="861"/>
      <c r="H73" s="861"/>
      <c r="I73" s="861"/>
      <c r="J73" s="861"/>
      <c r="K73" s="861"/>
      <c r="L73" s="861"/>
      <c r="M73" s="861"/>
      <c r="N73" s="861"/>
      <c r="O73" s="861"/>
      <c r="P73" s="862"/>
      <c r="Q73" s="863">
        <v>1146</v>
      </c>
      <c r="R73" s="817"/>
      <c r="S73" s="817"/>
      <c r="T73" s="817"/>
      <c r="U73" s="817"/>
      <c r="V73" s="817">
        <v>1077</v>
      </c>
      <c r="W73" s="817"/>
      <c r="X73" s="817"/>
      <c r="Y73" s="817"/>
      <c r="Z73" s="817"/>
      <c r="AA73" s="817">
        <v>69</v>
      </c>
      <c r="AB73" s="817"/>
      <c r="AC73" s="817"/>
      <c r="AD73" s="817"/>
      <c r="AE73" s="817"/>
      <c r="AF73" s="817">
        <v>69</v>
      </c>
      <c r="AG73" s="817"/>
      <c r="AH73" s="817"/>
      <c r="AI73" s="817"/>
      <c r="AJ73" s="817"/>
      <c r="AK73" s="817">
        <v>4</v>
      </c>
      <c r="AL73" s="817"/>
      <c r="AM73" s="817"/>
      <c r="AN73" s="817"/>
      <c r="AO73" s="817"/>
      <c r="AP73" s="817">
        <v>54</v>
      </c>
      <c r="AQ73" s="817"/>
      <c r="AR73" s="817"/>
      <c r="AS73" s="817"/>
      <c r="AT73" s="817"/>
      <c r="AU73" s="817" t="s">
        <v>549</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0">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2" t="s">
        <v>377</v>
      </c>
      <c r="B88" s="776" t="s">
        <v>401</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6198</v>
      </c>
      <c r="AG88" s="831"/>
      <c r="AH88" s="831"/>
      <c r="AI88" s="831"/>
      <c r="AJ88" s="831"/>
      <c r="AK88" s="828"/>
      <c r="AL88" s="828"/>
      <c r="AM88" s="828"/>
      <c r="AN88" s="828"/>
      <c r="AO88" s="828"/>
      <c r="AP88" s="831">
        <v>54</v>
      </c>
      <c r="AQ88" s="831"/>
      <c r="AR88" s="831"/>
      <c r="AS88" s="831"/>
      <c r="AT88" s="831"/>
      <c r="AU88" s="831" t="s">
        <v>547</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6" t="s">
        <v>402</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10</v>
      </c>
      <c r="CS102" s="839"/>
      <c r="CT102" s="839"/>
      <c r="CU102" s="839"/>
      <c r="CV102" s="878"/>
      <c r="CW102" s="877">
        <v>22</v>
      </c>
      <c r="CX102" s="839"/>
      <c r="CY102" s="839"/>
      <c r="CZ102" s="839"/>
      <c r="DA102" s="878"/>
      <c r="DB102" s="877" t="s">
        <v>547</v>
      </c>
      <c r="DC102" s="839"/>
      <c r="DD102" s="839"/>
      <c r="DE102" s="839"/>
      <c r="DF102" s="878"/>
      <c r="DG102" s="877" t="s">
        <v>547</v>
      </c>
      <c r="DH102" s="839"/>
      <c r="DI102" s="839"/>
      <c r="DJ102" s="839"/>
      <c r="DK102" s="878"/>
      <c r="DL102" s="877" t="s">
        <v>547</v>
      </c>
      <c r="DM102" s="839"/>
      <c r="DN102" s="839"/>
      <c r="DO102" s="839"/>
      <c r="DP102" s="878"/>
      <c r="DQ102" s="877" t="s">
        <v>547</v>
      </c>
      <c r="DR102" s="839"/>
      <c r="DS102" s="839"/>
      <c r="DT102" s="839"/>
      <c r="DU102" s="878"/>
      <c r="DV102" s="776"/>
      <c r="DW102" s="777"/>
      <c r="DX102" s="777"/>
      <c r="DY102" s="777"/>
      <c r="DZ102" s="901"/>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403</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404</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405</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406</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407</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408</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409</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410</v>
      </c>
      <c r="AB109" s="880"/>
      <c r="AC109" s="880"/>
      <c r="AD109" s="880"/>
      <c r="AE109" s="881"/>
      <c r="AF109" s="879" t="s">
        <v>411</v>
      </c>
      <c r="AG109" s="880"/>
      <c r="AH109" s="880"/>
      <c r="AI109" s="880"/>
      <c r="AJ109" s="881"/>
      <c r="AK109" s="879" t="s">
        <v>295</v>
      </c>
      <c r="AL109" s="880"/>
      <c r="AM109" s="880"/>
      <c r="AN109" s="880"/>
      <c r="AO109" s="881"/>
      <c r="AP109" s="879" t="s">
        <v>412</v>
      </c>
      <c r="AQ109" s="880"/>
      <c r="AR109" s="880"/>
      <c r="AS109" s="880"/>
      <c r="AT109" s="882"/>
      <c r="AU109" s="899" t="s">
        <v>409</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410</v>
      </c>
      <c r="BR109" s="880"/>
      <c r="BS109" s="880"/>
      <c r="BT109" s="880"/>
      <c r="BU109" s="881"/>
      <c r="BV109" s="879" t="s">
        <v>411</v>
      </c>
      <c r="BW109" s="880"/>
      <c r="BX109" s="880"/>
      <c r="BY109" s="880"/>
      <c r="BZ109" s="881"/>
      <c r="CA109" s="879" t="s">
        <v>295</v>
      </c>
      <c r="CB109" s="880"/>
      <c r="CC109" s="880"/>
      <c r="CD109" s="880"/>
      <c r="CE109" s="881"/>
      <c r="CF109" s="900" t="s">
        <v>412</v>
      </c>
      <c r="CG109" s="900"/>
      <c r="CH109" s="900"/>
      <c r="CI109" s="900"/>
      <c r="CJ109" s="900"/>
      <c r="CK109" s="879" t="s">
        <v>413</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410</v>
      </c>
      <c r="DH109" s="880"/>
      <c r="DI109" s="880"/>
      <c r="DJ109" s="880"/>
      <c r="DK109" s="881"/>
      <c r="DL109" s="879" t="s">
        <v>411</v>
      </c>
      <c r="DM109" s="880"/>
      <c r="DN109" s="880"/>
      <c r="DO109" s="880"/>
      <c r="DP109" s="881"/>
      <c r="DQ109" s="879" t="s">
        <v>295</v>
      </c>
      <c r="DR109" s="880"/>
      <c r="DS109" s="880"/>
      <c r="DT109" s="880"/>
      <c r="DU109" s="881"/>
      <c r="DV109" s="879" t="s">
        <v>412</v>
      </c>
      <c r="DW109" s="880"/>
      <c r="DX109" s="880"/>
      <c r="DY109" s="880"/>
      <c r="DZ109" s="882"/>
    </row>
    <row r="110" spans="1:131" s="212" customFormat="1" ht="26.25" customHeight="1" x14ac:dyDescent="0.15">
      <c r="A110" s="883" t="s">
        <v>414</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225407</v>
      </c>
      <c r="AB110" s="887"/>
      <c r="AC110" s="887"/>
      <c r="AD110" s="887"/>
      <c r="AE110" s="888"/>
      <c r="AF110" s="889">
        <v>231045</v>
      </c>
      <c r="AG110" s="887"/>
      <c r="AH110" s="887"/>
      <c r="AI110" s="887"/>
      <c r="AJ110" s="888"/>
      <c r="AK110" s="889">
        <v>251305</v>
      </c>
      <c r="AL110" s="887"/>
      <c r="AM110" s="887"/>
      <c r="AN110" s="887"/>
      <c r="AO110" s="888"/>
      <c r="AP110" s="890">
        <v>20.2</v>
      </c>
      <c r="AQ110" s="891"/>
      <c r="AR110" s="891"/>
      <c r="AS110" s="891"/>
      <c r="AT110" s="892"/>
      <c r="AU110" s="893" t="s">
        <v>69</v>
      </c>
      <c r="AV110" s="894"/>
      <c r="AW110" s="894"/>
      <c r="AX110" s="894"/>
      <c r="AY110" s="894"/>
      <c r="AZ110" s="916" t="s">
        <v>415</v>
      </c>
      <c r="BA110" s="884"/>
      <c r="BB110" s="884"/>
      <c r="BC110" s="884"/>
      <c r="BD110" s="884"/>
      <c r="BE110" s="884"/>
      <c r="BF110" s="884"/>
      <c r="BG110" s="884"/>
      <c r="BH110" s="884"/>
      <c r="BI110" s="884"/>
      <c r="BJ110" s="884"/>
      <c r="BK110" s="884"/>
      <c r="BL110" s="884"/>
      <c r="BM110" s="884"/>
      <c r="BN110" s="884"/>
      <c r="BO110" s="884"/>
      <c r="BP110" s="885"/>
      <c r="BQ110" s="917">
        <v>2111639</v>
      </c>
      <c r="BR110" s="918"/>
      <c r="BS110" s="918"/>
      <c r="BT110" s="918"/>
      <c r="BU110" s="918"/>
      <c r="BV110" s="918">
        <v>1973995</v>
      </c>
      <c r="BW110" s="918"/>
      <c r="BX110" s="918"/>
      <c r="BY110" s="918"/>
      <c r="BZ110" s="918"/>
      <c r="CA110" s="918">
        <v>1947123</v>
      </c>
      <c r="CB110" s="918"/>
      <c r="CC110" s="918"/>
      <c r="CD110" s="918"/>
      <c r="CE110" s="918"/>
      <c r="CF110" s="931">
        <v>156.9</v>
      </c>
      <c r="CG110" s="932"/>
      <c r="CH110" s="932"/>
      <c r="CI110" s="932"/>
      <c r="CJ110" s="932"/>
      <c r="CK110" s="933" t="s">
        <v>416</v>
      </c>
      <c r="CL110" s="934"/>
      <c r="CM110" s="916" t="s">
        <v>417</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15">
      <c r="A111" s="921" t="s">
        <v>418</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419</v>
      </c>
      <c r="BA111" s="910"/>
      <c r="BB111" s="910"/>
      <c r="BC111" s="910"/>
      <c r="BD111" s="910"/>
      <c r="BE111" s="910"/>
      <c r="BF111" s="910"/>
      <c r="BG111" s="910"/>
      <c r="BH111" s="910"/>
      <c r="BI111" s="910"/>
      <c r="BJ111" s="910"/>
      <c r="BK111" s="910"/>
      <c r="BL111" s="910"/>
      <c r="BM111" s="910"/>
      <c r="BN111" s="910"/>
      <c r="BO111" s="910"/>
      <c r="BP111" s="911"/>
      <c r="BQ111" s="912">
        <v>13892</v>
      </c>
      <c r="BR111" s="913"/>
      <c r="BS111" s="913"/>
      <c r="BT111" s="913"/>
      <c r="BU111" s="913"/>
      <c r="BV111" s="913">
        <v>10859</v>
      </c>
      <c r="BW111" s="913"/>
      <c r="BX111" s="913"/>
      <c r="BY111" s="913"/>
      <c r="BZ111" s="913"/>
      <c r="CA111" s="913">
        <v>7819</v>
      </c>
      <c r="CB111" s="913"/>
      <c r="CC111" s="913"/>
      <c r="CD111" s="913"/>
      <c r="CE111" s="913"/>
      <c r="CF111" s="907">
        <v>0.6</v>
      </c>
      <c r="CG111" s="908"/>
      <c r="CH111" s="908"/>
      <c r="CI111" s="908"/>
      <c r="CJ111" s="908"/>
      <c r="CK111" s="935"/>
      <c r="CL111" s="936"/>
      <c r="CM111" s="909" t="s">
        <v>420</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421</v>
      </c>
      <c r="B112" s="940"/>
      <c r="C112" s="910" t="s">
        <v>422</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423</v>
      </c>
      <c r="BA112" s="910"/>
      <c r="BB112" s="910"/>
      <c r="BC112" s="910"/>
      <c r="BD112" s="910"/>
      <c r="BE112" s="910"/>
      <c r="BF112" s="910"/>
      <c r="BG112" s="910"/>
      <c r="BH112" s="910"/>
      <c r="BI112" s="910"/>
      <c r="BJ112" s="910"/>
      <c r="BK112" s="910"/>
      <c r="BL112" s="910"/>
      <c r="BM112" s="910"/>
      <c r="BN112" s="910"/>
      <c r="BO112" s="910"/>
      <c r="BP112" s="911"/>
      <c r="BQ112" s="912">
        <v>263887</v>
      </c>
      <c r="BR112" s="913"/>
      <c r="BS112" s="913"/>
      <c r="BT112" s="913"/>
      <c r="BU112" s="913"/>
      <c r="BV112" s="913">
        <v>236539</v>
      </c>
      <c r="BW112" s="913"/>
      <c r="BX112" s="913"/>
      <c r="BY112" s="913"/>
      <c r="BZ112" s="913"/>
      <c r="CA112" s="913">
        <v>258839</v>
      </c>
      <c r="CB112" s="913"/>
      <c r="CC112" s="913"/>
      <c r="CD112" s="913"/>
      <c r="CE112" s="913"/>
      <c r="CF112" s="907">
        <v>20.9</v>
      </c>
      <c r="CG112" s="908"/>
      <c r="CH112" s="908"/>
      <c r="CI112" s="908"/>
      <c r="CJ112" s="908"/>
      <c r="CK112" s="935"/>
      <c r="CL112" s="936"/>
      <c r="CM112" s="909" t="s">
        <v>424</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425</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51451</v>
      </c>
      <c r="AB113" s="925"/>
      <c r="AC113" s="925"/>
      <c r="AD113" s="925"/>
      <c r="AE113" s="926"/>
      <c r="AF113" s="927">
        <v>54391</v>
      </c>
      <c r="AG113" s="925"/>
      <c r="AH113" s="925"/>
      <c r="AI113" s="925"/>
      <c r="AJ113" s="926"/>
      <c r="AK113" s="927">
        <v>43737</v>
      </c>
      <c r="AL113" s="925"/>
      <c r="AM113" s="925"/>
      <c r="AN113" s="925"/>
      <c r="AO113" s="926"/>
      <c r="AP113" s="928">
        <v>3.5</v>
      </c>
      <c r="AQ113" s="929"/>
      <c r="AR113" s="929"/>
      <c r="AS113" s="929"/>
      <c r="AT113" s="930"/>
      <c r="AU113" s="895"/>
      <c r="AV113" s="896"/>
      <c r="AW113" s="896"/>
      <c r="AX113" s="896"/>
      <c r="AY113" s="896"/>
      <c r="AZ113" s="909" t="s">
        <v>426</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427</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v>13892</v>
      </c>
      <c r="DH113" s="946"/>
      <c r="DI113" s="946"/>
      <c r="DJ113" s="946"/>
      <c r="DK113" s="947"/>
      <c r="DL113" s="948">
        <v>10859</v>
      </c>
      <c r="DM113" s="946"/>
      <c r="DN113" s="946"/>
      <c r="DO113" s="946"/>
      <c r="DP113" s="947"/>
      <c r="DQ113" s="948">
        <v>7819</v>
      </c>
      <c r="DR113" s="946"/>
      <c r="DS113" s="946"/>
      <c r="DT113" s="946"/>
      <c r="DU113" s="947"/>
      <c r="DV113" s="949">
        <v>0.6</v>
      </c>
      <c r="DW113" s="950"/>
      <c r="DX113" s="950"/>
      <c r="DY113" s="950"/>
      <c r="DZ113" s="951"/>
    </row>
    <row r="114" spans="1:130" s="212" customFormat="1" ht="26.25" customHeight="1" x14ac:dyDescent="0.15">
      <c r="A114" s="941"/>
      <c r="B114" s="942"/>
      <c r="C114" s="910" t="s">
        <v>428</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429</v>
      </c>
      <c r="BA114" s="910"/>
      <c r="BB114" s="910"/>
      <c r="BC114" s="910"/>
      <c r="BD114" s="910"/>
      <c r="BE114" s="910"/>
      <c r="BF114" s="910"/>
      <c r="BG114" s="910"/>
      <c r="BH114" s="910"/>
      <c r="BI114" s="910"/>
      <c r="BJ114" s="910"/>
      <c r="BK114" s="910"/>
      <c r="BL114" s="910"/>
      <c r="BM114" s="910"/>
      <c r="BN114" s="910"/>
      <c r="BO114" s="910"/>
      <c r="BP114" s="911"/>
      <c r="BQ114" s="912">
        <v>441816</v>
      </c>
      <c r="BR114" s="913"/>
      <c r="BS114" s="913"/>
      <c r="BT114" s="913"/>
      <c r="BU114" s="913"/>
      <c r="BV114" s="913">
        <v>621253</v>
      </c>
      <c r="BW114" s="913"/>
      <c r="BX114" s="913"/>
      <c r="BY114" s="913"/>
      <c r="BZ114" s="913"/>
      <c r="CA114" s="913">
        <v>424226</v>
      </c>
      <c r="CB114" s="913"/>
      <c r="CC114" s="913"/>
      <c r="CD114" s="913"/>
      <c r="CE114" s="913"/>
      <c r="CF114" s="907">
        <v>34.200000000000003</v>
      </c>
      <c r="CG114" s="908"/>
      <c r="CH114" s="908"/>
      <c r="CI114" s="908"/>
      <c r="CJ114" s="908"/>
      <c r="CK114" s="935"/>
      <c r="CL114" s="936"/>
      <c r="CM114" s="909" t="s">
        <v>430</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431</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3038</v>
      </c>
      <c r="AB115" s="925"/>
      <c r="AC115" s="925"/>
      <c r="AD115" s="925"/>
      <c r="AE115" s="926"/>
      <c r="AF115" s="927">
        <v>3038</v>
      </c>
      <c r="AG115" s="925"/>
      <c r="AH115" s="925"/>
      <c r="AI115" s="925"/>
      <c r="AJ115" s="926"/>
      <c r="AK115" s="927">
        <v>3038</v>
      </c>
      <c r="AL115" s="925"/>
      <c r="AM115" s="925"/>
      <c r="AN115" s="925"/>
      <c r="AO115" s="926"/>
      <c r="AP115" s="928">
        <v>0.2</v>
      </c>
      <c r="AQ115" s="929"/>
      <c r="AR115" s="929"/>
      <c r="AS115" s="929"/>
      <c r="AT115" s="930"/>
      <c r="AU115" s="895"/>
      <c r="AV115" s="896"/>
      <c r="AW115" s="896"/>
      <c r="AX115" s="896"/>
      <c r="AY115" s="896"/>
      <c r="AZ115" s="909" t="s">
        <v>432</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433</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15">
      <c r="A116" s="943"/>
      <c r="B116" s="944"/>
      <c r="C116" s="952" t="s">
        <v>434</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435</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436</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15">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437</v>
      </c>
      <c r="Z117" s="881"/>
      <c r="AA117" s="965">
        <v>279896</v>
      </c>
      <c r="AB117" s="966"/>
      <c r="AC117" s="966"/>
      <c r="AD117" s="966"/>
      <c r="AE117" s="967"/>
      <c r="AF117" s="968">
        <v>288474</v>
      </c>
      <c r="AG117" s="966"/>
      <c r="AH117" s="966"/>
      <c r="AI117" s="966"/>
      <c r="AJ117" s="967"/>
      <c r="AK117" s="968">
        <v>298080</v>
      </c>
      <c r="AL117" s="966"/>
      <c r="AM117" s="966"/>
      <c r="AN117" s="966"/>
      <c r="AO117" s="967"/>
      <c r="AP117" s="969"/>
      <c r="AQ117" s="970"/>
      <c r="AR117" s="970"/>
      <c r="AS117" s="970"/>
      <c r="AT117" s="971"/>
      <c r="AU117" s="895"/>
      <c r="AV117" s="896"/>
      <c r="AW117" s="896"/>
      <c r="AX117" s="896"/>
      <c r="AY117" s="896"/>
      <c r="AZ117" s="961" t="s">
        <v>438</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439</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413</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410</v>
      </c>
      <c r="AB118" s="880"/>
      <c r="AC118" s="880"/>
      <c r="AD118" s="880"/>
      <c r="AE118" s="881"/>
      <c r="AF118" s="879" t="s">
        <v>411</v>
      </c>
      <c r="AG118" s="880"/>
      <c r="AH118" s="880"/>
      <c r="AI118" s="880"/>
      <c r="AJ118" s="881"/>
      <c r="AK118" s="879" t="s">
        <v>295</v>
      </c>
      <c r="AL118" s="880"/>
      <c r="AM118" s="880"/>
      <c r="AN118" s="880"/>
      <c r="AO118" s="881"/>
      <c r="AP118" s="957" t="s">
        <v>412</v>
      </c>
      <c r="AQ118" s="958"/>
      <c r="AR118" s="958"/>
      <c r="AS118" s="958"/>
      <c r="AT118" s="959"/>
      <c r="AU118" s="895"/>
      <c r="AV118" s="896"/>
      <c r="AW118" s="896"/>
      <c r="AX118" s="896"/>
      <c r="AY118" s="896"/>
      <c r="AZ118" s="960" t="s">
        <v>440</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441</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3" t="s">
        <v>416</v>
      </c>
      <c r="B119" s="934"/>
      <c r="C119" s="916" t="s">
        <v>417</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178</v>
      </c>
      <c r="BA119" s="233"/>
      <c r="BB119" s="233"/>
      <c r="BC119" s="233"/>
      <c r="BD119" s="233"/>
      <c r="BE119" s="233"/>
      <c r="BF119" s="233"/>
      <c r="BG119" s="233"/>
      <c r="BH119" s="233"/>
      <c r="BI119" s="233"/>
      <c r="BJ119" s="233"/>
      <c r="BK119" s="233"/>
      <c r="BL119" s="233"/>
      <c r="BM119" s="233"/>
      <c r="BN119" s="233"/>
      <c r="BO119" s="964" t="s">
        <v>442</v>
      </c>
      <c r="BP119" s="992"/>
      <c r="BQ119" s="986">
        <v>2831234</v>
      </c>
      <c r="BR119" s="987"/>
      <c r="BS119" s="987"/>
      <c r="BT119" s="987"/>
      <c r="BU119" s="987"/>
      <c r="BV119" s="987">
        <v>2842646</v>
      </c>
      <c r="BW119" s="987"/>
      <c r="BX119" s="987"/>
      <c r="BY119" s="987"/>
      <c r="BZ119" s="987"/>
      <c r="CA119" s="987">
        <v>2638007</v>
      </c>
      <c r="CB119" s="987"/>
      <c r="CC119" s="987"/>
      <c r="CD119" s="987"/>
      <c r="CE119" s="987"/>
      <c r="CF119" s="988"/>
      <c r="CG119" s="989"/>
      <c r="CH119" s="989"/>
      <c r="CI119" s="989"/>
      <c r="CJ119" s="990"/>
      <c r="CK119" s="937"/>
      <c r="CL119" s="938"/>
      <c r="CM119" s="960" t="s">
        <v>443</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15">
      <c r="A120" s="1044"/>
      <c r="B120" s="936"/>
      <c r="C120" s="909" t="s">
        <v>420</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444</v>
      </c>
      <c r="AV120" s="979"/>
      <c r="AW120" s="979"/>
      <c r="AX120" s="979"/>
      <c r="AY120" s="980"/>
      <c r="AZ120" s="916" t="s">
        <v>445</v>
      </c>
      <c r="BA120" s="884"/>
      <c r="BB120" s="884"/>
      <c r="BC120" s="884"/>
      <c r="BD120" s="884"/>
      <c r="BE120" s="884"/>
      <c r="BF120" s="884"/>
      <c r="BG120" s="884"/>
      <c r="BH120" s="884"/>
      <c r="BI120" s="884"/>
      <c r="BJ120" s="884"/>
      <c r="BK120" s="884"/>
      <c r="BL120" s="884"/>
      <c r="BM120" s="884"/>
      <c r="BN120" s="884"/>
      <c r="BO120" s="884"/>
      <c r="BP120" s="885"/>
      <c r="BQ120" s="917">
        <v>1959617</v>
      </c>
      <c r="BR120" s="918"/>
      <c r="BS120" s="918"/>
      <c r="BT120" s="918"/>
      <c r="BU120" s="918"/>
      <c r="BV120" s="918">
        <v>1931676</v>
      </c>
      <c r="BW120" s="918"/>
      <c r="BX120" s="918"/>
      <c r="BY120" s="918"/>
      <c r="BZ120" s="918"/>
      <c r="CA120" s="918">
        <v>1492052</v>
      </c>
      <c r="CB120" s="918"/>
      <c r="CC120" s="918"/>
      <c r="CD120" s="918"/>
      <c r="CE120" s="918"/>
      <c r="CF120" s="931">
        <v>120.2</v>
      </c>
      <c r="CG120" s="932"/>
      <c r="CH120" s="932"/>
      <c r="CI120" s="932"/>
      <c r="CJ120" s="932"/>
      <c r="CK120" s="993" t="s">
        <v>446</v>
      </c>
      <c r="CL120" s="994"/>
      <c r="CM120" s="994"/>
      <c r="CN120" s="994"/>
      <c r="CO120" s="995"/>
      <c r="CP120" s="1001" t="s">
        <v>393</v>
      </c>
      <c r="CQ120" s="1002"/>
      <c r="CR120" s="1002"/>
      <c r="CS120" s="1002"/>
      <c r="CT120" s="1002"/>
      <c r="CU120" s="1002"/>
      <c r="CV120" s="1002"/>
      <c r="CW120" s="1002"/>
      <c r="CX120" s="1002"/>
      <c r="CY120" s="1002"/>
      <c r="CZ120" s="1002"/>
      <c r="DA120" s="1002"/>
      <c r="DB120" s="1002"/>
      <c r="DC120" s="1002"/>
      <c r="DD120" s="1002"/>
      <c r="DE120" s="1002"/>
      <c r="DF120" s="1003"/>
      <c r="DG120" s="917">
        <v>194448</v>
      </c>
      <c r="DH120" s="918"/>
      <c r="DI120" s="918"/>
      <c r="DJ120" s="918"/>
      <c r="DK120" s="918"/>
      <c r="DL120" s="918">
        <v>174055</v>
      </c>
      <c r="DM120" s="918"/>
      <c r="DN120" s="918"/>
      <c r="DO120" s="918"/>
      <c r="DP120" s="918"/>
      <c r="DQ120" s="918">
        <v>202325</v>
      </c>
      <c r="DR120" s="918"/>
      <c r="DS120" s="918"/>
      <c r="DT120" s="918"/>
      <c r="DU120" s="918"/>
      <c r="DV120" s="919">
        <v>16.3</v>
      </c>
      <c r="DW120" s="919"/>
      <c r="DX120" s="919"/>
      <c r="DY120" s="919"/>
      <c r="DZ120" s="920"/>
    </row>
    <row r="121" spans="1:130" s="212" customFormat="1" ht="26.25" customHeight="1" x14ac:dyDescent="0.15">
      <c r="A121" s="1044"/>
      <c r="B121" s="936"/>
      <c r="C121" s="961" t="s">
        <v>447</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v>3038</v>
      </c>
      <c r="AB121" s="946"/>
      <c r="AC121" s="946"/>
      <c r="AD121" s="946"/>
      <c r="AE121" s="947"/>
      <c r="AF121" s="948">
        <v>3038</v>
      </c>
      <c r="AG121" s="946"/>
      <c r="AH121" s="946"/>
      <c r="AI121" s="946"/>
      <c r="AJ121" s="947"/>
      <c r="AK121" s="948">
        <v>3038</v>
      </c>
      <c r="AL121" s="946"/>
      <c r="AM121" s="946"/>
      <c r="AN121" s="946"/>
      <c r="AO121" s="947"/>
      <c r="AP121" s="949">
        <v>0.2</v>
      </c>
      <c r="AQ121" s="950"/>
      <c r="AR121" s="950"/>
      <c r="AS121" s="950"/>
      <c r="AT121" s="951"/>
      <c r="AU121" s="981"/>
      <c r="AV121" s="982"/>
      <c r="AW121" s="982"/>
      <c r="AX121" s="982"/>
      <c r="AY121" s="983"/>
      <c r="AZ121" s="909" t="s">
        <v>448</v>
      </c>
      <c r="BA121" s="910"/>
      <c r="BB121" s="910"/>
      <c r="BC121" s="910"/>
      <c r="BD121" s="910"/>
      <c r="BE121" s="910"/>
      <c r="BF121" s="910"/>
      <c r="BG121" s="910"/>
      <c r="BH121" s="910"/>
      <c r="BI121" s="910"/>
      <c r="BJ121" s="910"/>
      <c r="BK121" s="910"/>
      <c r="BL121" s="910"/>
      <c r="BM121" s="910"/>
      <c r="BN121" s="910"/>
      <c r="BO121" s="910"/>
      <c r="BP121" s="911"/>
      <c r="BQ121" s="912" t="s">
        <v>122</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395</v>
      </c>
      <c r="CQ121" s="1007"/>
      <c r="CR121" s="1007"/>
      <c r="CS121" s="1007"/>
      <c r="CT121" s="1007"/>
      <c r="CU121" s="1007"/>
      <c r="CV121" s="1007"/>
      <c r="CW121" s="1007"/>
      <c r="CX121" s="1007"/>
      <c r="CY121" s="1007"/>
      <c r="CZ121" s="1007"/>
      <c r="DA121" s="1007"/>
      <c r="DB121" s="1007"/>
      <c r="DC121" s="1007"/>
      <c r="DD121" s="1007"/>
      <c r="DE121" s="1007"/>
      <c r="DF121" s="1008"/>
      <c r="DG121" s="912">
        <v>69439</v>
      </c>
      <c r="DH121" s="913"/>
      <c r="DI121" s="913"/>
      <c r="DJ121" s="913"/>
      <c r="DK121" s="913"/>
      <c r="DL121" s="913">
        <v>62484</v>
      </c>
      <c r="DM121" s="913"/>
      <c r="DN121" s="913"/>
      <c r="DO121" s="913"/>
      <c r="DP121" s="913"/>
      <c r="DQ121" s="913">
        <v>56514</v>
      </c>
      <c r="DR121" s="913"/>
      <c r="DS121" s="913"/>
      <c r="DT121" s="913"/>
      <c r="DU121" s="913"/>
      <c r="DV121" s="914">
        <v>4.5999999999999996</v>
      </c>
      <c r="DW121" s="914"/>
      <c r="DX121" s="914"/>
      <c r="DY121" s="914"/>
      <c r="DZ121" s="915"/>
    </row>
    <row r="122" spans="1:130" s="212" customFormat="1" ht="26.25" customHeight="1" x14ac:dyDescent="0.15">
      <c r="A122" s="1044"/>
      <c r="B122" s="936"/>
      <c r="C122" s="909" t="s">
        <v>430</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449</v>
      </c>
      <c r="BA122" s="952"/>
      <c r="BB122" s="952"/>
      <c r="BC122" s="952"/>
      <c r="BD122" s="952"/>
      <c r="BE122" s="952"/>
      <c r="BF122" s="952"/>
      <c r="BG122" s="952"/>
      <c r="BH122" s="952"/>
      <c r="BI122" s="952"/>
      <c r="BJ122" s="952"/>
      <c r="BK122" s="952"/>
      <c r="BL122" s="952"/>
      <c r="BM122" s="952"/>
      <c r="BN122" s="952"/>
      <c r="BO122" s="952"/>
      <c r="BP122" s="953"/>
      <c r="BQ122" s="986">
        <v>1707600</v>
      </c>
      <c r="BR122" s="987"/>
      <c r="BS122" s="987"/>
      <c r="BT122" s="987"/>
      <c r="BU122" s="987"/>
      <c r="BV122" s="987">
        <v>1608702</v>
      </c>
      <c r="BW122" s="987"/>
      <c r="BX122" s="987"/>
      <c r="BY122" s="987"/>
      <c r="BZ122" s="987"/>
      <c r="CA122" s="987">
        <v>1560537</v>
      </c>
      <c r="CB122" s="987"/>
      <c r="CC122" s="987"/>
      <c r="CD122" s="987"/>
      <c r="CE122" s="987"/>
      <c r="CF122" s="1004">
        <v>125.7</v>
      </c>
      <c r="CG122" s="1005"/>
      <c r="CH122" s="1005"/>
      <c r="CI122" s="1005"/>
      <c r="CJ122" s="1005"/>
      <c r="CK122" s="996"/>
      <c r="CL122" s="997"/>
      <c r="CM122" s="997"/>
      <c r="CN122" s="997"/>
      <c r="CO122" s="998"/>
      <c r="CP122" s="1006" t="s">
        <v>391</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15">
      <c r="A123" s="1044"/>
      <c r="B123" s="936"/>
      <c r="C123" s="909" t="s">
        <v>436</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178</v>
      </c>
      <c r="BA123" s="233"/>
      <c r="BB123" s="233"/>
      <c r="BC123" s="233"/>
      <c r="BD123" s="233"/>
      <c r="BE123" s="233"/>
      <c r="BF123" s="233"/>
      <c r="BG123" s="233"/>
      <c r="BH123" s="233"/>
      <c r="BI123" s="233"/>
      <c r="BJ123" s="233"/>
      <c r="BK123" s="233"/>
      <c r="BL123" s="233"/>
      <c r="BM123" s="233"/>
      <c r="BN123" s="233"/>
      <c r="BO123" s="964" t="s">
        <v>450</v>
      </c>
      <c r="BP123" s="992"/>
      <c r="BQ123" s="1050">
        <v>3667217</v>
      </c>
      <c r="BR123" s="1051"/>
      <c r="BS123" s="1051"/>
      <c r="BT123" s="1051"/>
      <c r="BU123" s="1051"/>
      <c r="BV123" s="1051">
        <v>3540378</v>
      </c>
      <c r="BW123" s="1051"/>
      <c r="BX123" s="1051"/>
      <c r="BY123" s="1051"/>
      <c r="BZ123" s="1051"/>
      <c r="CA123" s="1051">
        <v>3052589</v>
      </c>
      <c r="CB123" s="1051"/>
      <c r="CC123" s="1051"/>
      <c r="CD123" s="1051"/>
      <c r="CE123" s="1051"/>
      <c r="CF123" s="988"/>
      <c r="CG123" s="989"/>
      <c r="CH123" s="989"/>
      <c r="CI123" s="989"/>
      <c r="CJ123" s="990"/>
      <c r="CK123" s="996"/>
      <c r="CL123" s="997"/>
      <c r="CM123" s="997"/>
      <c r="CN123" s="997"/>
      <c r="CO123" s="998"/>
      <c r="CP123" s="1006" t="s">
        <v>392</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
      <c r="A124" s="1044"/>
      <c r="B124" s="936"/>
      <c r="C124" s="909" t="s">
        <v>439</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451</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452</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15">
      <c r="A125" s="1044"/>
      <c r="B125" s="936"/>
      <c r="C125" s="909" t="s">
        <v>441</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453</v>
      </c>
      <c r="CL125" s="994"/>
      <c r="CM125" s="994"/>
      <c r="CN125" s="994"/>
      <c r="CO125" s="995"/>
      <c r="CP125" s="916" t="s">
        <v>454</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4"/>
      <c r="B126" s="936"/>
      <c r="C126" s="909" t="s">
        <v>443</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455</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5"/>
      <c r="B127" s="938"/>
      <c r="C127" s="960" t="s">
        <v>456</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457</v>
      </c>
      <c r="AY127" s="1019"/>
      <c r="AZ127" s="1019"/>
      <c r="BA127" s="1019"/>
      <c r="BB127" s="1019"/>
      <c r="BC127" s="1019"/>
      <c r="BD127" s="1019"/>
      <c r="BE127" s="1020"/>
      <c r="BF127" s="1021" t="s">
        <v>458</v>
      </c>
      <c r="BG127" s="1019"/>
      <c r="BH127" s="1019"/>
      <c r="BI127" s="1019"/>
      <c r="BJ127" s="1019"/>
      <c r="BK127" s="1019"/>
      <c r="BL127" s="1020"/>
      <c r="BM127" s="1021" t="s">
        <v>459</v>
      </c>
      <c r="BN127" s="1019"/>
      <c r="BO127" s="1019"/>
      <c r="BP127" s="1019"/>
      <c r="BQ127" s="1019"/>
      <c r="BR127" s="1019"/>
      <c r="BS127" s="1020"/>
      <c r="BT127" s="1021" t="s">
        <v>460</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461</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8" t="s">
        <v>462</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463</v>
      </c>
      <c r="X128" s="1030"/>
      <c r="Y128" s="1030"/>
      <c r="Z128" s="1031"/>
      <c r="AA128" s="1032" t="s">
        <v>122</v>
      </c>
      <c r="AB128" s="1033"/>
      <c r="AC128" s="1033"/>
      <c r="AD128" s="1033"/>
      <c r="AE128" s="1034"/>
      <c r="AF128" s="1035" t="s">
        <v>122</v>
      </c>
      <c r="AG128" s="1033"/>
      <c r="AH128" s="1033"/>
      <c r="AI128" s="1033"/>
      <c r="AJ128" s="1034"/>
      <c r="AK128" s="1035" t="s">
        <v>122</v>
      </c>
      <c r="AL128" s="1033"/>
      <c r="AM128" s="1033"/>
      <c r="AN128" s="1033"/>
      <c r="AO128" s="1034"/>
      <c r="AP128" s="1036"/>
      <c r="AQ128" s="1037"/>
      <c r="AR128" s="1037"/>
      <c r="AS128" s="1037"/>
      <c r="AT128" s="1038"/>
      <c r="AU128" s="214"/>
      <c r="AV128" s="214"/>
      <c r="AW128" s="214"/>
      <c r="AX128" s="883" t="s">
        <v>464</v>
      </c>
      <c r="AY128" s="884"/>
      <c r="AZ128" s="884"/>
      <c r="BA128" s="884"/>
      <c r="BB128" s="884"/>
      <c r="BC128" s="884"/>
      <c r="BD128" s="884"/>
      <c r="BE128" s="885"/>
      <c r="BF128" s="1039" t="s">
        <v>122</v>
      </c>
      <c r="BG128" s="1040"/>
      <c r="BH128" s="1040"/>
      <c r="BI128" s="1040"/>
      <c r="BJ128" s="1040"/>
      <c r="BK128" s="1040"/>
      <c r="BL128" s="1041"/>
      <c r="BM128" s="1039">
        <v>15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465</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466</v>
      </c>
      <c r="X129" s="1058"/>
      <c r="Y129" s="1058"/>
      <c r="Z129" s="1059"/>
      <c r="AA129" s="945">
        <v>1392980</v>
      </c>
      <c r="AB129" s="946"/>
      <c r="AC129" s="946"/>
      <c r="AD129" s="946"/>
      <c r="AE129" s="947"/>
      <c r="AF129" s="948">
        <v>1427698</v>
      </c>
      <c r="AG129" s="946"/>
      <c r="AH129" s="946"/>
      <c r="AI129" s="946"/>
      <c r="AJ129" s="947"/>
      <c r="AK129" s="948">
        <v>1448413</v>
      </c>
      <c r="AL129" s="946"/>
      <c r="AM129" s="946"/>
      <c r="AN129" s="946"/>
      <c r="AO129" s="947"/>
      <c r="AP129" s="1060"/>
      <c r="AQ129" s="1061"/>
      <c r="AR129" s="1061"/>
      <c r="AS129" s="1061"/>
      <c r="AT129" s="1062"/>
      <c r="AU129" s="215"/>
      <c r="AV129" s="215"/>
      <c r="AW129" s="215"/>
      <c r="AX129" s="1052" t="s">
        <v>467</v>
      </c>
      <c r="AY129" s="910"/>
      <c r="AZ129" s="910"/>
      <c r="BA129" s="910"/>
      <c r="BB129" s="910"/>
      <c r="BC129" s="910"/>
      <c r="BD129" s="910"/>
      <c r="BE129" s="911"/>
      <c r="BF129" s="1053" t="s">
        <v>122</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468</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469</v>
      </c>
      <c r="X130" s="1058"/>
      <c r="Y130" s="1058"/>
      <c r="Z130" s="1059"/>
      <c r="AA130" s="945">
        <v>194425</v>
      </c>
      <c r="AB130" s="946"/>
      <c r="AC130" s="946"/>
      <c r="AD130" s="946"/>
      <c r="AE130" s="947"/>
      <c r="AF130" s="948">
        <v>197919</v>
      </c>
      <c r="AG130" s="946"/>
      <c r="AH130" s="946"/>
      <c r="AI130" s="946"/>
      <c r="AJ130" s="947"/>
      <c r="AK130" s="948">
        <v>207035</v>
      </c>
      <c r="AL130" s="946"/>
      <c r="AM130" s="946"/>
      <c r="AN130" s="946"/>
      <c r="AO130" s="947"/>
      <c r="AP130" s="1060"/>
      <c r="AQ130" s="1061"/>
      <c r="AR130" s="1061"/>
      <c r="AS130" s="1061"/>
      <c r="AT130" s="1062"/>
      <c r="AU130" s="215"/>
      <c r="AV130" s="215"/>
      <c r="AW130" s="215"/>
      <c r="AX130" s="1052" t="s">
        <v>470</v>
      </c>
      <c r="AY130" s="910"/>
      <c r="AZ130" s="910"/>
      <c r="BA130" s="910"/>
      <c r="BB130" s="910"/>
      <c r="BC130" s="910"/>
      <c r="BD130" s="910"/>
      <c r="BE130" s="911"/>
      <c r="BF130" s="1088">
        <v>7.2</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471</v>
      </c>
      <c r="X131" s="1095"/>
      <c r="Y131" s="1095"/>
      <c r="Z131" s="1096"/>
      <c r="AA131" s="991">
        <v>1198555</v>
      </c>
      <c r="AB131" s="973"/>
      <c r="AC131" s="973"/>
      <c r="AD131" s="973"/>
      <c r="AE131" s="974"/>
      <c r="AF131" s="972">
        <v>1229779</v>
      </c>
      <c r="AG131" s="973"/>
      <c r="AH131" s="973"/>
      <c r="AI131" s="973"/>
      <c r="AJ131" s="974"/>
      <c r="AK131" s="972">
        <v>1241378</v>
      </c>
      <c r="AL131" s="973"/>
      <c r="AM131" s="973"/>
      <c r="AN131" s="973"/>
      <c r="AO131" s="974"/>
      <c r="AP131" s="1097"/>
      <c r="AQ131" s="1098"/>
      <c r="AR131" s="1098"/>
      <c r="AS131" s="1098"/>
      <c r="AT131" s="1099"/>
      <c r="AU131" s="215"/>
      <c r="AV131" s="215"/>
      <c r="AW131" s="215"/>
      <c r="AX131" s="1070" t="s">
        <v>472</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473</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474</v>
      </c>
      <c r="W132" s="1081"/>
      <c r="X132" s="1081"/>
      <c r="Y132" s="1081"/>
      <c r="Z132" s="1082"/>
      <c r="AA132" s="1083">
        <v>7.131170451</v>
      </c>
      <c r="AB132" s="1084"/>
      <c r="AC132" s="1084"/>
      <c r="AD132" s="1084"/>
      <c r="AE132" s="1085"/>
      <c r="AF132" s="1086">
        <v>7.363518161</v>
      </c>
      <c r="AG132" s="1084"/>
      <c r="AH132" s="1084"/>
      <c r="AI132" s="1084"/>
      <c r="AJ132" s="1085"/>
      <c r="AK132" s="1086">
        <v>7.3341882969999999</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475</v>
      </c>
      <c r="W133" s="1064"/>
      <c r="X133" s="1064"/>
      <c r="Y133" s="1064"/>
      <c r="Z133" s="1065"/>
      <c r="AA133" s="1066">
        <v>7.2</v>
      </c>
      <c r="AB133" s="1067"/>
      <c r="AC133" s="1067"/>
      <c r="AD133" s="1067"/>
      <c r="AE133" s="1068"/>
      <c r="AF133" s="1066">
        <v>7.1</v>
      </c>
      <c r="AG133" s="1067"/>
      <c r="AH133" s="1067"/>
      <c r="AI133" s="1067"/>
      <c r="AJ133" s="1068"/>
      <c r="AK133" s="1066">
        <v>7.2</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KKZjtjP+M+kxAozhQ/VlxHcqZgJaxFXUn38zFdx28GJnOuUON3JOksPE/vjBntsAIZShTkkIsputue9T9LBJvg==" saltValue="NdehJFUauMTM3zf4Uc3a5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0" zoomScaleNormal="85" zoomScaleSheetLayoutView="8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476</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SbUaa+VYRaPhnmyg7M8FdnoAI4QMgNlWkcdjFRtaSLEAIMXkNGOK034icGzX0EyRjjnw2CxBdTR96WMQ3S2tWg==" saltValue="XYAE1U/hRBPCqOPg/0SPow==" spinCount="100000"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DL89"/>
  <sheetViews>
    <sheetView showGridLines="0" zoomScale="90" zoomScaleNormal="9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4o28QxoLrp2aN+UOYAwlxVJOBeE1A1oLEmyn63buc6ifeZZCsH3TxAONui8ff6XtlAn0+6xf4iylFydPNA0oKQ==" saltValue="3St0XuNxU2h5B7Eebz1Sqw==" spinCount="100000" sheet="1" objects="1" scenarios="1"/>
  <dataConsolidate/>
  <phoneticPr fontId="2"/>
  <printOptions horizontalCentered="1" verticalCentered="1"/>
  <pageMargins left="0" right="0" top="0" bottom="0" header="0" footer="0"/>
  <pageSetup paperSize="8" scale="6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477</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478</v>
      </c>
      <c r="AL6" s="248"/>
      <c r="AM6" s="248"/>
      <c r="AN6" s="248"/>
    </row>
    <row r="7" spans="1:46" ht="13.5" customHeight="1" x14ac:dyDescent="0.15">
      <c r="A7" s="247"/>
      <c r="AK7" s="250"/>
      <c r="AL7" s="251"/>
      <c r="AM7" s="251"/>
      <c r="AN7" s="252"/>
      <c r="AO7" s="1101" t="s">
        <v>479</v>
      </c>
      <c r="AP7" s="253"/>
      <c r="AQ7" s="254" t="s">
        <v>480</v>
      </c>
      <c r="AR7" s="255"/>
    </row>
    <row r="8" spans="1:46" x14ac:dyDescent="0.15">
      <c r="A8" s="247"/>
      <c r="AK8" s="256"/>
      <c r="AL8" s="257"/>
      <c r="AM8" s="257"/>
      <c r="AN8" s="258"/>
      <c r="AO8" s="1102"/>
      <c r="AP8" s="259" t="s">
        <v>481</v>
      </c>
      <c r="AQ8" s="260" t="s">
        <v>482</v>
      </c>
      <c r="AR8" s="261" t="s">
        <v>483</v>
      </c>
    </row>
    <row r="9" spans="1:46" x14ac:dyDescent="0.15">
      <c r="A9" s="247"/>
      <c r="AK9" s="1103" t="s">
        <v>484</v>
      </c>
      <c r="AL9" s="1104"/>
      <c r="AM9" s="1104"/>
      <c r="AN9" s="1105"/>
      <c r="AO9" s="262">
        <v>539693</v>
      </c>
      <c r="AP9" s="262">
        <v>544594</v>
      </c>
      <c r="AQ9" s="263">
        <v>263788</v>
      </c>
      <c r="AR9" s="264">
        <v>106.5</v>
      </c>
    </row>
    <row r="10" spans="1:46" ht="13.5" customHeight="1" x14ac:dyDescent="0.15">
      <c r="A10" s="247"/>
      <c r="AK10" s="1103" t="s">
        <v>485</v>
      </c>
      <c r="AL10" s="1104"/>
      <c r="AM10" s="1104"/>
      <c r="AN10" s="1105"/>
      <c r="AO10" s="265">
        <v>4684</v>
      </c>
      <c r="AP10" s="265">
        <v>4727</v>
      </c>
      <c r="AQ10" s="266">
        <v>39680</v>
      </c>
      <c r="AR10" s="267">
        <v>-88.1</v>
      </c>
    </row>
    <row r="11" spans="1:46" ht="13.5" customHeight="1" x14ac:dyDescent="0.15">
      <c r="A11" s="247"/>
      <c r="AK11" s="1103" t="s">
        <v>486</v>
      </c>
      <c r="AL11" s="1104"/>
      <c r="AM11" s="1104"/>
      <c r="AN11" s="1105"/>
      <c r="AO11" s="265" t="s">
        <v>487</v>
      </c>
      <c r="AP11" s="265" t="s">
        <v>487</v>
      </c>
      <c r="AQ11" s="266">
        <v>4557</v>
      </c>
      <c r="AR11" s="267" t="s">
        <v>487</v>
      </c>
    </row>
    <row r="12" spans="1:46" ht="13.5" customHeight="1" x14ac:dyDescent="0.15">
      <c r="A12" s="247"/>
      <c r="AK12" s="1103" t="s">
        <v>488</v>
      </c>
      <c r="AL12" s="1104"/>
      <c r="AM12" s="1104"/>
      <c r="AN12" s="1105"/>
      <c r="AO12" s="265" t="s">
        <v>487</v>
      </c>
      <c r="AP12" s="265" t="s">
        <v>487</v>
      </c>
      <c r="AQ12" s="266" t="s">
        <v>487</v>
      </c>
      <c r="AR12" s="267" t="s">
        <v>487</v>
      </c>
    </row>
    <row r="13" spans="1:46" ht="13.5" customHeight="1" x14ac:dyDescent="0.15">
      <c r="A13" s="247"/>
      <c r="AK13" s="1103" t="s">
        <v>489</v>
      </c>
      <c r="AL13" s="1104"/>
      <c r="AM13" s="1104"/>
      <c r="AN13" s="1105"/>
      <c r="AO13" s="265">
        <v>15603</v>
      </c>
      <c r="AP13" s="265">
        <v>15745</v>
      </c>
      <c r="AQ13" s="266">
        <v>12917</v>
      </c>
      <c r="AR13" s="267">
        <v>21.9</v>
      </c>
    </row>
    <row r="14" spans="1:46" ht="13.5" customHeight="1" x14ac:dyDescent="0.15">
      <c r="A14" s="247"/>
      <c r="AK14" s="1103" t="s">
        <v>490</v>
      </c>
      <c r="AL14" s="1104"/>
      <c r="AM14" s="1104"/>
      <c r="AN14" s="1105"/>
      <c r="AO14" s="265">
        <v>27150</v>
      </c>
      <c r="AP14" s="265">
        <v>27397</v>
      </c>
      <c r="AQ14" s="266">
        <v>4746</v>
      </c>
      <c r="AR14" s="267">
        <v>477.3</v>
      </c>
    </row>
    <row r="15" spans="1:46" ht="13.5" customHeight="1" x14ac:dyDescent="0.15">
      <c r="A15" s="247"/>
      <c r="AK15" s="1106" t="s">
        <v>491</v>
      </c>
      <c r="AL15" s="1107"/>
      <c r="AM15" s="1107"/>
      <c r="AN15" s="1108"/>
      <c r="AO15" s="265">
        <v>-15865</v>
      </c>
      <c r="AP15" s="265">
        <v>-16009</v>
      </c>
      <c r="AQ15" s="266">
        <v>-12765</v>
      </c>
      <c r="AR15" s="267">
        <v>25.4</v>
      </c>
    </row>
    <row r="16" spans="1:46" x14ac:dyDescent="0.15">
      <c r="A16" s="247"/>
      <c r="AK16" s="1106" t="s">
        <v>178</v>
      </c>
      <c r="AL16" s="1107"/>
      <c r="AM16" s="1107"/>
      <c r="AN16" s="1108"/>
      <c r="AO16" s="265">
        <v>571265</v>
      </c>
      <c r="AP16" s="265">
        <v>576453</v>
      </c>
      <c r="AQ16" s="266">
        <v>312922</v>
      </c>
      <c r="AR16" s="267">
        <v>84.2</v>
      </c>
    </row>
    <row r="17" spans="1:46" x14ac:dyDescent="0.15">
      <c r="A17" s="247"/>
    </row>
    <row r="18" spans="1:46" x14ac:dyDescent="0.15">
      <c r="A18" s="247"/>
      <c r="AQ18" s="268"/>
      <c r="AR18" s="268"/>
    </row>
    <row r="19" spans="1:46" x14ac:dyDescent="0.15">
      <c r="A19" s="247"/>
      <c r="AK19" s="243" t="s">
        <v>492</v>
      </c>
    </row>
    <row r="20" spans="1:46" x14ac:dyDescent="0.15">
      <c r="A20" s="247"/>
      <c r="AK20" s="269"/>
      <c r="AL20" s="270"/>
      <c r="AM20" s="270"/>
      <c r="AN20" s="271"/>
      <c r="AO20" s="272" t="s">
        <v>493</v>
      </c>
      <c r="AP20" s="273" t="s">
        <v>494</v>
      </c>
      <c r="AQ20" s="274" t="s">
        <v>495</v>
      </c>
      <c r="AR20" s="275"/>
    </row>
    <row r="21" spans="1:46" s="248" customFormat="1" x14ac:dyDescent="0.15">
      <c r="A21" s="276"/>
      <c r="AK21" s="1109" t="s">
        <v>496</v>
      </c>
      <c r="AL21" s="1110"/>
      <c r="AM21" s="1110"/>
      <c r="AN21" s="1111"/>
      <c r="AO21" s="277">
        <v>65.59</v>
      </c>
      <c r="AP21" s="278">
        <v>24.75</v>
      </c>
      <c r="AQ21" s="279">
        <v>40.840000000000003</v>
      </c>
      <c r="AS21" s="280"/>
      <c r="AT21" s="276"/>
    </row>
    <row r="22" spans="1:46" s="248" customFormat="1" x14ac:dyDescent="0.15">
      <c r="A22" s="276"/>
      <c r="AK22" s="1109" t="s">
        <v>497</v>
      </c>
      <c r="AL22" s="1110"/>
      <c r="AM22" s="1110"/>
      <c r="AN22" s="1111"/>
      <c r="AO22" s="281">
        <v>92.3</v>
      </c>
      <c r="AP22" s="282">
        <v>95.6</v>
      </c>
      <c r="AQ22" s="283">
        <v>-3.3</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498</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499</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500</v>
      </c>
      <c r="AL29" s="248"/>
      <c r="AM29" s="248"/>
      <c r="AN29" s="248"/>
      <c r="AS29" s="290"/>
    </row>
    <row r="30" spans="1:46" ht="13.5" customHeight="1" x14ac:dyDescent="0.15">
      <c r="A30" s="247"/>
      <c r="AK30" s="250"/>
      <c r="AL30" s="251"/>
      <c r="AM30" s="251"/>
      <c r="AN30" s="252"/>
      <c r="AO30" s="1101" t="s">
        <v>479</v>
      </c>
      <c r="AP30" s="253"/>
      <c r="AQ30" s="254" t="s">
        <v>480</v>
      </c>
      <c r="AR30" s="255"/>
    </row>
    <row r="31" spans="1:46" x14ac:dyDescent="0.15">
      <c r="A31" s="247"/>
      <c r="AK31" s="256"/>
      <c r="AL31" s="257"/>
      <c r="AM31" s="257"/>
      <c r="AN31" s="258"/>
      <c r="AO31" s="1102"/>
      <c r="AP31" s="259" t="s">
        <v>481</v>
      </c>
      <c r="AQ31" s="260" t="s">
        <v>482</v>
      </c>
      <c r="AR31" s="261" t="s">
        <v>483</v>
      </c>
    </row>
    <row r="32" spans="1:46" ht="27" customHeight="1" x14ac:dyDescent="0.15">
      <c r="A32" s="247"/>
      <c r="AK32" s="1117" t="s">
        <v>501</v>
      </c>
      <c r="AL32" s="1118"/>
      <c r="AM32" s="1118"/>
      <c r="AN32" s="1119"/>
      <c r="AO32" s="291">
        <v>251305</v>
      </c>
      <c r="AP32" s="291">
        <v>253587</v>
      </c>
      <c r="AQ32" s="292">
        <v>170896</v>
      </c>
      <c r="AR32" s="293">
        <v>48.4</v>
      </c>
    </row>
    <row r="33" spans="1:46" ht="13.5" customHeight="1" x14ac:dyDescent="0.15">
      <c r="A33" s="247"/>
      <c r="AK33" s="1117" t="s">
        <v>502</v>
      </c>
      <c r="AL33" s="1118"/>
      <c r="AM33" s="1118"/>
      <c r="AN33" s="1119"/>
      <c r="AO33" s="291" t="s">
        <v>487</v>
      </c>
      <c r="AP33" s="291" t="s">
        <v>487</v>
      </c>
      <c r="AQ33" s="292" t="s">
        <v>487</v>
      </c>
      <c r="AR33" s="293" t="s">
        <v>487</v>
      </c>
    </row>
    <row r="34" spans="1:46" ht="27" customHeight="1" x14ac:dyDescent="0.15">
      <c r="A34" s="247"/>
      <c r="AK34" s="1117" t="s">
        <v>503</v>
      </c>
      <c r="AL34" s="1118"/>
      <c r="AM34" s="1118"/>
      <c r="AN34" s="1119"/>
      <c r="AO34" s="291" t="s">
        <v>487</v>
      </c>
      <c r="AP34" s="291" t="s">
        <v>487</v>
      </c>
      <c r="AQ34" s="292">
        <v>5</v>
      </c>
      <c r="AR34" s="293" t="s">
        <v>487</v>
      </c>
    </row>
    <row r="35" spans="1:46" ht="27" customHeight="1" x14ac:dyDescent="0.15">
      <c r="A35" s="247"/>
      <c r="AK35" s="1117" t="s">
        <v>504</v>
      </c>
      <c r="AL35" s="1118"/>
      <c r="AM35" s="1118"/>
      <c r="AN35" s="1119"/>
      <c r="AO35" s="291">
        <v>43737</v>
      </c>
      <c r="AP35" s="291">
        <v>44134</v>
      </c>
      <c r="AQ35" s="292">
        <v>33138</v>
      </c>
      <c r="AR35" s="293">
        <v>33.200000000000003</v>
      </c>
    </row>
    <row r="36" spans="1:46" ht="27" customHeight="1" x14ac:dyDescent="0.15">
      <c r="A36" s="247"/>
      <c r="AK36" s="1117" t="s">
        <v>505</v>
      </c>
      <c r="AL36" s="1118"/>
      <c r="AM36" s="1118"/>
      <c r="AN36" s="1119"/>
      <c r="AO36" s="291" t="s">
        <v>487</v>
      </c>
      <c r="AP36" s="291" t="s">
        <v>487</v>
      </c>
      <c r="AQ36" s="292">
        <v>2943</v>
      </c>
      <c r="AR36" s="293" t="s">
        <v>487</v>
      </c>
    </row>
    <row r="37" spans="1:46" ht="13.5" customHeight="1" x14ac:dyDescent="0.15">
      <c r="A37" s="247"/>
      <c r="AK37" s="1117" t="s">
        <v>506</v>
      </c>
      <c r="AL37" s="1118"/>
      <c r="AM37" s="1118"/>
      <c r="AN37" s="1119"/>
      <c r="AO37" s="291">
        <v>3038</v>
      </c>
      <c r="AP37" s="291">
        <v>3066</v>
      </c>
      <c r="AQ37" s="292">
        <v>1487</v>
      </c>
      <c r="AR37" s="293">
        <v>106.2</v>
      </c>
    </row>
    <row r="38" spans="1:46" ht="27" customHeight="1" x14ac:dyDescent="0.15">
      <c r="A38" s="247"/>
      <c r="AK38" s="1120" t="s">
        <v>507</v>
      </c>
      <c r="AL38" s="1121"/>
      <c r="AM38" s="1121"/>
      <c r="AN38" s="1122"/>
      <c r="AO38" s="294" t="s">
        <v>487</v>
      </c>
      <c r="AP38" s="294" t="s">
        <v>487</v>
      </c>
      <c r="AQ38" s="295">
        <v>60</v>
      </c>
      <c r="AR38" s="283" t="s">
        <v>487</v>
      </c>
      <c r="AS38" s="290"/>
    </row>
    <row r="39" spans="1:46" x14ac:dyDescent="0.15">
      <c r="A39" s="247"/>
      <c r="AK39" s="1120" t="s">
        <v>508</v>
      </c>
      <c r="AL39" s="1121"/>
      <c r="AM39" s="1121"/>
      <c r="AN39" s="1122"/>
      <c r="AO39" s="291" t="s">
        <v>487</v>
      </c>
      <c r="AP39" s="291" t="s">
        <v>487</v>
      </c>
      <c r="AQ39" s="292">
        <v>-8408</v>
      </c>
      <c r="AR39" s="293" t="s">
        <v>487</v>
      </c>
      <c r="AS39" s="290"/>
    </row>
    <row r="40" spans="1:46" ht="27" customHeight="1" x14ac:dyDescent="0.15">
      <c r="A40" s="247"/>
      <c r="AK40" s="1117" t="s">
        <v>509</v>
      </c>
      <c r="AL40" s="1118"/>
      <c r="AM40" s="1118"/>
      <c r="AN40" s="1119"/>
      <c r="AO40" s="291">
        <v>-207035</v>
      </c>
      <c r="AP40" s="291">
        <v>-208915</v>
      </c>
      <c r="AQ40" s="292">
        <v>-141122</v>
      </c>
      <c r="AR40" s="293">
        <v>48</v>
      </c>
      <c r="AS40" s="290"/>
    </row>
    <row r="41" spans="1:46" x14ac:dyDescent="0.15">
      <c r="A41" s="247"/>
      <c r="AK41" s="1123" t="s">
        <v>288</v>
      </c>
      <c r="AL41" s="1124"/>
      <c r="AM41" s="1124"/>
      <c r="AN41" s="1125"/>
      <c r="AO41" s="291">
        <v>91045</v>
      </c>
      <c r="AP41" s="291">
        <v>91872</v>
      </c>
      <c r="AQ41" s="292">
        <v>59000</v>
      </c>
      <c r="AR41" s="293">
        <v>55.7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510</v>
      </c>
    </row>
    <row r="48" spans="1:46" x14ac:dyDescent="0.15">
      <c r="A48" s="247"/>
      <c r="AK48" s="301" t="s">
        <v>511</v>
      </c>
      <c r="AL48" s="301"/>
      <c r="AM48" s="301"/>
      <c r="AN48" s="301"/>
      <c r="AO48" s="301"/>
      <c r="AP48" s="301"/>
      <c r="AQ48" s="302"/>
      <c r="AR48" s="301"/>
    </row>
    <row r="49" spans="1:44" ht="13.5" customHeight="1" x14ac:dyDescent="0.15">
      <c r="A49" s="247"/>
      <c r="AK49" s="303"/>
      <c r="AL49" s="304"/>
      <c r="AM49" s="1112" t="s">
        <v>479</v>
      </c>
      <c r="AN49" s="1114" t="s">
        <v>512</v>
      </c>
      <c r="AO49" s="1115"/>
      <c r="AP49" s="1115"/>
      <c r="AQ49" s="1115"/>
      <c r="AR49" s="1116"/>
    </row>
    <row r="50" spans="1:44" x14ac:dyDescent="0.15">
      <c r="A50" s="247"/>
      <c r="AK50" s="305"/>
      <c r="AL50" s="306"/>
      <c r="AM50" s="1113"/>
      <c r="AN50" s="307" t="s">
        <v>513</v>
      </c>
      <c r="AO50" s="308" t="s">
        <v>514</v>
      </c>
      <c r="AP50" s="309" t="s">
        <v>515</v>
      </c>
      <c r="AQ50" s="310" t="s">
        <v>516</v>
      </c>
      <c r="AR50" s="311" t="s">
        <v>517</v>
      </c>
    </row>
    <row r="51" spans="1:44" x14ac:dyDescent="0.15">
      <c r="A51" s="247"/>
      <c r="AK51" s="303" t="s">
        <v>518</v>
      </c>
      <c r="AL51" s="304"/>
      <c r="AM51" s="312">
        <v>919548</v>
      </c>
      <c r="AN51" s="313">
        <v>834436</v>
      </c>
      <c r="AO51" s="314">
        <v>56.1</v>
      </c>
      <c r="AP51" s="315">
        <v>301035</v>
      </c>
      <c r="AQ51" s="316">
        <v>12.2</v>
      </c>
      <c r="AR51" s="317">
        <v>43.9</v>
      </c>
    </row>
    <row r="52" spans="1:44" x14ac:dyDescent="0.15">
      <c r="A52" s="247"/>
      <c r="AK52" s="318"/>
      <c r="AL52" s="319" t="s">
        <v>519</v>
      </c>
      <c r="AM52" s="320">
        <v>692841</v>
      </c>
      <c r="AN52" s="321">
        <v>628712</v>
      </c>
      <c r="AO52" s="322">
        <v>109.2</v>
      </c>
      <c r="AP52" s="323">
        <v>154376</v>
      </c>
      <c r="AQ52" s="324">
        <v>29.1</v>
      </c>
      <c r="AR52" s="325">
        <v>80.099999999999994</v>
      </c>
    </row>
    <row r="53" spans="1:44" x14ac:dyDescent="0.15">
      <c r="A53" s="247"/>
      <c r="AK53" s="303" t="s">
        <v>520</v>
      </c>
      <c r="AL53" s="304"/>
      <c r="AM53" s="312">
        <v>475477</v>
      </c>
      <c r="AN53" s="313">
        <v>437824</v>
      </c>
      <c r="AO53" s="314">
        <v>-47.5</v>
      </c>
      <c r="AP53" s="315">
        <v>277467</v>
      </c>
      <c r="AQ53" s="316">
        <v>-7.8</v>
      </c>
      <c r="AR53" s="317">
        <v>-39.700000000000003</v>
      </c>
    </row>
    <row r="54" spans="1:44" x14ac:dyDescent="0.15">
      <c r="A54" s="247"/>
      <c r="AK54" s="318"/>
      <c r="AL54" s="319" t="s">
        <v>519</v>
      </c>
      <c r="AM54" s="320">
        <v>300182</v>
      </c>
      <c r="AN54" s="321">
        <v>276411</v>
      </c>
      <c r="AO54" s="322">
        <v>-56</v>
      </c>
      <c r="AP54" s="323">
        <v>128378</v>
      </c>
      <c r="AQ54" s="324">
        <v>-16.8</v>
      </c>
      <c r="AR54" s="325">
        <v>-39.200000000000003</v>
      </c>
    </row>
    <row r="55" spans="1:44" x14ac:dyDescent="0.15">
      <c r="A55" s="247"/>
      <c r="AK55" s="303" t="s">
        <v>521</v>
      </c>
      <c r="AL55" s="304"/>
      <c r="AM55" s="312">
        <v>421988</v>
      </c>
      <c r="AN55" s="313">
        <v>393279</v>
      </c>
      <c r="AO55" s="314">
        <v>-10.199999999999999</v>
      </c>
      <c r="AP55" s="315">
        <v>282256</v>
      </c>
      <c r="AQ55" s="316">
        <v>1.7</v>
      </c>
      <c r="AR55" s="317">
        <v>-11.9</v>
      </c>
    </row>
    <row r="56" spans="1:44" x14ac:dyDescent="0.15">
      <c r="A56" s="247"/>
      <c r="AK56" s="318"/>
      <c r="AL56" s="319" t="s">
        <v>519</v>
      </c>
      <c r="AM56" s="320">
        <v>274212</v>
      </c>
      <c r="AN56" s="321">
        <v>255556</v>
      </c>
      <c r="AO56" s="322">
        <v>-7.5</v>
      </c>
      <c r="AP56" s="323">
        <v>145453</v>
      </c>
      <c r="AQ56" s="324">
        <v>13.3</v>
      </c>
      <c r="AR56" s="325">
        <v>-20.8</v>
      </c>
    </row>
    <row r="57" spans="1:44" x14ac:dyDescent="0.15">
      <c r="A57" s="247"/>
      <c r="AK57" s="303" t="s">
        <v>522</v>
      </c>
      <c r="AL57" s="304"/>
      <c r="AM57" s="312">
        <v>247086</v>
      </c>
      <c r="AN57" s="313">
        <v>242004</v>
      </c>
      <c r="AO57" s="314">
        <v>-38.5</v>
      </c>
      <c r="AP57" s="315">
        <v>295341</v>
      </c>
      <c r="AQ57" s="316">
        <v>4.5999999999999996</v>
      </c>
      <c r="AR57" s="317">
        <v>-43.1</v>
      </c>
    </row>
    <row r="58" spans="1:44" x14ac:dyDescent="0.15">
      <c r="A58" s="247"/>
      <c r="AK58" s="318"/>
      <c r="AL58" s="319" t="s">
        <v>519</v>
      </c>
      <c r="AM58" s="320">
        <v>184280</v>
      </c>
      <c r="AN58" s="321">
        <v>180490</v>
      </c>
      <c r="AO58" s="322">
        <v>-29.4</v>
      </c>
      <c r="AP58" s="323">
        <v>137402</v>
      </c>
      <c r="AQ58" s="324">
        <v>-5.5</v>
      </c>
      <c r="AR58" s="325">
        <v>-23.9</v>
      </c>
    </row>
    <row r="59" spans="1:44" x14ac:dyDescent="0.15">
      <c r="A59" s="247"/>
      <c r="AK59" s="303" t="s">
        <v>523</v>
      </c>
      <c r="AL59" s="304"/>
      <c r="AM59" s="312">
        <v>800711</v>
      </c>
      <c r="AN59" s="313">
        <v>807983</v>
      </c>
      <c r="AO59" s="314">
        <v>233.9</v>
      </c>
      <c r="AP59" s="315">
        <v>292845</v>
      </c>
      <c r="AQ59" s="316">
        <v>-0.8</v>
      </c>
      <c r="AR59" s="317">
        <v>234.7</v>
      </c>
    </row>
    <row r="60" spans="1:44" x14ac:dyDescent="0.15">
      <c r="A60" s="247"/>
      <c r="AK60" s="318"/>
      <c r="AL60" s="319" t="s">
        <v>519</v>
      </c>
      <c r="AM60" s="320">
        <v>722625</v>
      </c>
      <c r="AN60" s="321">
        <v>729188</v>
      </c>
      <c r="AO60" s="322">
        <v>304</v>
      </c>
      <c r="AP60" s="323">
        <v>143187</v>
      </c>
      <c r="AQ60" s="324">
        <v>4.2</v>
      </c>
      <c r="AR60" s="325">
        <v>299.8</v>
      </c>
    </row>
    <row r="61" spans="1:44" x14ac:dyDescent="0.15">
      <c r="A61" s="247"/>
      <c r="AK61" s="303" t="s">
        <v>524</v>
      </c>
      <c r="AL61" s="326"/>
      <c r="AM61" s="312">
        <v>572962</v>
      </c>
      <c r="AN61" s="313">
        <v>543105</v>
      </c>
      <c r="AO61" s="314">
        <v>38.799999999999997</v>
      </c>
      <c r="AP61" s="315">
        <v>289789</v>
      </c>
      <c r="AQ61" s="327">
        <v>2</v>
      </c>
      <c r="AR61" s="317">
        <v>36.799999999999997</v>
      </c>
    </row>
    <row r="62" spans="1:44" x14ac:dyDescent="0.15">
      <c r="A62" s="247"/>
      <c r="AK62" s="318"/>
      <c r="AL62" s="319" t="s">
        <v>519</v>
      </c>
      <c r="AM62" s="320">
        <v>434828</v>
      </c>
      <c r="AN62" s="321">
        <v>414071</v>
      </c>
      <c r="AO62" s="322">
        <v>64.099999999999994</v>
      </c>
      <c r="AP62" s="323">
        <v>141759</v>
      </c>
      <c r="AQ62" s="324">
        <v>4.9000000000000004</v>
      </c>
      <c r="AR62" s="325">
        <v>59.2</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f79ToOMKnK/XuVPGEhXHH7ZaQe+6dYz5v/NQ8oxdHCDugWQJgltXQuo+m72IeJuI+mOQwztKSIZ5b2dvNRyp2g==" saltValue="ssyr4hms/fXssm1FwGhD1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476</v>
      </c>
    </row>
    <row r="121" spans="125:125" ht="13.5" hidden="1" customHeight="1" x14ac:dyDescent="0.15">
      <c r="DU121" s="241"/>
    </row>
  </sheetData>
  <sheetProtection algorithmName="SHA-512" hashValue="dTMuvrSr8SGnZxqQUusiysfvWqhClKL3nexQHaE7ByCWE2J5zcSRYOK2v9UtWC/2h4fd8iCv2DBb9PAnwWQhAw==" saltValue="XvEMaSVYdoHDvvFukJQDaA==" spinCount="100000" sheet="1" objects="1" scenarios="1"/>
  <dataConsolidate/>
  <phoneticPr fontId="2"/>
  <printOptions horizontalCentered="1" verticalCentered="1"/>
  <pageMargins left="0" right="0" top="0.19685039370078741" bottom="0" header="0.39370078740157483" footer="0"/>
  <pageSetup paperSize="8" scale="57"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90" zoomScaleNormal="9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476</v>
      </c>
    </row>
  </sheetData>
  <sheetProtection algorithmName="SHA-512" hashValue="XAp+9UIaXb6mA/O/9i/GyysfXRIoGD/x4NhuvCH4AOCUIf9Azh4K9dkQDsn7ZjUvzu98m9m4g+67ixF5XEUerg==" saltValue="Bho4Av0QDEwK4wedl9LcYw==" spinCount="100000" sheet="1" objects="1" scenarios="1"/>
  <dataConsolidate/>
  <phoneticPr fontId="2"/>
  <printOptions horizontalCentered="1" verticalCentered="1"/>
  <pageMargins left="0" right="0" top="0.19685039370078741" bottom="0" header="0.39370078740157483" footer="0"/>
  <pageSetup paperSize="8" scale="57"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0" zoomScaleNormal="8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26" t="s">
        <v>3</v>
      </c>
      <c r="D47" s="1126"/>
      <c r="E47" s="1127"/>
      <c r="F47" s="11">
        <v>38.96</v>
      </c>
      <c r="G47" s="12">
        <v>61.03</v>
      </c>
      <c r="H47" s="12">
        <v>59.88</v>
      </c>
      <c r="I47" s="12">
        <v>70.56</v>
      </c>
      <c r="J47" s="13">
        <v>54.1</v>
      </c>
    </row>
    <row r="48" spans="2:10" ht="57.75" customHeight="1" x14ac:dyDescent="0.15">
      <c r="B48" s="14"/>
      <c r="C48" s="1128" t="s">
        <v>4</v>
      </c>
      <c r="D48" s="1128"/>
      <c r="E48" s="1129"/>
      <c r="F48" s="15">
        <v>8.02</v>
      </c>
      <c r="G48" s="16">
        <v>6.71</v>
      </c>
      <c r="H48" s="16">
        <v>14.1</v>
      </c>
      <c r="I48" s="16">
        <v>14.16</v>
      </c>
      <c r="J48" s="17">
        <v>19.670000000000002</v>
      </c>
    </row>
    <row r="49" spans="2:10" ht="57.75" customHeight="1" thickBot="1" x14ac:dyDescent="0.2">
      <c r="B49" s="18"/>
      <c r="C49" s="1130" t="s">
        <v>5</v>
      </c>
      <c r="D49" s="1130"/>
      <c r="E49" s="1131"/>
      <c r="F49" s="19" t="s">
        <v>531</v>
      </c>
      <c r="G49" s="20">
        <v>24.39</v>
      </c>
      <c r="H49" s="20">
        <v>5.7</v>
      </c>
      <c r="I49" s="20">
        <v>12.54</v>
      </c>
      <c r="J49" s="21" t="s">
        <v>532</v>
      </c>
    </row>
    <row r="50" spans="2:10" x14ac:dyDescent="0.15"/>
  </sheetData>
  <sheetProtection algorithmName="SHA-512" hashValue="E9eFLjb79hWZGZkH4tpva/kBciayrSLO7P1VsQNrw73OBVHxpPOblbTie/esjYFb0jX0GZJMIujh/HDNgVC1nQ==" saltValue="t2kvs3U/jbwMKAeGGzdpt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山崎 大明</cp:lastModifiedBy>
  <cp:lastPrinted>2026-03-11T01:11:28Z</cp:lastPrinted>
  <dcterms:created xsi:type="dcterms:W3CDTF">2026-02-23T09:49:20Z</dcterms:created>
  <dcterms:modified xsi:type="dcterms:W3CDTF">2026-03-17T23:51:39Z</dcterms:modified>
  <cp:category/>
</cp:coreProperties>
</file>