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10.11.17.229\disk1\03-04 【決　算】財政状況資料集(H24～)\財政状況資料集(R06年度決算分)\03提出（市町村→県）\1回目\20門川町\"/>
    </mc:Choice>
  </mc:AlternateContent>
  <xr:revisionPtr revIDLastSave="0" documentId="13_ncr:1_{77E2DADA-8657-4810-B76C-0F063CFF4C54}"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C35" i="10"/>
  <c r="U34" i="10" s="1"/>
  <c r="U35" i="10" s="1"/>
  <c r="U36" i="10" s="1"/>
  <c r="BW34" i="10"/>
  <c r="BW35" i="10" s="1"/>
  <c r="BW36" i="10" s="1"/>
  <c r="BW37" i="10" s="1"/>
  <c r="BW38" i="10" s="1"/>
  <c r="BW39" i="10" s="1"/>
  <c r="BW40" i="10" s="1"/>
  <c r="BW41" i="10" s="1"/>
  <c r="BE34" i="10"/>
  <c r="C34" i="10"/>
  <c r="CO34" i="10" l="1"/>
  <c r="CO35"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<sst xmlns="http://schemas.openxmlformats.org/spreadsheetml/2006/main" count="1231" uniqueCount="561">
  <si>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</si>
  <si>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</si>
  <si>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</si>
  <si>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</si>
  <si>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</si>
  <si>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</si>
  <si>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</si>
  <si>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</si>
  <si>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</si>
  <si>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</si>
  <si>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</si>
  <si>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</si>
  <si>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</si>
  <si>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</si>
  <si>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</si>
  <si>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</si>
  <si>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</si>
  <si>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</si>
  <si>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</si>
  <si>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</si>
  <si>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</si>
  <si>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</si>
  <si>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</si>
  <si>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</si>
  <si>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</si>
  <si>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</si>
  <si>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</si>
  <si>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</si>
  <si>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</si>
  <si>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</si>
  <si>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</si>
  <si>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</si>
  <si>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</si>
  <si>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</si>
  <si>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</si>
  <si>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</si>
  <si>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</si>
  <si>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</si>
  <si>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</si>
  <si>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</si>
  <si>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</si>
  <si>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</si>
  <si>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</si>
  <si>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</si>
  <si>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</si>
  <si>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</si>
  <si>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</si>
  <si>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</si>
  <si>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</si>
  <si>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</si>
  <si>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</si>
  <si>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</si>
  <si>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</si>
  <si>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</si>
  <si>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</si>
  <si>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</si>
  <si>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</si>
  <si>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</si>
  <si>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</si>
  <si>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</si>
  <si>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</si>
  <si>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</si>
  <si>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</si>
  <si>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</si>
  <si>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</si>
  <si>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</si>
  <si>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</si>
  <si>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</si>
  <si>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</si>
  <si>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</si>
  <si>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</si>
  <si>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</si>
  <si>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</si>
  <si>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</si>
  <si>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</si>
  <si>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</si>
  <si>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</si>
  <si>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</si>
  <si>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</si>
  <si>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</si>
  <si>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</si>
  <si>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</si>
  <si>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</si>
  <si>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</si>
  <si>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</si>
  <si>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</si>
  <si>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</si>
  <si>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</si>
  <si>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</si>
  <si>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</si>
  <si>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</si>
  <si>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</si>
  <si>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</si>
  <si>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</si>
  <si>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門川町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</si>
  <si>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</si>
  <si>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</si>
  <si>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</si>
  <si>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</si>
  <si>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</si>
  <si>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</si>
  <si>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</si>
  <si>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</si>
  <si>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</si>
  <si>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</si>
  <si>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</si>
  <si>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</si>
  <si>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</si>
  <si>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</si>
  <si>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</si>
  <si>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</si>
  <si>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</si>
  <si>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</si>
  <si>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</si>
  <si>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</si>
  <si>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</si>
  <si>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</si>
  <si>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</si>
  <si>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</si>
  <si>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</si>
  <si>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</si>
  <si>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</si>
  <si>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</si>
  <si>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</si>
  <si>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</si>
  <si>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</si>
  <si>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</si>
  <si>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</si>
  <si>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</si>
  <si>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</si>
  <si>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</si>
  <si>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</si>
  <si>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</si>
  <si>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</si>
  <si>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</si>
  <si>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</si>
  <si>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</si>
  <si>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</si>
  <si>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</si>
  <si>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</si>
  <si>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</si>
  <si>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</si>
  <si>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</si>
  <si>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</si>
  <si>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</si>
  <si>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</si>
  <si>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</si>
  <si>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</si>
  <si>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</si>
  <si>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</si>
  <si>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</si>
  <si>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</si>
  <si>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</si>
  <si>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</si>
  <si>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</si>
  <si>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</si>
  <si>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</si>
  <si>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</si>
  <si>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</si>
  <si>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</si>
  <si>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</si>
  <si>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</si>
  <si>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</si>
  <si>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</si>
  <si>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</si>
  <si>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</si>
  <si>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</si>
  <si>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</si>
  <si>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</si>
  <si>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</si>
  <si>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</si>
  <si>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</si>
  <si>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</si>
  <si>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</si>
  <si>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</si>
  <si>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</si>
  <si>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</si>
  <si>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</si>
  <si>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</si>
  <si>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</si>
  <si>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</si>
  <si>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</si>
  <si>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</si>
  <si>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</si>
  <si>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</si>
  <si>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</si>
  <si>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</si>
  <si>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</si>
  <si>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</si>
  <si>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</si>
  <si>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</si>
  <si>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</si>
  <si>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</si>
  <si>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</si>
  <si>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</si>
  <si>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</si>
  <si>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</si>
  <si>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</si>
  <si>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</si>
  <si>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</si>
  <si>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</si>
  <si>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</si>
  <si>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</si>
  <si>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</si>
  <si>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宮崎県門川町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</si>
  <si>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</si>
  <si>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</si>
  <si>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</si>
  <si>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</si>
  <si>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</si>
  <si>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</si>
  <si>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</si>
  <si>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</si>
  <si>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</si>
  <si>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</si>
  <si>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</si>
  <si>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</si>
  <si>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</si>
  <si>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</si>
  <si>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</si>
  <si>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</si>
  <si>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</si>
  <si>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</si>
  <si>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</si>
  <si>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</si>
  <si>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</si>
  <si>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</si>
  <si>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</si>
  <si>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</si>
  <si>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</si>
  <si>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</si>
  <si>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</si>
  <si>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</si>
  <si>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</si>
  <si>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</si>
  <si>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</si>
  <si>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</si>
  <si>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</si>
  <si>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</si>
  <si>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</si>
  <si>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</si>
  <si>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</si>
  <si>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</si>
  <si>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</si>
  <si>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</si>
  <si>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</si>
  <si>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</si>
  <si>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</si>
  <si>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</si>
  <si>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</si>
  <si>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</si>
  <si>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</si>
  <si>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</si>
  <si>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</si>
  <si>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</si>
  <si>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</si>
  <si>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</si>
  <si>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</si>
  <si>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</si>
  <si>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</si>
  <si>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</si>
  <si>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</si>
  <si>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</si>
  <si>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</si>
  <si>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</si>
  <si>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</si>
  <si>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</si>
  <si>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</si>
  <si>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</si>
  <si>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</si>
  <si>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</si>
  <si>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</si>
  <si>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</si>
  <si>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</si>
  <si>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</si>
  <si>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</si>
  <si>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</si>
  <si>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</si>
  <si>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</si>
  <si>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</si>
  <si>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</si>
  <si>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</si>
  <si>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</si>
  <si>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</si>
  <si>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</si>
  <si>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</si>
  <si>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</si>
  <si>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</si>
  <si>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</si>
  <si>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</si>
  <si>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</si>
  <si>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</si>
  <si>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</si>
  <si>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</si>
  <si>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</si>
  <si>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</si>
  <si>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</si>
  <si>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</si>
  <si>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</si>
  <si>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</si>
  <si>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</si>
  <si>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</si>
  <si>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</si>
  <si>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</si>
  <si>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</si>
  <si>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</si>
  <si>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</si>
  <si>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</si>
  <si>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</si>
  <si>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</si>
  <si>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</si>
  <si>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</si>
  <si>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</si>
  <si>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</si>
  <si>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</si>
  <si>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</si>
  <si>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</si>
  <si>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</si>
  <si>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</si>
  <si>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</si>
  <si>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</si>
  <si>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</si>
  <si>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</si>
  <si>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</si>
  <si>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</si>
  <si>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</si>
  <si>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</si>
  <si>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</si>
  <si>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</si>
  <si>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</si>
  <si>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</si>
  <si>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</si>
  <si>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</si>
  <si>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</si>
  <si>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</si>
  <si>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</si>
  <si>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</si>
  <si>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</si>
  <si>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</si>
  <si>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</si>
  <si>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</si>
  <si>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</si>
  <si>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</si>
  <si>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</si>
  <si>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</si>
  <si>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</si>
  <si>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</si>
  <si>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</si>
  <si>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</si>
  <si>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</si>
  <si>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</si>
  <si>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</si>
  <si>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</si>
  <si>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</si>
  <si>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</si>
  <si>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宮崎県門川町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</si>
  <si>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</si>
  <si>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</si>
  <si>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</si>
  <si>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</si>
  <si>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</si>
  <si>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</si>
  <si>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</si>
  <si>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</si>
  <si>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</si>
  <si>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</si>
  <si>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</si>
  <si>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</si>
  <si>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</si>
  <si>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</si>
  <si>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</si>
  <si>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</si>
  <si>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</si>
  <si>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</si>
  <si>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</si>
  <si>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</si>
  <si>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</si>
  <si>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</si>
  <si>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</si>
  <si>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</si>
  <si>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</si>
  <si>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</si>
  <si>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</si>
  <si>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</si>
  <si>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</si>
  <si>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</si>
  <si>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</si>
  <si>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</si>
  <si>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</si>
  <si>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</si>
  <si>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</si>
  <si>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</si>
  <si>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水道事業会計（上水道）</t>
    <phoneticPr fontId="5"/>
  </si>
  <si>
    <t>法適用企業</t>
    <phoneticPr fontId="5"/>
  </si>
  <si>
    <t>水道事業会計（簡易水道）</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</si>
  <si>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</si>
  <si>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</si>
  <si>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</si>
  <si>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</si>
  <si>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</si>
  <si>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</si>
  <si>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</si>
  <si>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</si>
  <si>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</si>
  <si>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</si>
  <si>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</si>
  <si>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</si>
  <si>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</si>
  <si>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</si>
  <si>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</si>
  <si>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</si>
  <si>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</si>
  <si>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</si>
  <si>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</si>
  <si>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</si>
  <si>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</si>
  <si>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</si>
  <si>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</si>
  <si>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</si>
  <si>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</si>
  <si>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</si>
  <si>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</si>
  <si>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</si>
  <si>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</si>
  <si>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</si>
  <si>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</si>
  <si>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</si>
  <si>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</si>
  <si>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</si>
  <si>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</si>
  <si>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</si>
  <si>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</si>
  <si>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</si>
  <si>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</si>
  <si>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</si>
  <si>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</si>
  <si>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</si>
  <si>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</si>
  <si>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</si>
  <si>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</si>
  <si>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</si>
  <si>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</si>
  <si>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</si>
  <si>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</si>
  <si>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</si>
  <si>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</si>
  <si>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</si>
  <si>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</si>
  <si>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</si>
  <si>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</si>
  <si>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</si>
  <si>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</si>
  <si>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</si>
  <si>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</si>
  <si>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</si>
  <si>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</si>
  <si>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</si>
  <si>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</si>
  <si>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</si>
  <si>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</si>
  <si>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</si>
  <si>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</si>
  <si>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</si>
  <si>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</si>
  <si>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</si>
  <si>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</si>
  <si>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</si>
  <si>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</si>
  <si>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</si>
  <si>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</si>
  <si>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</si>
  <si>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</si>
  <si>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</si>
  <si>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</si>
  <si>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</si>
  <si>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</si>
  <si>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</si>
  <si>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</si>
  <si>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</si>
  <si>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</si>
  <si>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</si>
  <si>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</si>
  <si>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</si>
  <si>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</si>
  <si>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</si>
  <si>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</si>
  <si>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</si>
  <si>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</si>
  <si>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</si>
  <si>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</si>
  <si>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</si>
  <si>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</si>
  <si>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</si>
  <si>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</si>
  <si>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</si>
  <si>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</si>
  <si>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</si>
  <si>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</si>
  <si>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</si>
  <si>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</si>
  <si>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</si>
  <si>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</si>
  <si>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</si>
  <si>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</si>
  <si>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</si>
  <si>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</si>
  <si>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</si>
  <si>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</si>
  <si>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</si>
  <si>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</si>
  <si>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</si>
  <si>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</si>
  <si>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</si>
  <si>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</si>
  <si>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</si>
  <si>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</si>
  <si>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</si>
  <si>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</si>
  <si>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</si>
  <si>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</si>
  <si>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</si>
  <si>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</si>
  <si>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</si>
  <si>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</si>
  <si>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</si>
  <si>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</si>
  <si>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</si>
  <si>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</si>
  <si>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</si>
  <si>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</si>
  <si>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7.71</t>
  </si>
  <si>
    <t>▲ 3.78</t>
  </si>
  <si>
    <t>水道事業会計（上水道）</t>
  </si>
  <si>
    <t>国民健康保険事業特別会計</t>
  </si>
  <si>
    <t>一般会計</t>
  </si>
  <si>
    <t>介護保険事業特別会計</t>
  </si>
  <si>
    <t>水道事業会計（簡易水道）</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</si>
  <si>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</si>
  <si>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</si>
  <si>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</si>
  <si>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</si>
  <si>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</si>
  <si>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</si>
  <si>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</si>
  <si>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</si>
  <si>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</si>
  <si>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公益財団法人門川ふるさと文化財団</t>
    <phoneticPr fontId="2"/>
  </si>
  <si>
    <t>一般社団法人宮崎県林業公社</t>
    <phoneticPr fontId="2"/>
  </si>
  <si>
    <t>宮崎県市町村総合事務組合　一般会計</t>
  </si>
  <si>
    <t>宮崎県市町村総合事務組合　市町村交通災害共済事業特別会計</t>
    <rPh sb="0" eb="3">
      <t>ミヤザキケン</t>
    </rPh>
    <rPh sb="3" eb="6">
      <t>シチョウソン</t>
    </rPh>
    <rPh sb="6" eb="8">
      <t>ソウゴウ</t>
    </rPh>
    <rPh sb="8" eb="10">
      <t>ジム</t>
    </rPh>
    <rPh sb="10" eb="12">
      <t>クミアイ</t>
    </rPh>
    <rPh sb="13" eb="16">
      <t>シチョウソン</t>
    </rPh>
    <rPh sb="16" eb="18">
      <t>コウツウ</t>
    </rPh>
    <rPh sb="18" eb="20">
      <t>サイガイ</t>
    </rPh>
    <rPh sb="20" eb="22">
      <t>キョウサイ</t>
    </rPh>
    <rPh sb="22" eb="24">
      <t>ジギョウ</t>
    </rPh>
    <rPh sb="24" eb="26">
      <t>トクベツ</t>
    </rPh>
    <rPh sb="26" eb="28">
      <t>カイケイ</t>
    </rPh>
    <phoneticPr fontId="16"/>
  </si>
  <si>
    <t>宮崎県市町村総合事務組合　自治会館管理運営特別会計</t>
    <rPh sb="0" eb="3">
      <t>ミヤザキケン</t>
    </rPh>
    <rPh sb="3" eb="6">
      <t>シチョウソン</t>
    </rPh>
    <rPh sb="6" eb="8">
      <t>ソウゴウ</t>
    </rPh>
    <rPh sb="8" eb="10">
      <t>ジム</t>
    </rPh>
    <rPh sb="10" eb="12">
      <t>クミアイ</t>
    </rPh>
    <rPh sb="13" eb="15">
      <t>ジチ</t>
    </rPh>
    <rPh sb="15" eb="17">
      <t>カイカン</t>
    </rPh>
    <rPh sb="17" eb="19">
      <t>カンリ</t>
    </rPh>
    <rPh sb="19" eb="21">
      <t>ウンエイ</t>
    </rPh>
    <rPh sb="21" eb="23">
      <t>トクベツ</t>
    </rPh>
    <rPh sb="23" eb="25">
      <t>カイケイ</t>
    </rPh>
    <phoneticPr fontId="16"/>
  </si>
  <si>
    <t>宮崎県後期高齢者医療広域連合　一般会計</t>
  </si>
  <si>
    <t>宮崎県後期高齢者医療広域連合　後期高齢者医療特別会計</t>
  </si>
  <si>
    <t>宮崎県北部広域行政事務組合（一般会計）</t>
  </si>
  <si>
    <t>宮崎県北部広域行政事務組合（特別会計）</t>
  </si>
  <si>
    <t>日向東臼杵広域連合</t>
  </si>
  <si>
    <t>公共施設等整備基金</t>
    <rPh sb="0" eb="2">
      <t>コウキョウ</t>
    </rPh>
    <rPh sb="2" eb="4">
      <t>シセツ</t>
    </rPh>
    <rPh sb="4" eb="5">
      <t>トウ</t>
    </rPh>
    <rPh sb="5" eb="7">
      <t>セイビ</t>
    </rPh>
    <rPh sb="7" eb="9">
      <t>キキン</t>
    </rPh>
    <phoneticPr fontId="5"/>
  </si>
  <si>
    <t>ふるさと振興基金</t>
    <rPh sb="4" eb="6">
      <t>シンコウ</t>
    </rPh>
    <rPh sb="6" eb="8">
      <t>キキン</t>
    </rPh>
    <phoneticPr fontId="10"/>
  </si>
  <si>
    <t>地域福祉振興基金</t>
    <rPh sb="0" eb="2">
      <t>チイキ</t>
    </rPh>
    <rPh sb="2" eb="4">
      <t>フクシ</t>
    </rPh>
    <rPh sb="4" eb="6">
      <t>シンコウ</t>
    </rPh>
    <rPh sb="6" eb="8">
      <t>キキン</t>
    </rPh>
    <phoneticPr fontId="10"/>
  </si>
  <si>
    <t>水産業振興基金</t>
    <rPh sb="0" eb="2">
      <t>スイサン</t>
    </rPh>
    <rPh sb="2" eb="3">
      <t>ギョウ</t>
    </rPh>
    <rPh sb="3" eb="5">
      <t>シンコウ</t>
    </rPh>
    <rPh sb="5" eb="7">
      <t>キキン</t>
    </rPh>
    <phoneticPr fontId="10"/>
  </si>
  <si>
    <t>環境整備等基金</t>
    <rPh sb="0" eb="2">
      <t>カンキョウ</t>
    </rPh>
    <rPh sb="2" eb="4">
      <t>セイビ</t>
    </rPh>
    <rPh sb="4" eb="5">
      <t>トウ</t>
    </rPh>
    <rPh sb="5" eb="7">
      <t>キキン</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</si>
</sst>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96248</c:v>
                </c:pt>
                <c:pt idx="1">
                  <c:v>76413</c:v>
                </c:pt>
                <c:pt idx="2">
                  <c:v>66481</c:v>
                </c:pt>
                <c:pt idx="3">
                  <c:v>67825</c:v>
                </c:pt>
                <c:pt idx="4">
                  <c:v>81158</c:v>
                </c:pt>
              </c:numCache>
            </c:numRef>
          </c:val>
          <c:smooth val="0"/>
          <c:extLst>
            <c:ext xmlns:c16="http://schemas.microsoft.com/office/drawing/2014/chart" uri="{C3380CC4-5D6E-409C-BE32-E72D297353CC}">
              <c16:uniqueId val="{00000000-513B-4C73-9690-737CCAC2F92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166349</c:v>
                </c:pt>
                <c:pt idx="1">
                  <c:v>73179</c:v>
                </c:pt>
                <c:pt idx="2">
                  <c:v>64370</c:v>
                </c:pt>
                <c:pt idx="3">
                  <c:v>33670</c:v>
                </c:pt>
                <c:pt idx="4">
                  <c:v>52150</c:v>
                </c:pt>
              </c:numCache>
            </c:numRef>
          </c:val>
          <c:smooth val="0"/>
          <c:extLst>
            <c:ext xmlns:c16="http://schemas.microsoft.com/office/drawing/2014/chart" uri="{C3380CC4-5D6E-409C-BE32-E72D297353CC}">
              <c16:uniqueId val="{00000001-513B-4C73-9690-737CCAC2F92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9.4600000000000009</c:v>
                </c:pt>
                <c:pt idx="1">
                  <c:v>11.47</c:v>
                </c:pt>
                <c:pt idx="2">
                  <c:v>9.36</c:v>
                </c:pt>
                <c:pt idx="3">
                  <c:v>7.21</c:v>
                </c:pt>
                <c:pt idx="4">
                  <c:v>5.44</c:v>
                </c:pt>
              </c:numCache>
            </c:numRef>
          </c:val>
          <c:extLst>
            <c:ext xmlns:c16="http://schemas.microsoft.com/office/drawing/2014/chart" uri="{C3380CC4-5D6E-409C-BE32-E72D297353CC}">
              <c16:uniqueId val="{00000000-F1DC-46E1-866B-A4BD6926B4F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42.78</c:v>
                </c:pt>
                <c:pt idx="1">
                  <c:v>43.62</c:v>
                </c:pt>
                <c:pt idx="2">
                  <c:v>38.78</c:v>
                </c:pt>
                <c:pt idx="3">
                  <c:v>40.340000000000003</c:v>
                </c:pt>
                <c:pt idx="4">
                  <c:v>37.549999999999997</c:v>
                </c:pt>
              </c:numCache>
            </c:numRef>
          </c:val>
          <c:extLst>
            <c:ext xmlns:c16="http://schemas.microsoft.com/office/drawing/2014/chart" uri="{C3380CC4-5D6E-409C-BE32-E72D297353CC}">
              <c16:uniqueId val="{00000001-F1DC-46E1-866B-A4BD6926B4F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3.35</c:v>
                </c:pt>
                <c:pt idx="1">
                  <c:v>5.8</c:v>
                </c:pt>
                <c:pt idx="2">
                  <c:v>-7.71</c:v>
                </c:pt>
                <c:pt idx="3">
                  <c:v>0.94</c:v>
                </c:pt>
                <c:pt idx="4">
                  <c:v>-3.78</c:v>
                </c:pt>
              </c:numCache>
            </c:numRef>
          </c:val>
          <c:smooth val="0"/>
          <c:extLst>
            <c:ext xmlns:c16="http://schemas.microsoft.com/office/drawing/2014/chart" uri="{C3380CC4-5D6E-409C-BE32-E72D297353CC}">
              <c16:uniqueId val="{00000002-F1DC-46E1-866B-A4BD6926B4F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12.27</c:v>
                </c:pt>
                <c:pt idx="2">
                  <c:v>#N/A</c:v>
                </c:pt>
                <c:pt idx="3">
                  <c:v>12.03</c:v>
                </c:pt>
                <c:pt idx="4">
                  <c:v>#N/A</c:v>
                </c:pt>
                <c:pt idx="5">
                  <c:v>12.24</c:v>
                </c:pt>
                <c:pt idx="6">
                  <c:v>#N/A</c:v>
                </c:pt>
                <c:pt idx="7">
                  <c:v>13.09</c:v>
                </c:pt>
                <c:pt idx="8">
                  <c:v>0</c:v>
                </c:pt>
                <c:pt idx="9">
                  <c:v>0</c:v>
                </c:pt>
              </c:numCache>
            </c:numRef>
          </c:val>
          <c:extLst>
            <c:ext xmlns:c16="http://schemas.microsoft.com/office/drawing/2014/chart" uri="{C3380CC4-5D6E-409C-BE32-E72D297353CC}">
              <c16:uniqueId val="{00000000-ABF1-461B-A5D7-32B0635CF46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BF1-461B-A5D7-32B0635CF46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BF1-461B-A5D7-32B0635CF46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BF1-461B-A5D7-32B0635CF46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0.09</c:v>
                </c:pt>
                <c:pt idx="2">
                  <c:v>#N/A</c:v>
                </c:pt>
                <c:pt idx="3">
                  <c:v>2.37</c:v>
                </c:pt>
                <c:pt idx="4">
                  <c:v>#N/A</c:v>
                </c:pt>
                <c:pt idx="5">
                  <c:v>0.09</c:v>
                </c:pt>
                <c:pt idx="6">
                  <c:v>#N/A</c:v>
                </c:pt>
                <c:pt idx="7">
                  <c:v>0.13</c:v>
                </c:pt>
                <c:pt idx="8">
                  <c:v>#N/A</c:v>
                </c:pt>
                <c:pt idx="9">
                  <c:v>0.1</c:v>
                </c:pt>
              </c:numCache>
            </c:numRef>
          </c:val>
          <c:extLst>
            <c:ext xmlns:c16="http://schemas.microsoft.com/office/drawing/2014/chart" uri="{C3380CC4-5D6E-409C-BE32-E72D297353CC}">
              <c16:uniqueId val="{00000004-ABF1-461B-A5D7-32B0635CF46D}"/>
            </c:ext>
          </c:extLst>
        </c:ser>
        <c:ser>
          <c:idx val="5"/>
          <c:order val="5"/>
          <c:tx>
            <c:strRef>
              <c:f>データシート!$A$32</c:f>
              <c:strCache>
                <c:ptCount val="1"/>
                <c:pt idx="0">
                  <c:v>水道事業会計（簡易水道）</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0.11</c:v>
                </c:pt>
              </c:numCache>
            </c:numRef>
          </c:val>
          <c:extLst>
            <c:ext xmlns:c16="http://schemas.microsoft.com/office/drawing/2014/chart" uri="{C3380CC4-5D6E-409C-BE32-E72D297353CC}">
              <c16:uniqueId val="{00000005-ABF1-461B-A5D7-32B0635CF46D}"/>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1.99</c:v>
                </c:pt>
                <c:pt idx="2">
                  <c:v>#N/A</c:v>
                </c:pt>
                <c:pt idx="3">
                  <c:v>0.08</c:v>
                </c:pt>
                <c:pt idx="4">
                  <c:v>#N/A</c:v>
                </c:pt>
                <c:pt idx="5">
                  <c:v>3.88</c:v>
                </c:pt>
                <c:pt idx="6">
                  <c:v>#N/A</c:v>
                </c:pt>
                <c:pt idx="7">
                  <c:v>4.07</c:v>
                </c:pt>
                <c:pt idx="8">
                  <c:v>#N/A</c:v>
                </c:pt>
                <c:pt idx="9">
                  <c:v>4.3099999999999996</c:v>
                </c:pt>
              </c:numCache>
            </c:numRef>
          </c:val>
          <c:extLst>
            <c:ext xmlns:c16="http://schemas.microsoft.com/office/drawing/2014/chart" uri="{C3380CC4-5D6E-409C-BE32-E72D297353CC}">
              <c16:uniqueId val="{00000006-ABF1-461B-A5D7-32B0635CF46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9.4600000000000009</c:v>
                </c:pt>
                <c:pt idx="2">
                  <c:v>#N/A</c:v>
                </c:pt>
                <c:pt idx="3">
                  <c:v>11.47</c:v>
                </c:pt>
                <c:pt idx="4">
                  <c:v>#N/A</c:v>
                </c:pt>
                <c:pt idx="5">
                  <c:v>9.35</c:v>
                </c:pt>
                <c:pt idx="6">
                  <c:v>#N/A</c:v>
                </c:pt>
                <c:pt idx="7">
                  <c:v>7.21</c:v>
                </c:pt>
                <c:pt idx="8">
                  <c:v>#N/A</c:v>
                </c:pt>
                <c:pt idx="9">
                  <c:v>5.44</c:v>
                </c:pt>
              </c:numCache>
            </c:numRef>
          </c:val>
          <c:extLst>
            <c:ext xmlns:c16="http://schemas.microsoft.com/office/drawing/2014/chart" uri="{C3380CC4-5D6E-409C-BE32-E72D297353CC}">
              <c16:uniqueId val="{00000007-ABF1-461B-A5D7-32B0635CF46D}"/>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5.71</c:v>
                </c:pt>
                <c:pt idx="2">
                  <c:v>#N/A</c:v>
                </c:pt>
                <c:pt idx="3">
                  <c:v>6.17</c:v>
                </c:pt>
                <c:pt idx="4">
                  <c:v>#N/A</c:v>
                </c:pt>
                <c:pt idx="5">
                  <c:v>6.82</c:v>
                </c:pt>
                <c:pt idx="6">
                  <c:v>#N/A</c:v>
                </c:pt>
                <c:pt idx="7">
                  <c:v>6.86</c:v>
                </c:pt>
                <c:pt idx="8">
                  <c:v>#N/A</c:v>
                </c:pt>
                <c:pt idx="9">
                  <c:v>6.07</c:v>
                </c:pt>
              </c:numCache>
            </c:numRef>
          </c:val>
          <c:extLst>
            <c:ext xmlns:c16="http://schemas.microsoft.com/office/drawing/2014/chart" uri="{C3380CC4-5D6E-409C-BE32-E72D297353CC}">
              <c16:uniqueId val="{00000008-ABF1-461B-A5D7-32B0635CF46D}"/>
            </c:ext>
          </c:extLst>
        </c:ser>
        <c:ser>
          <c:idx val="9"/>
          <c:order val="9"/>
          <c:tx>
            <c:strRef>
              <c:f>データシート!$A$36</c:f>
              <c:strCache>
                <c:ptCount val="1"/>
                <c:pt idx="0">
                  <c:v>水道事業会計（上水道）</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#N/A</c:v>
                </c:pt>
                <c:pt idx="9">
                  <c:v>13.67</c:v>
                </c:pt>
              </c:numCache>
            </c:numRef>
          </c:val>
          <c:extLst>
            <c:ext xmlns:c16="http://schemas.microsoft.com/office/drawing/2014/chart" uri="{C3380CC4-5D6E-409C-BE32-E72D297353CC}">
              <c16:uniqueId val="{00000009-ABF1-461B-A5D7-32B0635CF46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400</c:v>
                </c:pt>
                <c:pt idx="5">
                  <c:v>398</c:v>
                </c:pt>
                <c:pt idx="8">
                  <c:v>389</c:v>
                </c:pt>
                <c:pt idx="11">
                  <c:v>418</c:v>
                </c:pt>
                <c:pt idx="14">
                  <c:v>433</c:v>
                </c:pt>
              </c:numCache>
            </c:numRef>
          </c:val>
          <c:extLst>
            <c:ext xmlns:c16="http://schemas.microsoft.com/office/drawing/2014/chart" uri="{C3380CC4-5D6E-409C-BE32-E72D297353CC}">
              <c16:uniqueId val="{00000000-D9DC-4E69-9CC8-A9EB50BB225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9DC-4E69-9CC8-A9EB50BB225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2</c:v>
                </c:pt>
                <c:pt idx="6">
                  <c:v>2</c:v>
                </c:pt>
                <c:pt idx="9">
                  <c:v>13</c:v>
                </c:pt>
                <c:pt idx="12">
                  <c:v>0</c:v>
                </c:pt>
              </c:numCache>
            </c:numRef>
          </c:val>
          <c:extLst>
            <c:ext xmlns:c16="http://schemas.microsoft.com/office/drawing/2014/chart" uri="{C3380CC4-5D6E-409C-BE32-E72D297353CC}">
              <c16:uniqueId val="{00000002-D9DC-4E69-9CC8-A9EB50BB225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15</c:v>
                </c:pt>
                <c:pt idx="3">
                  <c:v>13</c:v>
                </c:pt>
                <c:pt idx="6">
                  <c:v>14</c:v>
                </c:pt>
                <c:pt idx="9">
                  <c:v>7</c:v>
                </c:pt>
                <c:pt idx="12">
                  <c:v>2</c:v>
                </c:pt>
              </c:numCache>
            </c:numRef>
          </c:val>
          <c:extLst>
            <c:ext xmlns:c16="http://schemas.microsoft.com/office/drawing/2014/chart" uri="{C3380CC4-5D6E-409C-BE32-E72D297353CC}">
              <c16:uniqueId val="{00000003-D9DC-4E69-9CC8-A9EB50BB225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4-D9DC-4E69-9CC8-A9EB50BB225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9DC-4E69-9CC8-A9EB50BB225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9DC-4E69-9CC8-A9EB50BB225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594</c:v>
                </c:pt>
                <c:pt idx="3">
                  <c:v>645</c:v>
                </c:pt>
                <c:pt idx="6">
                  <c:v>690</c:v>
                </c:pt>
                <c:pt idx="9">
                  <c:v>714</c:v>
                </c:pt>
                <c:pt idx="12">
                  <c:v>707</c:v>
                </c:pt>
              </c:numCache>
            </c:numRef>
          </c:val>
          <c:extLst>
            <c:ext xmlns:c16="http://schemas.microsoft.com/office/drawing/2014/chart" uri="{C3380CC4-5D6E-409C-BE32-E72D297353CC}">
              <c16:uniqueId val="{00000007-D9DC-4E69-9CC8-A9EB50BB225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211</c:v>
                </c:pt>
                <c:pt idx="2">
                  <c:v>#N/A</c:v>
                </c:pt>
                <c:pt idx="3">
                  <c:v>#N/A</c:v>
                </c:pt>
                <c:pt idx="4">
                  <c:v>262</c:v>
                </c:pt>
                <c:pt idx="5">
                  <c:v>#N/A</c:v>
                </c:pt>
                <c:pt idx="6">
                  <c:v>#N/A</c:v>
                </c:pt>
                <c:pt idx="7">
                  <c:v>317</c:v>
                </c:pt>
                <c:pt idx="8">
                  <c:v>#N/A</c:v>
                </c:pt>
                <c:pt idx="9">
                  <c:v>#N/A</c:v>
                </c:pt>
                <c:pt idx="10">
                  <c:v>316</c:v>
                </c:pt>
                <c:pt idx="11">
                  <c:v>#N/A</c:v>
                </c:pt>
                <c:pt idx="12">
                  <c:v>#N/A</c:v>
                </c:pt>
                <c:pt idx="13">
                  <c:v>277</c:v>
                </c:pt>
                <c:pt idx="14">
                  <c:v>#N/A</c:v>
                </c:pt>
              </c:numCache>
            </c:numRef>
          </c:val>
          <c:smooth val="0"/>
          <c:extLst>
            <c:ext xmlns:c16="http://schemas.microsoft.com/office/drawing/2014/chart" uri="{C3380CC4-5D6E-409C-BE32-E72D297353CC}">
              <c16:uniqueId val="{00000008-D9DC-4E69-9CC8-A9EB50BB225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5319</c:v>
                </c:pt>
                <c:pt idx="5">
                  <c:v>5189</c:v>
                </c:pt>
                <c:pt idx="8">
                  <c:v>4978</c:v>
                </c:pt>
                <c:pt idx="11">
                  <c:v>4746</c:v>
                </c:pt>
                <c:pt idx="14">
                  <c:v>4563</c:v>
                </c:pt>
              </c:numCache>
            </c:numRef>
          </c:val>
          <c:extLst>
            <c:ext xmlns:c16="http://schemas.microsoft.com/office/drawing/2014/chart" uri="{C3380CC4-5D6E-409C-BE32-E72D297353CC}">
              <c16:uniqueId val="{00000000-C44B-4970-9AE8-C4EF5AAF00F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448</c:v>
                </c:pt>
                <c:pt idx="5">
                  <c:v>430</c:v>
                </c:pt>
                <c:pt idx="8">
                  <c:v>433</c:v>
                </c:pt>
                <c:pt idx="11">
                  <c:v>444</c:v>
                </c:pt>
                <c:pt idx="14">
                  <c:v>451</c:v>
                </c:pt>
              </c:numCache>
            </c:numRef>
          </c:val>
          <c:extLst>
            <c:ext xmlns:c16="http://schemas.microsoft.com/office/drawing/2014/chart" uri="{C3380CC4-5D6E-409C-BE32-E72D297353CC}">
              <c16:uniqueId val="{00000001-C44B-4970-9AE8-C4EF5AAF00F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3985</c:v>
                </c:pt>
                <c:pt idx="5">
                  <c:v>4575</c:v>
                </c:pt>
                <c:pt idx="8">
                  <c:v>5046</c:v>
                </c:pt>
                <c:pt idx="11">
                  <c:v>5340</c:v>
                </c:pt>
                <c:pt idx="14">
                  <c:v>5595</c:v>
                </c:pt>
              </c:numCache>
            </c:numRef>
          </c:val>
          <c:extLst>
            <c:ext xmlns:c16="http://schemas.microsoft.com/office/drawing/2014/chart" uri="{C3380CC4-5D6E-409C-BE32-E72D297353CC}">
              <c16:uniqueId val="{00000002-C44B-4970-9AE8-C4EF5AAF00F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44B-4970-9AE8-C4EF5AAF00F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44B-4970-9AE8-C4EF5AAF00F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44B-4970-9AE8-C4EF5AAF00F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253</c:v>
                </c:pt>
                <c:pt idx="3">
                  <c:v>214</c:v>
                </c:pt>
                <c:pt idx="6">
                  <c:v>164</c:v>
                </c:pt>
                <c:pt idx="9">
                  <c:v>67</c:v>
                </c:pt>
                <c:pt idx="12">
                  <c:v>111</c:v>
                </c:pt>
              </c:numCache>
            </c:numRef>
          </c:val>
          <c:extLst>
            <c:ext xmlns:c16="http://schemas.microsoft.com/office/drawing/2014/chart" uri="{C3380CC4-5D6E-409C-BE32-E72D297353CC}">
              <c16:uniqueId val="{00000006-C44B-4970-9AE8-C4EF5AAF00F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41</c:v>
                </c:pt>
                <c:pt idx="3">
                  <c:v>25</c:v>
                </c:pt>
                <c:pt idx="6">
                  <c:v>10</c:v>
                </c:pt>
                <c:pt idx="9">
                  <c:v>3</c:v>
                </c:pt>
                <c:pt idx="12">
                  <c:v>90</c:v>
                </c:pt>
              </c:numCache>
            </c:numRef>
          </c:val>
          <c:extLst>
            <c:ext xmlns:c16="http://schemas.microsoft.com/office/drawing/2014/chart" uri="{C3380CC4-5D6E-409C-BE32-E72D297353CC}">
              <c16:uniqueId val="{00000007-C44B-4970-9AE8-C4EF5AAF00F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C44B-4970-9AE8-C4EF5AAF00F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18</c:v>
                </c:pt>
                <c:pt idx="3">
                  <c:v>16</c:v>
                </c:pt>
                <c:pt idx="6">
                  <c:v>13</c:v>
                </c:pt>
                <c:pt idx="9">
                  <c:v>0</c:v>
                </c:pt>
                <c:pt idx="12">
                  <c:v>0</c:v>
                </c:pt>
              </c:numCache>
            </c:numRef>
          </c:val>
          <c:extLst>
            <c:ext xmlns:c16="http://schemas.microsoft.com/office/drawing/2014/chart" uri="{C3380CC4-5D6E-409C-BE32-E72D297353CC}">
              <c16:uniqueId val="{00000009-C44B-4970-9AE8-C4EF5AAF00F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7539</c:v>
                </c:pt>
                <c:pt idx="3">
                  <c:v>7613</c:v>
                </c:pt>
                <c:pt idx="6">
                  <c:v>7425</c:v>
                </c:pt>
                <c:pt idx="9">
                  <c:v>6998</c:v>
                </c:pt>
                <c:pt idx="12">
                  <c:v>6772</c:v>
                </c:pt>
              </c:numCache>
            </c:numRef>
          </c:val>
          <c:extLst>
            <c:ext xmlns:c16="http://schemas.microsoft.com/office/drawing/2014/chart" uri="{C3380CC4-5D6E-409C-BE32-E72D297353CC}">
              <c16:uniqueId val="{0000000A-C44B-4970-9AE8-C4EF5AAF00F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44B-4970-9AE8-C4EF5AAF00F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1790</c:v>
                </c:pt>
                <c:pt idx="1">
                  <c:v>1923</c:v>
                </c:pt>
                <c:pt idx="2">
                  <c:v>1820</c:v>
                </c:pt>
              </c:numCache>
            </c:numRef>
          </c:val>
          <c:extLst>
            <c:ext xmlns:c16="http://schemas.microsoft.com/office/drawing/2014/chart" uri="{C3380CC4-5D6E-409C-BE32-E72D297353CC}">
              <c16:uniqueId val="{00000000-78E1-44C8-8B6A-176E4EF9E6A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57</c:v>
                </c:pt>
                <c:pt idx="1">
                  <c:v>65</c:v>
                </c:pt>
                <c:pt idx="2">
                  <c:v>69</c:v>
                </c:pt>
              </c:numCache>
            </c:numRef>
          </c:val>
          <c:extLst>
            <c:ext xmlns:c16="http://schemas.microsoft.com/office/drawing/2014/chart" uri="{C3380CC4-5D6E-409C-BE32-E72D297353CC}">
              <c16:uniqueId val="{00000001-78E1-44C8-8B6A-176E4EF9E6A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2501</c:v>
                </c:pt>
                <c:pt idx="1">
                  <c:v>2605</c:v>
                </c:pt>
                <c:pt idx="2">
                  <c:v>2906</c:v>
                </c:pt>
              </c:numCache>
            </c:numRef>
          </c:val>
          <c:extLst>
            <c:ext xmlns:c16="http://schemas.microsoft.com/office/drawing/2014/chart" uri="{C3380CC4-5D6E-409C-BE32-E72D297353CC}">
              <c16:uniqueId val="{00000002-78E1-44C8-8B6A-176E4EF9E6A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宮崎県門川町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地方債残高が低い水準で推移していることに加え、新規地方債発行限度額の目安を</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億円とし、公債費負担の適正化に努めてきた結果、健全な状況にあると言える。</a:t>
          </a:r>
          <a:endParaRPr lang="ja-JP" altLang="ja-JP" sz="1400">
            <a:effectLst/>
          </a:endParaRPr>
        </a:p>
        <a:p>
          <a:r>
            <a:rPr kumimoji="1" lang="ja-JP" altLang="ja-JP" sz="1100">
              <a:solidFill>
                <a:schemeClr val="dk1"/>
              </a:solidFill>
              <a:effectLst/>
              <a:latin typeface="+mn-lt"/>
              <a:ea typeface="+mn-ea"/>
              <a:cs typeface="+mn-cs"/>
            </a:rPr>
            <a:t>しかしながら、今後は衛生センター建設事業等の大型事業が控えていることから多額の借入を予定している。</a:t>
          </a:r>
          <a:endParaRPr lang="ja-JP" altLang="ja-JP" sz="1400">
            <a:effectLst/>
          </a:endParaRPr>
        </a:p>
        <a:p>
          <a:r>
            <a:rPr kumimoji="1" lang="ja-JP" altLang="ja-JP" sz="1100">
              <a:solidFill>
                <a:schemeClr val="dk1"/>
              </a:solidFill>
              <a:effectLst/>
              <a:latin typeface="+mn-lt"/>
              <a:ea typeface="+mn-ea"/>
              <a:cs typeface="+mn-cs"/>
            </a:rPr>
            <a:t>今後は、門川町公共施設等総合管理計画に基づき、公共施設の統廃合や長寿命化に努めながら、交付税措置のある有利な地方債の選択を行い、財政の健全化に努める。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近年、実質公債費比率の算定に用いる満期一括償還地方債の償還の財源として減債基金の積立は特に行っていない。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宮崎県門川町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地方債の現在高は、ここ数年高い額となっている。要因として、学校給食センター建設事業及び新庁舎建設事業等で多額の借入を行ったためである。</a:t>
          </a:r>
          <a:endParaRPr lang="ja-JP" altLang="ja-JP" sz="1400">
            <a:effectLst/>
          </a:endParaRPr>
        </a:p>
        <a:p>
          <a:r>
            <a:rPr kumimoji="1" lang="ja-JP" altLang="ja-JP" sz="1100">
              <a:solidFill>
                <a:schemeClr val="dk1"/>
              </a:solidFill>
              <a:effectLst/>
              <a:latin typeface="+mn-lt"/>
              <a:ea typeface="+mn-ea"/>
              <a:cs typeface="+mn-cs"/>
            </a:rPr>
            <a:t>また、ここ数年で新庁舎建設事業の財源として新庁舎建設等基金をほぼ取崩したことにより充当可能財源等の充当可能基金が大きく減額していたが、令和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年度は財政調整基金</a:t>
          </a:r>
          <a:r>
            <a:rPr kumimoji="1" lang="ja-JP" altLang="en-US" sz="1100">
              <a:solidFill>
                <a:schemeClr val="dk1"/>
              </a:solidFill>
              <a:effectLst/>
              <a:latin typeface="+mn-lt"/>
              <a:ea typeface="+mn-ea"/>
              <a:cs typeface="+mn-cs"/>
            </a:rPr>
            <a:t>は減額となったものの</a:t>
          </a:r>
          <a:r>
            <a:rPr kumimoji="1" lang="ja-JP" altLang="ja-JP" sz="1100">
              <a:solidFill>
                <a:schemeClr val="dk1"/>
              </a:solidFill>
              <a:effectLst/>
              <a:latin typeface="+mn-lt"/>
              <a:ea typeface="+mn-ea"/>
              <a:cs typeface="+mn-cs"/>
            </a:rPr>
            <a:t>公共施設等整備基金</a:t>
          </a:r>
          <a:r>
            <a:rPr kumimoji="1" lang="ja-JP" altLang="en-US" sz="1100">
              <a:solidFill>
                <a:schemeClr val="dk1"/>
              </a:solidFill>
              <a:effectLst/>
              <a:latin typeface="+mn-lt"/>
              <a:ea typeface="+mn-ea"/>
              <a:cs typeface="+mn-cs"/>
            </a:rPr>
            <a:t>が大きく</a:t>
          </a:r>
          <a:r>
            <a:rPr kumimoji="1" lang="ja-JP" altLang="ja-JP" sz="1100">
              <a:solidFill>
                <a:schemeClr val="dk1"/>
              </a:solidFill>
              <a:effectLst/>
              <a:latin typeface="+mn-lt"/>
              <a:ea typeface="+mn-ea"/>
              <a:cs typeface="+mn-cs"/>
            </a:rPr>
            <a:t>増額</a:t>
          </a:r>
          <a:r>
            <a:rPr kumimoji="1" lang="ja-JP" altLang="en-US" sz="1100">
              <a:solidFill>
                <a:schemeClr val="dk1"/>
              </a:solidFill>
              <a:effectLst/>
              <a:latin typeface="+mn-lt"/>
              <a:ea typeface="+mn-ea"/>
              <a:cs typeface="+mn-cs"/>
            </a:rPr>
            <a:t>したため</a:t>
          </a:r>
          <a:r>
            <a:rPr kumimoji="1" lang="ja-JP" altLang="ja-JP" sz="1100">
              <a:solidFill>
                <a:schemeClr val="dk1"/>
              </a:solidFill>
              <a:effectLst/>
              <a:latin typeface="+mn-lt"/>
              <a:ea typeface="+mn-ea"/>
              <a:cs typeface="+mn-cs"/>
            </a:rPr>
            <a:t>充当可能基金は前年度比</a:t>
          </a:r>
          <a:r>
            <a:rPr kumimoji="1" lang="en-US" altLang="ja-JP" sz="1100">
              <a:solidFill>
                <a:schemeClr val="dk1"/>
              </a:solidFill>
              <a:effectLst/>
              <a:latin typeface="+mn-lt"/>
              <a:ea typeface="+mn-ea"/>
              <a:cs typeface="+mn-cs"/>
            </a:rPr>
            <a:t>255</a:t>
          </a:r>
          <a:r>
            <a:rPr kumimoji="1" lang="ja-JP" altLang="ja-JP" sz="1100">
              <a:solidFill>
                <a:schemeClr val="dk1"/>
              </a:solidFill>
              <a:effectLst/>
              <a:latin typeface="+mn-lt"/>
              <a:ea typeface="+mn-ea"/>
              <a:cs typeface="+mn-cs"/>
            </a:rPr>
            <a:t>百万円増額している。</a:t>
          </a:r>
          <a:endParaRPr lang="ja-JP" altLang="ja-JP" sz="1400">
            <a:effectLst/>
          </a:endParaRPr>
        </a:p>
        <a:p>
          <a:r>
            <a:rPr kumimoji="1" lang="ja-JP" altLang="ja-JP" sz="1100">
              <a:solidFill>
                <a:schemeClr val="dk1"/>
              </a:solidFill>
              <a:effectLst/>
              <a:latin typeface="+mn-lt"/>
              <a:ea typeface="+mn-ea"/>
              <a:cs typeface="+mn-cs"/>
            </a:rPr>
            <a:t>さらに、今後は衛生センター建設事業等の大型事業が控えていることから、地方債現在高の急激な上昇及び充当可能財源等の減少が予想されるため、今後も適正な投資的事業の選定と公費負担の適正化を継続し、財政の健全化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宮崎県門川町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前年度比は、</a:t>
          </a:r>
          <a:r>
            <a:rPr kumimoji="1" lang="en-US" altLang="ja-JP" sz="1100">
              <a:solidFill>
                <a:schemeClr val="dk1"/>
              </a:solidFill>
              <a:effectLst/>
              <a:latin typeface="+mn-lt"/>
              <a:ea typeface="+mn-ea"/>
              <a:cs typeface="+mn-cs"/>
            </a:rPr>
            <a:t>202</a:t>
          </a:r>
          <a:r>
            <a:rPr kumimoji="1" lang="ja-JP" altLang="ja-JP" sz="1100">
              <a:solidFill>
                <a:schemeClr val="dk1"/>
              </a:solidFill>
              <a:effectLst/>
              <a:latin typeface="+mn-lt"/>
              <a:ea typeface="+mn-ea"/>
              <a:cs typeface="+mn-cs"/>
            </a:rPr>
            <a:t>百万円の増額であった。主な増減理由として、財政調整基金は取崩額より積立額が少なかったために</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103</a:t>
          </a:r>
          <a:r>
            <a:rPr kumimoji="1" lang="ja-JP" altLang="ja-JP" sz="1100">
              <a:solidFill>
                <a:schemeClr val="dk1"/>
              </a:solidFill>
              <a:effectLst/>
              <a:latin typeface="+mn-lt"/>
              <a:ea typeface="+mn-ea"/>
              <a:cs typeface="+mn-cs"/>
            </a:rPr>
            <a:t>百万円）し、減債基金は国の補正予算により普通交付税で臨時財政対策債償還基金費が措置されたことによる増額</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、その他特定目的基金については、</a:t>
          </a:r>
          <a:r>
            <a:rPr kumimoji="1" lang="ja-JP" altLang="en-US" sz="1100">
              <a:solidFill>
                <a:schemeClr val="dk1"/>
              </a:solidFill>
              <a:effectLst/>
              <a:latin typeface="+mn-lt"/>
              <a:ea typeface="+mn-ea"/>
              <a:cs typeface="+mn-cs"/>
            </a:rPr>
            <a:t>公共施設等整備基金が令和９年度完成予定の次期衛生センター建設等の大型事業や施設維持修繕に備え</a:t>
          </a:r>
          <a:r>
            <a:rPr kumimoji="1" lang="en-US" altLang="ja-JP" sz="1100">
              <a:solidFill>
                <a:schemeClr val="dk1"/>
              </a:solidFill>
              <a:effectLst/>
              <a:latin typeface="+mn-lt"/>
              <a:ea typeface="+mn-ea"/>
              <a:cs typeface="+mn-cs"/>
            </a:rPr>
            <a:t>232</a:t>
          </a:r>
          <a:r>
            <a:rPr kumimoji="1" lang="ja-JP" altLang="en-US" sz="1100">
              <a:solidFill>
                <a:schemeClr val="dk1"/>
              </a:solidFill>
              <a:effectLst/>
              <a:latin typeface="+mn-lt"/>
              <a:ea typeface="+mn-ea"/>
              <a:cs typeface="+mn-cs"/>
            </a:rPr>
            <a:t>百万円の増額、ふるさと振興基金が前年度からふるさと納税寄付額の増加などにより</a:t>
          </a:r>
          <a:r>
            <a:rPr kumimoji="1" lang="ja-JP" altLang="ja-JP" sz="1100">
              <a:solidFill>
                <a:schemeClr val="dk1"/>
              </a:solidFill>
              <a:effectLst/>
              <a:latin typeface="+mn-lt"/>
              <a:ea typeface="+mn-ea"/>
              <a:cs typeface="+mn-cs"/>
            </a:rPr>
            <a:t>増額（前年度比</a:t>
          </a:r>
          <a:r>
            <a:rPr kumimoji="1" lang="en-US" altLang="ja-JP" sz="1100">
              <a:solidFill>
                <a:schemeClr val="dk1"/>
              </a:solidFill>
              <a:effectLst/>
              <a:latin typeface="+mn-lt"/>
              <a:ea typeface="+mn-ea"/>
              <a:cs typeface="+mn-cs"/>
            </a:rPr>
            <a:t>301</a:t>
          </a:r>
          <a:r>
            <a:rPr kumimoji="1" lang="ja-JP" altLang="ja-JP" sz="1100">
              <a:solidFill>
                <a:schemeClr val="dk1"/>
              </a:solidFill>
              <a:effectLst/>
              <a:latin typeface="+mn-lt"/>
              <a:ea typeface="+mn-ea"/>
              <a:cs typeface="+mn-cs"/>
            </a:rPr>
            <a:t>百万円）となっている。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近年では新庁舎建設事業などの大型事業に伴い、基金の取崩額が多額になり基金全体の基金保有額が大幅に減額となった。今後も衛生センター建設事業などの大型事業が控えているため、財政的な安定を確保する観点から、予算の執行残等がある場合には、積極的に財政調整基金や公共施設等整備基金に積戻す方針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主な基金である公共施設等整備基金については、公共施設の更新等を目的とした基金であり、ふるさと振興基金は、寄付者の希望する事業に充てるための基金である。また、環境整備基金については、町内の環境整備、青少年健全育成活動及び地域安全対策事業等を目的とした基金であり、地区の環境美化活動や公民館修繕等に活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その他特定目的基金は、令和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年度末</a:t>
          </a:r>
          <a:r>
            <a:rPr kumimoji="1" lang="en-US" altLang="ja-JP" sz="1100">
              <a:solidFill>
                <a:schemeClr val="dk1"/>
              </a:solidFill>
              <a:effectLst/>
              <a:latin typeface="+mn-lt"/>
              <a:ea typeface="+mn-ea"/>
              <a:cs typeface="+mn-cs"/>
            </a:rPr>
            <a:t>2,605</a:t>
          </a:r>
          <a:r>
            <a:rPr kumimoji="1" lang="ja-JP" altLang="ja-JP" sz="1100">
              <a:solidFill>
                <a:schemeClr val="dk1"/>
              </a:solidFill>
              <a:effectLst/>
              <a:latin typeface="+mn-lt"/>
              <a:ea typeface="+mn-ea"/>
              <a:cs typeface="+mn-cs"/>
            </a:rPr>
            <a:t>百万円であったが、令和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年度末</a:t>
          </a:r>
          <a:r>
            <a:rPr kumimoji="1" lang="en-US" altLang="ja-JP" sz="1100">
              <a:solidFill>
                <a:schemeClr val="dk1"/>
              </a:solidFill>
              <a:effectLst/>
              <a:latin typeface="+mn-lt"/>
              <a:ea typeface="+mn-ea"/>
              <a:cs typeface="+mn-cs"/>
            </a:rPr>
            <a:t>2,906</a:t>
          </a:r>
          <a:r>
            <a:rPr kumimoji="1" lang="ja-JP" altLang="ja-JP" sz="1100">
              <a:solidFill>
                <a:schemeClr val="dk1"/>
              </a:solidFill>
              <a:effectLst/>
              <a:latin typeface="+mn-lt"/>
              <a:ea typeface="+mn-ea"/>
              <a:cs typeface="+mn-cs"/>
            </a:rPr>
            <a:t>百万円となり、</a:t>
          </a:r>
          <a:r>
            <a:rPr kumimoji="1" lang="en-US" altLang="ja-JP" sz="1100">
              <a:solidFill>
                <a:schemeClr val="dk1"/>
              </a:solidFill>
              <a:effectLst/>
              <a:latin typeface="+mn-lt"/>
              <a:ea typeface="+mn-ea"/>
              <a:cs typeface="+mn-cs"/>
            </a:rPr>
            <a:t>301</a:t>
          </a:r>
          <a:r>
            <a:rPr kumimoji="1" lang="ja-JP" altLang="ja-JP" sz="1100">
              <a:solidFill>
                <a:schemeClr val="dk1"/>
              </a:solidFill>
              <a:effectLst/>
              <a:latin typeface="+mn-lt"/>
              <a:ea typeface="+mn-ea"/>
              <a:cs typeface="+mn-cs"/>
            </a:rPr>
            <a:t>百万円の増額となった。</a:t>
          </a:r>
          <a:endParaRPr lang="ja-JP" altLang="ja-JP" sz="1400">
            <a:effectLst/>
          </a:endParaRPr>
        </a:p>
        <a:p>
          <a:r>
            <a:rPr kumimoji="1" lang="ja-JP" altLang="ja-JP" sz="1100">
              <a:solidFill>
                <a:schemeClr val="dk1"/>
              </a:solidFill>
              <a:effectLst/>
              <a:latin typeface="+mn-lt"/>
              <a:ea typeface="+mn-ea"/>
              <a:cs typeface="+mn-cs"/>
            </a:rPr>
            <a:t>主な増減のあった基金としては、公共施設等整備基金、ふるさと振興基金がある。</a:t>
          </a:r>
          <a:endParaRPr lang="ja-JP" altLang="ja-JP" sz="1400">
            <a:effectLst/>
          </a:endParaRPr>
        </a:p>
        <a:p>
          <a:r>
            <a:rPr kumimoji="1" lang="ja-JP" altLang="ja-JP" sz="1100">
              <a:solidFill>
                <a:schemeClr val="dk1"/>
              </a:solidFill>
              <a:effectLst/>
              <a:latin typeface="+mn-lt"/>
              <a:ea typeface="+mn-ea"/>
              <a:cs typeface="+mn-cs"/>
            </a:rPr>
            <a:t>公共施設等整備基金は、</a:t>
          </a:r>
          <a:r>
            <a:rPr kumimoji="1" lang="en-US" altLang="ja-JP" sz="1100">
              <a:solidFill>
                <a:schemeClr val="dk1"/>
              </a:solidFill>
              <a:effectLst/>
              <a:latin typeface="+mn-lt"/>
              <a:ea typeface="+mn-ea"/>
              <a:cs typeface="+mn-cs"/>
            </a:rPr>
            <a:t>82</a:t>
          </a:r>
          <a:r>
            <a:rPr kumimoji="1" lang="ja-JP" altLang="ja-JP" sz="1100">
              <a:solidFill>
                <a:schemeClr val="dk1"/>
              </a:solidFill>
              <a:effectLst/>
              <a:latin typeface="+mn-lt"/>
              <a:ea typeface="+mn-ea"/>
              <a:cs typeface="+mn-cs"/>
            </a:rPr>
            <a:t>百万円の取崩を行ったが、今後の衛生センター建設事業に備えるために</a:t>
          </a:r>
          <a:r>
            <a:rPr kumimoji="1" lang="en-US" altLang="ja-JP" sz="1100">
              <a:solidFill>
                <a:schemeClr val="dk1"/>
              </a:solidFill>
              <a:effectLst/>
              <a:latin typeface="+mn-lt"/>
              <a:ea typeface="+mn-ea"/>
              <a:cs typeface="+mn-cs"/>
            </a:rPr>
            <a:t>314</a:t>
          </a:r>
          <a:r>
            <a:rPr kumimoji="1" lang="ja-JP" altLang="ja-JP" sz="1100">
              <a:solidFill>
                <a:schemeClr val="dk1"/>
              </a:solidFill>
              <a:effectLst/>
              <a:latin typeface="+mn-lt"/>
              <a:ea typeface="+mn-ea"/>
              <a:cs typeface="+mn-cs"/>
            </a:rPr>
            <a:t>百万円積立を行ったため</a:t>
          </a:r>
          <a:r>
            <a:rPr kumimoji="1" lang="en-US" altLang="ja-JP" sz="1100">
              <a:solidFill>
                <a:schemeClr val="dk1"/>
              </a:solidFill>
              <a:effectLst/>
              <a:latin typeface="+mn-lt"/>
              <a:ea typeface="+mn-ea"/>
              <a:cs typeface="+mn-cs"/>
            </a:rPr>
            <a:t>232</a:t>
          </a:r>
          <a:r>
            <a:rPr kumimoji="1" lang="ja-JP" altLang="ja-JP" sz="1100">
              <a:solidFill>
                <a:schemeClr val="dk1"/>
              </a:solidFill>
              <a:effectLst/>
              <a:latin typeface="+mn-lt"/>
              <a:ea typeface="+mn-ea"/>
              <a:cs typeface="+mn-cs"/>
            </a:rPr>
            <a:t>百万円の増額となり、ふるさと振興基金は、</a:t>
          </a:r>
          <a:r>
            <a:rPr kumimoji="1" lang="en-US" altLang="ja-JP" sz="1100">
              <a:solidFill>
                <a:schemeClr val="dk1"/>
              </a:solidFill>
              <a:effectLst/>
              <a:latin typeface="+mn-lt"/>
              <a:ea typeface="+mn-ea"/>
              <a:cs typeface="+mn-cs"/>
            </a:rPr>
            <a:t>284</a:t>
          </a:r>
          <a:r>
            <a:rPr kumimoji="1" lang="ja-JP" altLang="ja-JP" sz="1100">
              <a:solidFill>
                <a:schemeClr val="dk1"/>
              </a:solidFill>
              <a:effectLst/>
              <a:latin typeface="+mn-lt"/>
              <a:ea typeface="+mn-ea"/>
              <a:cs typeface="+mn-cs"/>
            </a:rPr>
            <a:t>百万円の取崩しに対し</a:t>
          </a:r>
          <a:r>
            <a:rPr kumimoji="1" lang="en-US" altLang="ja-JP" sz="1100">
              <a:solidFill>
                <a:schemeClr val="dk1"/>
              </a:solidFill>
              <a:effectLst/>
              <a:latin typeface="+mn-lt"/>
              <a:ea typeface="+mn-ea"/>
              <a:cs typeface="+mn-cs"/>
            </a:rPr>
            <a:t>355</a:t>
          </a:r>
          <a:r>
            <a:rPr kumimoji="1" lang="ja-JP" altLang="ja-JP" sz="1100">
              <a:solidFill>
                <a:schemeClr val="dk1"/>
              </a:solidFill>
              <a:effectLst/>
              <a:latin typeface="+mn-lt"/>
              <a:ea typeface="+mn-ea"/>
              <a:cs typeface="+mn-cs"/>
            </a:rPr>
            <a:t>百万円の積立だったため、</a:t>
          </a:r>
          <a:r>
            <a:rPr kumimoji="1" lang="en-US" altLang="ja-JP" sz="1100">
              <a:solidFill>
                <a:schemeClr val="dk1"/>
              </a:solidFill>
              <a:effectLst/>
              <a:latin typeface="+mn-lt"/>
              <a:ea typeface="+mn-ea"/>
              <a:cs typeface="+mn-cs"/>
            </a:rPr>
            <a:t>71</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今後も衛生センター建設事業などの大型事業が控えているため、財政安定を確保する観点から、予算の執行残等がある場合には、積極的に財政調整基金や公共施設等整備基金に積戻す方針である。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年度末は</a:t>
          </a:r>
          <a:r>
            <a:rPr kumimoji="1" lang="en-US" altLang="ja-JP" sz="1100">
              <a:solidFill>
                <a:schemeClr val="dk1"/>
              </a:solidFill>
              <a:effectLst/>
              <a:latin typeface="+mn-lt"/>
              <a:ea typeface="+mn-ea"/>
              <a:cs typeface="+mn-cs"/>
            </a:rPr>
            <a:t>1,923</a:t>
          </a:r>
          <a:r>
            <a:rPr kumimoji="1" lang="ja-JP" altLang="ja-JP" sz="1100">
              <a:solidFill>
                <a:schemeClr val="dk1"/>
              </a:solidFill>
              <a:effectLst/>
              <a:latin typeface="+mn-lt"/>
              <a:ea typeface="+mn-ea"/>
              <a:cs typeface="+mn-cs"/>
            </a:rPr>
            <a:t>百万円であったが、令和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年度末には</a:t>
          </a:r>
          <a:r>
            <a:rPr kumimoji="1" lang="en-US" altLang="ja-JP" sz="1100">
              <a:solidFill>
                <a:schemeClr val="dk1"/>
              </a:solidFill>
              <a:effectLst/>
              <a:latin typeface="+mn-lt"/>
              <a:ea typeface="+mn-ea"/>
              <a:cs typeface="+mn-cs"/>
            </a:rPr>
            <a:t>1,820</a:t>
          </a:r>
          <a:r>
            <a:rPr kumimoji="1" lang="ja-JP" altLang="ja-JP" sz="1100">
              <a:solidFill>
                <a:schemeClr val="dk1"/>
              </a:solidFill>
              <a:effectLst/>
              <a:latin typeface="+mn-lt"/>
              <a:ea typeface="+mn-ea"/>
              <a:cs typeface="+mn-cs"/>
            </a:rPr>
            <a:t>百万円となった。要因として、物価上昇に伴う物件費上昇など</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取崩額に対し、</a:t>
          </a:r>
          <a:r>
            <a:rPr kumimoji="1" lang="ja-JP" altLang="ja-JP" sz="1100">
              <a:solidFill>
                <a:schemeClr val="dk1"/>
              </a:solidFill>
              <a:effectLst/>
              <a:latin typeface="+mn-lt"/>
              <a:ea typeface="+mn-ea"/>
              <a:cs typeface="+mn-cs"/>
            </a:rPr>
            <a:t>積立</a:t>
          </a:r>
          <a:r>
            <a:rPr kumimoji="1" lang="ja-JP" altLang="en-US" sz="1100">
              <a:solidFill>
                <a:schemeClr val="dk1"/>
              </a:solidFill>
              <a:effectLst/>
              <a:latin typeface="+mn-lt"/>
              <a:ea typeface="+mn-ea"/>
              <a:cs typeface="+mn-cs"/>
            </a:rPr>
            <a:t>額が減となったため、</a:t>
          </a:r>
          <a:r>
            <a:rPr kumimoji="1" lang="en-US" altLang="ja-JP" sz="1100">
              <a:solidFill>
                <a:schemeClr val="dk1"/>
              </a:solidFill>
              <a:effectLst/>
              <a:latin typeface="+mn-lt"/>
              <a:ea typeface="+mn-ea"/>
              <a:cs typeface="+mn-cs"/>
            </a:rPr>
            <a:t>103</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近年、８億円前後を取崩して各事業に充当している状況である。年度末に積戻しを行っているものの、やや減少傾向にあるため、標準財政規模の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％を下回らないように積立てを行っていく。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国の補正予算により普通交付税で臨時財政対策債償還基金費が措置されたことにより</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百万円の増額となった。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今後、臨時財政対策債の償還財源として取崩しを行っていく。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宮崎県門川町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16,989
16,839
120.40
10,956,865
10,614,495
263,766
4,846,469
6,772,226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財政力指数は、全国平均より</a:t>
          </a:r>
          <a:r>
            <a:rPr kumimoji="1" lang="en-US" altLang="ja-JP" sz="1100">
              <a:solidFill>
                <a:schemeClr val="dk1"/>
              </a:solidFill>
              <a:effectLst/>
              <a:latin typeface="+mn-lt"/>
              <a:ea typeface="+mn-ea"/>
              <a:cs typeface="+mn-cs"/>
            </a:rPr>
            <a:t>0.07</a:t>
          </a:r>
          <a:r>
            <a:rPr kumimoji="1" lang="ja-JP" altLang="ja-JP" sz="1100">
              <a:solidFill>
                <a:schemeClr val="dk1"/>
              </a:solidFill>
              <a:effectLst/>
              <a:latin typeface="+mn-lt"/>
              <a:ea typeface="+mn-ea"/>
              <a:cs typeface="+mn-cs"/>
            </a:rPr>
            <a:t>ポイント、類似団体平均より</a:t>
          </a:r>
          <a:r>
            <a:rPr kumimoji="1" lang="en-US" altLang="ja-JP" sz="1100">
              <a:solidFill>
                <a:schemeClr val="dk1"/>
              </a:solidFill>
              <a:effectLst/>
              <a:latin typeface="+mn-lt"/>
              <a:ea typeface="+mn-ea"/>
              <a:cs typeface="+mn-cs"/>
            </a:rPr>
            <a:t>0.10</a:t>
          </a:r>
          <a:r>
            <a:rPr kumimoji="1" lang="ja-JP" altLang="ja-JP" sz="1100">
              <a:solidFill>
                <a:schemeClr val="dk1"/>
              </a:solidFill>
              <a:effectLst/>
              <a:latin typeface="+mn-lt"/>
              <a:ea typeface="+mn-ea"/>
              <a:cs typeface="+mn-cs"/>
            </a:rPr>
            <a:t>ポイント低い水準となっており、前年度比</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ポイント増となった。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分母である基準財政需要額が、</a:t>
          </a:r>
          <a:r>
            <a:rPr kumimoji="1" lang="ja-JP" altLang="en-US" sz="1100">
              <a:solidFill>
                <a:schemeClr val="dk1"/>
              </a:solidFill>
              <a:effectLst/>
              <a:latin typeface="+mn-lt"/>
              <a:ea typeface="+mn-ea"/>
              <a:cs typeface="+mn-cs"/>
            </a:rPr>
            <a:t>こども子育て費の皆増</a:t>
          </a:r>
          <a:r>
            <a:rPr kumimoji="1" lang="ja-JP" altLang="ja-JP" sz="1100">
              <a:solidFill>
                <a:schemeClr val="dk1"/>
              </a:solidFill>
              <a:effectLst/>
              <a:latin typeface="+mn-lt"/>
              <a:ea typeface="+mn-ea"/>
              <a:cs typeface="+mn-cs"/>
            </a:rPr>
            <a:t>や臨時経済対策費の増額などにより</a:t>
          </a:r>
          <a:r>
            <a:rPr kumimoji="1" lang="en-US" altLang="ja-JP" sz="1100">
              <a:solidFill>
                <a:schemeClr val="dk1"/>
              </a:solidFill>
              <a:effectLst/>
              <a:latin typeface="+mn-lt"/>
              <a:ea typeface="+mn-ea"/>
              <a:cs typeface="+mn-cs"/>
            </a:rPr>
            <a:t>93,685</a:t>
          </a:r>
          <a:r>
            <a:rPr kumimoji="1" lang="ja-JP" altLang="ja-JP" sz="1100">
              <a:solidFill>
                <a:schemeClr val="dk1"/>
              </a:solidFill>
              <a:effectLst/>
              <a:latin typeface="+mn-lt"/>
              <a:ea typeface="+mn-ea"/>
              <a:cs typeface="+mn-cs"/>
            </a:rPr>
            <a:t>千円増額し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分子である基準財政収入額</a:t>
          </a:r>
          <a:r>
            <a:rPr kumimoji="1" lang="ja-JP" altLang="en-US" sz="1100">
              <a:solidFill>
                <a:schemeClr val="dk1"/>
              </a:solidFill>
              <a:effectLst/>
              <a:latin typeface="+mn-lt"/>
              <a:ea typeface="+mn-ea"/>
              <a:cs typeface="+mn-cs"/>
            </a:rPr>
            <a:t>はほとんど変わらなかったため、単年度で比較すれば指数は低くなっている。しかし、３ヶ年の平均で算出するため、財政力指数の低かった令和３年度が算出対象外になったことで増となった。</a:t>
          </a:r>
          <a:endParaRPr lang="ja-JP" altLang="ja-JP" sz="1400">
            <a:effectLst/>
          </a:endParaRPr>
        </a:p>
        <a:p>
          <a:r>
            <a:rPr kumimoji="1" lang="ja-JP" altLang="ja-JP" sz="1100">
              <a:solidFill>
                <a:schemeClr val="dk1"/>
              </a:solidFill>
              <a:effectLst/>
              <a:latin typeface="+mn-lt"/>
              <a:ea typeface="+mn-ea"/>
              <a:cs typeface="+mn-cs"/>
            </a:rPr>
            <a:t>今後も歳出の削減を図りつつ、町税収入の強化を行い、歳入の確保に努める。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155046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105304</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4114800" y="7467600"/>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131885</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161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105304</xdr:rowOff>
    </xdr:from>
    <xdr:to>
      <xdr:col>19</xdr:col>
      <xdr:colOff>133350</xdr:colOff>
      <xdr:row>43</xdr:row>
      <xdr:rowOff>105304</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4776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55685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105304</xdr:rowOff>
    </xdr:from>
    <xdr:to>
      <xdr:col>15</xdr:col>
      <xdr:colOff>82550</xdr:colOff>
      <xdr:row>43</xdr:row>
      <xdr:rowOff>115358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2336800" y="7477654"/>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115358</xdr:rowOff>
    </xdr:from>
    <xdr:to>
      <xdr:col>15</xdr:col>
      <xdr:colOff>133350</xdr:colOff>
      <xdr:row>43</xdr:row>
      <xdr:rowOff>45508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55685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105304</xdr:rowOff>
    </xdr:from>
    <xdr:to>
      <xdr:col>11</xdr:col>
      <xdr:colOff>31750</xdr:colOff>
      <xdr:row>43</xdr:row>
      <xdr:rowOff>115358</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477654"/>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45631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85196</xdr:rowOff>
    </xdr:from>
    <xdr:to>
      <xdr:col>7</xdr:col>
      <xdr:colOff>31750</xdr:colOff>
      <xdr:row>43</xdr:row>
      <xdr:rowOff>15346</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25523</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54504</xdr:rowOff>
    </xdr:from>
    <xdr:to>
      <xdr:col>19</xdr:col>
      <xdr:colOff>184150</xdr:colOff>
      <xdr:row>43</xdr:row>
      <xdr:rowOff>156104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42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140881</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513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54504</xdr:rowOff>
    </xdr:from>
    <xdr:to>
      <xdr:col>15</xdr:col>
      <xdr:colOff>133350</xdr:colOff>
      <xdr:row>43</xdr:row>
      <xdr:rowOff>156104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42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140881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51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64558</xdr:rowOff>
    </xdr:from>
    <xdr:to>
      <xdr:col>11</xdr:col>
      <xdr:colOff>82550</xdr:colOff>
      <xdr:row>43</xdr:row>
      <xdr:rowOff>166158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150935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54504</xdr:rowOff>
    </xdr:from>
    <xdr:to>
      <xdr:col>7</xdr:col>
      <xdr:colOff>31750</xdr:colOff>
      <xdr:row>43</xdr:row>
      <xdr:rowOff>156104</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42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140881</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51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経常収支比率は、全国平均より</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ポイント、類似団体平均より</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ポイント低い水準となっており、前年度比</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要因としては、分母である経常一般財源等が、普通交付税や</a:t>
          </a:r>
          <a:r>
            <a:rPr kumimoji="1" lang="ja-JP" altLang="en-US" sz="1100">
              <a:solidFill>
                <a:schemeClr val="dk1"/>
              </a:solidFill>
              <a:effectLst/>
              <a:latin typeface="+mn-lt"/>
              <a:ea typeface="+mn-ea"/>
              <a:cs typeface="+mn-cs"/>
            </a:rPr>
            <a:t>地方特例交付金</a:t>
          </a:r>
          <a:r>
            <a:rPr kumimoji="1" lang="ja-JP" altLang="ja-JP" sz="1100">
              <a:solidFill>
                <a:schemeClr val="dk1"/>
              </a:solidFill>
              <a:effectLst/>
              <a:latin typeface="+mn-lt"/>
              <a:ea typeface="+mn-ea"/>
              <a:cs typeface="+mn-cs"/>
            </a:rPr>
            <a:t>などの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額により</a:t>
          </a:r>
          <a:r>
            <a:rPr kumimoji="1" lang="en-US" altLang="ja-JP" sz="1100">
              <a:solidFill>
                <a:schemeClr val="dk1"/>
              </a:solidFill>
              <a:effectLst/>
              <a:latin typeface="+mn-lt"/>
              <a:ea typeface="+mn-ea"/>
              <a:cs typeface="+mn-cs"/>
            </a:rPr>
            <a:t>104,352</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したものの、分子である経常経費充当一般財源が、</a:t>
          </a:r>
          <a:r>
            <a:rPr kumimoji="1" lang="ja-JP" altLang="en-US" sz="1100">
              <a:solidFill>
                <a:schemeClr val="dk1"/>
              </a:solidFill>
              <a:effectLst/>
              <a:latin typeface="+mn-lt"/>
              <a:ea typeface="+mn-ea"/>
              <a:cs typeface="+mn-cs"/>
            </a:rPr>
            <a:t>人事院勧告による</a:t>
          </a:r>
          <a:r>
            <a:rPr kumimoji="1" lang="ja-JP" altLang="ja-JP" sz="1100" baseline="0">
              <a:solidFill>
                <a:schemeClr val="dk1"/>
              </a:solidFill>
              <a:effectLst/>
              <a:latin typeface="+mn-lt"/>
              <a:ea typeface="+mn-ea"/>
              <a:cs typeface="+mn-cs"/>
            </a:rPr>
            <a:t>給与等の改定</a:t>
          </a:r>
          <a:r>
            <a:rPr kumimoji="1" lang="ja-JP" altLang="en-US" sz="1100">
              <a:solidFill>
                <a:schemeClr val="dk1"/>
              </a:solidFill>
              <a:effectLst/>
              <a:latin typeface="+mn-lt"/>
              <a:ea typeface="+mn-ea"/>
              <a:cs typeface="+mn-cs"/>
            </a:rPr>
            <a:t>に伴う人件費の増加や</a:t>
          </a:r>
          <a:r>
            <a:rPr kumimoji="1" lang="ja-JP" altLang="ja-JP" sz="1100">
              <a:solidFill>
                <a:schemeClr val="dk1"/>
              </a:solidFill>
              <a:effectLst/>
              <a:latin typeface="+mn-lt"/>
              <a:ea typeface="+mn-ea"/>
              <a:cs typeface="+mn-cs"/>
            </a:rPr>
            <a:t>児童手当の対象年齢拡充</a:t>
          </a:r>
          <a:r>
            <a:rPr kumimoji="1" lang="ja-JP" altLang="en-US" sz="1100">
              <a:solidFill>
                <a:schemeClr val="dk1"/>
              </a:solidFill>
              <a:effectLst/>
              <a:latin typeface="+mn-lt"/>
              <a:ea typeface="+mn-ea"/>
              <a:cs typeface="+mn-cs"/>
            </a:rPr>
            <a:t>等による扶助費の</a:t>
          </a:r>
          <a:r>
            <a:rPr kumimoji="1" lang="ja-JP" altLang="ja-JP" sz="1100">
              <a:solidFill>
                <a:schemeClr val="dk1"/>
              </a:solidFill>
              <a:effectLst/>
              <a:latin typeface="+mn-lt"/>
              <a:ea typeface="+mn-ea"/>
              <a:cs typeface="+mn-cs"/>
            </a:rPr>
            <a:t>増加により</a:t>
          </a:r>
          <a:r>
            <a:rPr kumimoji="1" lang="en-US" altLang="ja-JP" sz="1100">
              <a:solidFill>
                <a:schemeClr val="dk1"/>
              </a:solidFill>
              <a:effectLst/>
              <a:latin typeface="+mn-lt"/>
              <a:ea typeface="+mn-ea"/>
              <a:cs typeface="+mn-cs"/>
            </a:rPr>
            <a:t>152,809</a:t>
          </a:r>
          <a:r>
            <a:rPr kumimoji="1" lang="ja-JP" altLang="ja-JP" sz="1100">
              <a:solidFill>
                <a:schemeClr val="dk1"/>
              </a:solidFill>
              <a:effectLst/>
              <a:latin typeface="+mn-lt"/>
              <a:ea typeface="+mn-ea"/>
              <a:cs typeface="+mn-cs"/>
            </a:rPr>
            <a:t>千円増額したためである。</a:t>
          </a:r>
          <a:endParaRPr lang="ja-JP" altLang="ja-JP" sz="1400">
            <a:effectLst/>
          </a:endParaRPr>
        </a:p>
        <a:p>
          <a:r>
            <a:rPr kumimoji="1" lang="ja-JP" altLang="ja-JP" sz="1100">
              <a:solidFill>
                <a:schemeClr val="dk1"/>
              </a:solidFill>
              <a:effectLst/>
              <a:latin typeface="+mn-lt"/>
              <a:ea typeface="+mn-ea"/>
              <a:cs typeface="+mn-cs"/>
            </a:rPr>
            <a:t>今後も引き続き適正な義務的経費の予算執行・編成に努める。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96096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1153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103717</xdr:rowOff>
    </xdr:from>
    <xdr:to>
      <xdr:col>23</xdr:col>
      <xdr:colOff>133350</xdr:colOff>
      <xdr:row>64</xdr:row>
      <xdr:rowOff>151977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076517"/>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117492</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1090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103717</xdr:rowOff>
    </xdr:from>
    <xdr:to>
      <xdr:col>19</xdr:col>
      <xdr:colOff>133350</xdr:colOff>
      <xdr:row>64</xdr:row>
      <xdr:rowOff>111760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107651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125306</xdr:rowOff>
    </xdr:from>
    <xdr:to>
      <xdr:col>19</xdr:col>
      <xdr:colOff>184150</xdr:colOff>
      <xdr:row>65</xdr:row>
      <xdr:rowOff>55456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40233</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118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142452</xdr:rowOff>
    </xdr:from>
    <xdr:to>
      <xdr:col>15</xdr:col>
      <xdr:colOff>82550</xdr:colOff>
      <xdr:row>64</xdr:row>
      <xdr:rowOff>111760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943802"/>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16104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142452</xdr:rowOff>
    </xdr:from>
    <xdr:to>
      <xdr:col>11</xdr:col>
      <xdr:colOff>31750</xdr:colOff>
      <xdr:row>65</xdr:row>
      <xdr:rowOff>8679</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943802"/>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6138</xdr:rowOff>
    </xdr:from>
    <xdr:to>
      <xdr:col>7</xdr:col>
      <xdr:colOff>31750</xdr:colOff>
      <xdr:row>65</xdr:row>
      <xdr:rowOff>107738</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92515</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101177</xdr:rowOff>
    </xdr:from>
    <xdr:to>
      <xdr:col>23</xdr:col>
      <xdr:colOff>184150</xdr:colOff>
      <xdr:row>65</xdr:row>
      <xdr:rowOff>31327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117704</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52917</xdr:rowOff>
    </xdr:from>
    <xdr:to>
      <xdr:col>19</xdr:col>
      <xdr:colOff>184150</xdr:colOff>
      <xdr:row>64</xdr:row>
      <xdr:rowOff>154517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164694</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79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60960</xdr:rowOff>
    </xdr:from>
    <xdr:to>
      <xdr:col>15</xdr:col>
      <xdr:colOff>133350</xdr:colOff>
      <xdr:row>64</xdr:row>
      <xdr:rowOff>162560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1287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80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91652</xdr:rowOff>
    </xdr:from>
    <xdr:to>
      <xdr:col>11</xdr:col>
      <xdr:colOff>82550</xdr:colOff>
      <xdr:row>64</xdr:row>
      <xdr:rowOff>21802</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8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31979</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661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129329</xdr:rowOff>
    </xdr:from>
    <xdr:to>
      <xdr:col>7</xdr:col>
      <xdr:colOff>31750</xdr:colOff>
      <xdr:row>65</xdr:row>
      <xdr:rowOff>59479</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10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69656</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871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[205,507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全国平均より</a:t>
          </a:r>
          <a:r>
            <a:rPr kumimoji="1" lang="en-US" altLang="ja-JP" sz="1100">
              <a:solidFill>
                <a:schemeClr val="dk1"/>
              </a:solidFill>
              <a:effectLst/>
              <a:latin typeface="+mn-lt"/>
              <a:ea typeface="+mn-ea"/>
              <a:cs typeface="+mn-cs"/>
            </a:rPr>
            <a:t>36,226</a:t>
          </a:r>
          <a:r>
            <a:rPr kumimoji="1" lang="ja-JP" altLang="ja-JP" sz="1100">
              <a:solidFill>
                <a:schemeClr val="dk1"/>
              </a:solidFill>
              <a:effectLst/>
              <a:latin typeface="+mn-lt"/>
              <a:ea typeface="+mn-ea"/>
              <a:cs typeface="+mn-cs"/>
            </a:rPr>
            <a:t>円高く、類似団体平均より</a:t>
          </a:r>
          <a:r>
            <a:rPr kumimoji="1" lang="en-US" altLang="ja-JP" sz="1100">
              <a:solidFill>
                <a:schemeClr val="dk1"/>
              </a:solidFill>
              <a:effectLst/>
              <a:latin typeface="+mn-lt"/>
              <a:ea typeface="+mn-ea"/>
              <a:cs typeface="+mn-cs"/>
            </a:rPr>
            <a:t>21,653</a:t>
          </a:r>
          <a:r>
            <a:rPr kumimoji="1" lang="ja-JP" altLang="ja-JP" sz="1100">
              <a:solidFill>
                <a:schemeClr val="dk1"/>
              </a:solidFill>
              <a:effectLst/>
              <a:latin typeface="+mn-lt"/>
              <a:ea typeface="+mn-ea"/>
              <a:cs typeface="+mn-cs"/>
            </a:rPr>
            <a:t>円低い水準となっている。</a:t>
          </a:r>
          <a:endParaRPr lang="ja-JP" altLang="ja-JP" sz="1400">
            <a:effectLst/>
          </a:endParaRPr>
        </a:p>
        <a:p>
          <a:r>
            <a:rPr kumimoji="1" lang="ja-JP" altLang="ja-JP" sz="1100">
              <a:solidFill>
                <a:schemeClr val="dk1"/>
              </a:solidFill>
              <a:effectLst/>
              <a:latin typeface="+mn-lt"/>
              <a:ea typeface="+mn-ea"/>
              <a:cs typeface="+mn-cs"/>
            </a:rPr>
            <a:t>これまでの行財政改革推進計画により職員の定数管理の適正化を図ってきたが、近年では徐々に増加傾向にあ</a:t>
          </a:r>
          <a:r>
            <a:rPr kumimoji="1" lang="ja-JP" altLang="ja-JP" sz="1100" baseline="0">
              <a:solidFill>
                <a:schemeClr val="dk1"/>
              </a:solidFill>
              <a:effectLst/>
              <a:latin typeface="+mn-lt"/>
              <a:ea typeface="+mn-ea"/>
              <a:cs typeface="+mn-cs"/>
            </a:rPr>
            <a:t>り、また、人事院勧告による給与等の改定もあり人件費は</a:t>
          </a:r>
          <a:r>
            <a:rPr kumimoji="1" lang="en-US" altLang="ja-JP" sz="1100" baseline="0">
              <a:solidFill>
                <a:schemeClr val="dk1"/>
              </a:solidFill>
              <a:effectLst/>
              <a:latin typeface="+mn-lt"/>
              <a:ea typeface="+mn-ea"/>
              <a:cs typeface="+mn-cs"/>
            </a:rPr>
            <a:t>107,549</a:t>
          </a:r>
          <a:r>
            <a:rPr kumimoji="1" lang="ja-JP" altLang="ja-JP" sz="1100" baseline="0">
              <a:solidFill>
                <a:schemeClr val="dk1"/>
              </a:solidFill>
              <a:effectLst/>
              <a:latin typeface="+mn-lt"/>
              <a:ea typeface="+mn-ea"/>
              <a:cs typeface="+mn-cs"/>
            </a:rPr>
            <a:t>千円増額となった。</a:t>
          </a:r>
          <a:r>
            <a:rPr kumimoji="1" lang="ja-JP" altLang="ja-JP" sz="1100">
              <a:solidFill>
                <a:schemeClr val="dk1"/>
              </a:solidFill>
              <a:effectLst/>
              <a:latin typeface="+mn-lt"/>
              <a:ea typeface="+mn-ea"/>
              <a:cs typeface="+mn-cs"/>
            </a:rPr>
            <a:t>物件費におい</a:t>
          </a:r>
          <a:r>
            <a:rPr kumimoji="1" lang="ja-JP" altLang="en-US" sz="1100">
              <a:solidFill>
                <a:schemeClr val="dk1"/>
              </a:solidFill>
              <a:effectLst/>
              <a:latin typeface="+mn-lt"/>
              <a:ea typeface="+mn-ea"/>
              <a:cs typeface="+mn-cs"/>
            </a:rPr>
            <a:t>ても、電算整備事業</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情報システム標準化事業</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額などにより</a:t>
          </a:r>
          <a:r>
            <a:rPr kumimoji="1" lang="en-US" altLang="ja-JP" sz="1100">
              <a:solidFill>
                <a:schemeClr val="dk1"/>
              </a:solidFill>
              <a:effectLst/>
              <a:latin typeface="+mn-lt"/>
              <a:ea typeface="+mn-ea"/>
              <a:cs typeface="+mn-cs"/>
            </a:rPr>
            <a:t>200,599</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額となった。</a:t>
          </a:r>
          <a:endParaRPr lang="ja-JP" altLang="ja-JP" sz="1400">
            <a:effectLst/>
          </a:endParaRPr>
        </a:p>
        <a:p>
          <a:r>
            <a:rPr kumimoji="1" lang="ja-JP" altLang="ja-JP" sz="1100">
              <a:solidFill>
                <a:schemeClr val="dk1"/>
              </a:solidFill>
              <a:effectLst/>
              <a:latin typeface="+mn-lt"/>
              <a:ea typeface="+mn-ea"/>
              <a:cs typeface="+mn-cs"/>
            </a:rPr>
            <a:t>今後も適正な水準を維持しつつ経費抑制を図る。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162612</xdr:rowOff>
    </xdr:from>
    <xdr:to>
      <xdr:col>23</xdr:col>
      <xdr:colOff>133350</xdr:colOff>
      <xdr:row>89</xdr:row>
      <xdr:rowOff>72858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78612"/>
          <a:ext cx="0" cy="14532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44935</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0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72858</xdr:rowOff>
    </xdr:from>
    <xdr:to>
      <xdr:col>24</xdr:col>
      <xdr:colOff>12700</xdr:colOff>
      <xdr:row>89</xdr:row>
      <xdr:rowOff>72858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3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77539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2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162612</xdr:rowOff>
    </xdr:from>
    <xdr:to>
      <xdr:col>24</xdr:col>
      <xdr:colOff>12700</xdr:colOff>
      <xdr:row>80</xdr:row>
      <xdr:rowOff>162612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7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67401</xdr:rowOff>
    </xdr:from>
    <xdr:to>
      <xdr:col>23</xdr:col>
      <xdr:colOff>133350</xdr:colOff>
      <xdr:row>81</xdr:row>
      <xdr:rowOff>91901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3954851"/>
          <a:ext cx="838200" cy="2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76679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9641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65982</xdr:rowOff>
    </xdr:from>
    <xdr:to>
      <xdr:col>23</xdr:col>
      <xdr:colOff>184150</xdr:colOff>
      <xdr:row>81</xdr:row>
      <xdr:rowOff>167582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67401</xdr:rowOff>
    </xdr:from>
    <xdr:to>
      <xdr:col>19</xdr:col>
      <xdr:colOff>133350</xdr:colOff>
      <xdr:row>81</xdr:row>
      <xdr:rowOff>79403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3225800" y="13954851"/>
          <a:ext cx="8890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29101</xdr:rowOff>
    </xdr:from>
    <xdr:to>
      <xdr:col>19</xdr:col>
      <xdr:colOff>184150</xdr:colOff>
      <xdr:row>81</xdr:row>
      <xdr:rowOff>130701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91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115478</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002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50025</xdr:rowOff>
    </xdr:from>
    <xdr:to>
      <xdr:col>15</xdr:col>
      <xdr:colOff>82550</xdr:colOff>
      <xdr:row>81</xdr:row>
      <xdr:rowOff>79403</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3937475"/>
          <a:ext cx="889000" cy="2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26533</xdr:rowOff>
    </xdr:from>
    <xdr:to>
      <xdr:col>15</xdr:col>
      <xdr:colOff>133350</xdr:colOff>
      <xdr:row>81</xdr:row>
      <xdr:rowOff>128133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91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138310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368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25626</xdr:rowOff>
    </xdr:from>
    <xdr:to>
      <xdr:col>11</xdr:col>
      <xdr:colOff>31750</xdr:colOff>
      <xdr:row>81</xdr:row>
      <xdr:rowOff>50025</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913076"/>
          <a:ext cx="889000" cy="2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16692</xdr:rowOff>
    </xdr:from>
    <xdr:to>
      <xdr:col>11</xdr:col>
      <xdr:colOff>82550</xdr:colOff>
      <xdr:row>81</xdr:row>
      <xdr:rowOff>118292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90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103069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990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8124</xdr:rowOff>
    </xdr:from>
    <xdr:to>
      <xdr:col>7</xdr:col>
      <xdr:colOff>31750</xdr:colOff>
      <xdr:row>81</xdr:row>
      <xdr:rowOff>109724</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89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94501</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98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41101</xdr:rowOff>
    </xdr:from>
    <xdr:to>
      <xdr:col>23</xdr:col>
      <xdr:colOff>184150</xdr:colOff>
      <xdr:row>81</xdr:row>
      <xdr:rowOff>142701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92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133828</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849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16601</xdr:rowOff>
    </xdr:from>
    <xdr:to>
      <xdr:col>19</xdr:col>
      <xdr:colOff>184150</xdr:colOff>
      <xdr:row>81</xdr:row>
      <xdr:rowOff>118201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90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128378</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672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28603</xdr:rowOff>
    </xdr:from>
    <xdr:to>
      <xdr:col>15</xdr:col>
      <xdr:colOff>133350</xdr:colOff>
      <xdr:row>81</xdr:row>
      <xdr:rowOff>130203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91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114980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4002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170675</xdr:rowOff>
    </xdr:from>
    <xdr:to>
      <xdr:col>11</xdr:col>
      <xdr:colOff>82550</xdr:colOff>
      <xdr:row>81</xdr:row>
      <xdr:rowOff>100825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88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111002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65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146276</xdr:rowOff>
    </xdr:from>
    <xdr:to>
      <xdr:col>7</xdr:col>
      <xdr:colOff>31750</xdr:colOff>
      <xdr:row>81</xdr:row>
      <xdr:rowOff>76426</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86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86603</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63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ラスパイレス指数は、全国市平均より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ポイント低く、全国町村平均と比較して</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ポイント高く、類似団体平均より</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ポイント高い水準となっている。</a:t>
          </a:r>
          <a:endParaRPr lang="ja-JP" altLang="ja-JP" sz="1400">
            <a:effectLst/>
          </a:endParaRPr>
        </a:p>
        <a:p>
          <a:r>
            <a:rPr kumimoji="1" lang="ja-JP" altLang="ja-JP" sz="1100">
              <a:solidFill>
                <a:schemeClr val="dk1"/>
              </a:solidFill>
              <a:effectLst/>
              <a:latin typeface="+mn-lt"/>
              <a:ea typeface="+mn-ea"/>
              <a:cs typeface="+mn-cs"/>
            </a:rPr>
            <a:t>要因としては、職員給与の適正化を図ったためである。</a:t>
          </a:r>
          <a:endParaRPr lang="ja-JP" altLang="ja-JP" sz="1400">
            <a:effectLst/>
          </a:endParaRPr>
        </a:p>
        <a:p>
          <a:r>
            <a:rPr kumimoji="1" lang="ja-JP" altLang="ja-JP" sz="1100">
              <a:solidFill>
                <a:schemeClr val="dk1"/>
              </a:solidFill>
              <a:effectLst/>
              <a:latin typeface="+mn-lt"/>
              <a:ea typeface="+mn-ea"/>
              <a:cs typeface="+mn-cs"/>
            </a:rPr>
            <a:t>今後も県内の他市町村や類似団体との給与水準に留意しつつ、住民の理解と支援が得られる給与水準と勤務条件の確立に努める。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12398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81100"/>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168729</xdr:rowOff>
    </xdr:from>
    <xdr:to>
      <xdr:col>81</xdr:col>
      <xdr:colOff>44450</xdr:colOff>
      <xdr:row>85</xdr:row>
      <xdr:rowOff>66221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570529"/>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77004</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307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60477</xdr:rowOff>
    </xdr:from>
    <xdr:to>
      <xdr:col>81</xdr:col>
      <xdr:colOff>95250</xdr:colOff>
      <xdr:row>84</xdr:row>
      <xdr:rowOff>162077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168729</xdr:rowOff>
    </xdr:from>
    <xdr:to>
      <xdr:col>77</xdr:col>
      <xdr:colOff>44450</xdr:colOff>
      <xdr:row>85</xdr:row>
      <xdr:rowOff>77712</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57052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168729</xdr:rowOff>
    </xdr:from>
    <xdr:to>
      <xdr:col>72</xdr:col>
      <xdr:colOff>203200</xdr:colOff>
      <xdr:row>85</xdr:row>
      <xdr:rowOff>77712</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457052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168729</xdr:rowOff>
    </xdr:from>
    <xdr:to>
      <xdr:col>68</xdr:col>
      <xdr:colOff>152400</xdr:colOff>
      <xdr:row>85</xdr:row>
      <xdr:rowOff>8768</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570529"/>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158948</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56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117929</xdr:rowOff>
    </xdr:from>
    <xdr:to>
      <xdr:col>77</xdr:col>
      <xdr:colOff>95250</xdr:colOff>
      <xdr:row>85</xdr:row>
      <xdr:rowOff>48079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32856</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606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26912</xdr:rowOff>
    </xdr:from>
    <xdr:to>
      <xdr:col>73</xdr:col>
      <xdr:colOff>44450</xdr:colOff>
      <xdr:row>85</xdr:row>
      <xdr:rowOff>128512</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6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113289</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117929</xdr:rowOff>
    </xdr:from>
    <xdr:to>
      <xdr:col>68</xdr:col>
      <xdr:colOff>203200</xdr:colOff>
      <xdr:row>85</xdr:row>
      <xdr:rowOff>48079</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32856</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60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129418</xdr:rowOff>
    </xdr:from>
    <xdr:to>
      <xdr:col>64</xdr:col>
      <xdr:colOff>152400</xdr:colOff>
      <xdr:row>85</xdr:row>
      <xdr:rowOff>59568</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44345</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617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職員数は、全国平均より</a:t>
          </a:r>
          <a:r>
            <a:rPr kumimoji="1" lang="en-US" altLang="ja-JP" sz="1100">
              <a:solidFill>
                <a:schemeClr val="dk1"/>
              </a:solidFill>
              <a:effectLst/>
              <a:latin typeface="+mn-lt"/>
              <a:ea typeface="+mn-ea"/>
              <a:cs typeface="+mn-cs"/>
            </a:rPr>
            <a:t>0.07</a:t>
          </a:r>
          <a:r>
            <a:rPr kumimoji="1" lang="ja-JP" altLang="ja-JP" sz="1100">
              <a:solidFill>
                <a:schemeClr val="dk1"/>
              </a:solidFill>
              <a:effectLst/>
              <a:latin typeface="+mn-lt"/>
              <a:ea typeface="+mn-ea"/>
              <a:cs typeface="+mn-cs"/>
            </a:rPr>
            <a:t>人</a:t>
          </a:r>
          <a:r>
            <a:rPr kumimoji="1" lang="ja-JP" altLang="en-US" sz="1100">
              <a:solidFill>
                <a:schemeClr val="dk1"/>
              </a:solidFill>
              <a:effectLst/>
              <a:latin typeface="+mn-lt"/>
              <a:ea typeface="+mn-ea"/>
              <a:cs typeface="+mn-cs"/>
            </a:rPr>
            <a:t>多</a:t>
          </a:r>
          <a:r>
            <a:rPr kumimoji="1" lang="ja-JP" altLang="ja-JP" sz="1100">
              <a:solidFill>
                <a:schemeClr val="dk1"/>
              </a:solidFill>
              <a:effectLst/>
              <a:latin typeface="+mn-lt"/>
              <a:ea typeface="+mn-ea"/>
              <a:cs typeface="+mn-cs"/>
            </a:rPr>
            <a:t>く、類似団体平均より</a:t>
          </a:r>
          <a:r>
            <a:rPr kumimoji="1" lang="en-US" altLang="ja-JP" sz="1100">
              <a:solidFill>
                <a:schemeClr val="dk1"/>
              </a:solidFill>
              <a:effectLst/>
              <a:latin typeface="+mn-lt"/>
              <a:ea typeface="+mn-ea"/>
              <a:cs typeface="+mn-cs"/>
            </a:rPr>
            <a:t>1.07</a:t>
          </a:r>
          <a:r>
            <a:rPr kumimoji="1" lang="ja-JP" altLang="ja-JP" sz="1100">
              <a:solidFill>
                <a:schemeClr val="dk1"/>
              </a:solidFill>
              <a:effectLst/>
              <a:latin typeface="+mn-lt"/>
              <a:ea typeface="+mn-ea"/>
              <a:cs typeface="+mn-cs"/>
            </a:rPr>
            <a:t>人少ない水準となっている。</a:t>
          </a:r>
          <a:endParaRPr lang="ja-JP" altLang="ja-JP" sz="1400">
            <a:effectLst/>
          </a:endParaRPr>
        </a:p>
        <a:p>
          <a:r>
            <a:rPr kumimoji="1" lang="ja-JP" altLang="ja-JP" sz="1100">
              <a:solidFill>
                <a:schemeClr val="dk1"/>
              </a:solidFill>
              <a:effectLst/>
              <a:latin typeface="+mn-lt"/>
              <a:ea typeface="+mn-ea"/>
              <a:cs typeface="+mn-cs"/>
            </a:rPr>
            <a:t>要因としては、行財政改革推進計画に則り、平成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年に条例定数を従来の</a:t>
          </a:r>
          <a:r>
            <a:rPr kumimoji="1" lang="en-US" altLang="ja-JP" sz="1100">
              <a:solidFill>
                <a:schemeClr val="dk1"/>
              </a:solidFill>
              <a:effectLst/>
              <a:latin typeface="+mn-lt"/>
              <a:ea typeface="+mn-ea"/>
              <a:cs typeface="+mn-cs"/>
            </a:rPr>
            <a:t>185</a:t>
          </a:r>
          <a:r>
            <a:rPr kumimoji="1" lang="ja-JP" altLang="ja-JP" sz="1100">
              <a:solidFill>
                <a:schemeClr val="dk1"/>
              </a:solidFill>
              <a:effectLst/>
              <a:latin typeface="+mn-lt"/>
              <a:ea typeface="+mn-ea"/>
              <a:cs typeface="+mn-cs"/>
            </a:rPr>
            <a:t>名から</a:t>
          </a:r>
          <a:r>
            <a:rPr kumimoji="1" lang="en-US" altLang="ja-JP" sz="1100">
              <a:solidFill>
                <a:schemeClr val="dk1"/>
              </a:solidFill>
              <a:effectLst/>
              <a:latin typeface="+mn-lt"/>
              <a:ea typeface="+mn-ea"/>
              <a:cs typeface="+mn-cs"/>
            </a:rPr>
            <a:t>172</a:t>
          </a:r>
          <a:r>
            <a:rPr kumimoji="1" lang="ja-JP" altLang="ja-JP" sz="1100">
              <a:solidFill>
                <a:schemeClr val="dk1"/>
              </a:solidFill>
              <a:effectLst/>
              <a:latin typeface="+mn-lt"/>
              <a:ea typeface="+mn-ea"/>
              <a:cs typeface="+mn-cs"/>
            </a:rPr>
            <a:t>名に削減したことによるものである。なお、平成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年に</a:t>
          </a:r>
          <a:r>
            <a:rPr kumimoji="1" lang="en-US" altLang="ja-JP" sz="1100">
              <a:solidFill>
                <a:schemeClr val="dk1"/>
              </a:solidFill>
              <a:effectLst/>
              <a:latin typeface="+mn-lt"/>
              <a:ea typeface="+mn-ea"/>
              <a:cs typeface="+mn-cs"/>
            </a:rPr>
            <a:t>145</a:t>
          </a:r>
          <a:r>
            <a:rPr kumimoji="1" lang="ja-JP" altLang="ja-JP" sz="1100">
              <a:solidFill>
                <a:schemeClr val="dk1"/>
              </a:solidFill>
              <a:effectLst/>
              <a:latin typeface="+mn-lt"/>
              <a:ea typeface="+mn-ea"/>
              <a:cs typeface="+mn-cs"/>
            </a:rPr>
            <a:t>名であった職員数は、業務量の増加や煩雑化により令和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年では</a:t>
          </a:r>
          <a:r>
            <a:rPr kumimoji="1" lang="en-US" altLang="ja-JP" sz="1100">
              <a:solidFill>
                <a:schemeClr val="dk1"/>
              </a:solidFill>
              <a:effectLst/>
              <a:latin typeface="+mn-lt"/>
              <a:ea typeface="+mn-ea"/>
              <a:cs typeface="+mn-cs"/>
            </a:rPr>
            <a:t>159</a:t>
          </a:r>
          <a:r>
            <a:rPr kumimoji="1" lang="ja-JP" altLang="ja-JP" sz="1100">
              <a:solidFill>
                <a:schemeClr val="dk1"/>
              </a:solidFill>
              <a:effectLst/>
              <a:latin typeface="+mn-lt"/>
              <a:ea typeface="+mn-ea"/>
              <a:cs typeface="+mn-cs"/>
            </a:rPr>
            <a:t>名となっている。</a:t>
          </a:r>
          <a:endParaRPr lang="ja-JP" altLang="ja-JP" sz="1400">
            <a:effectLst/>
          </a:endParaRPr>
        </a:p>
        <a:p>
          <a:r>
            <a:rPr kumimoji="1" lang="ja-JP" altLang="ja-JP" sz="1100">
              <a:solidFill>
                <a:schemeClr val="dk1"/>
              </a:solidFill>
              <a:effectLst/>
              <a:latin typeface="+mn-lt"/>
              <a:ea typeface="+mn-ea"/>
              <a:cs typeface="+mn-cs"/>
            </a:rPr>
            <a:t>今後も組織・機構の再編等を考慮しながら、適正な定員管理に努める。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112113</xdr:rowOff>
    </xdr:from>
    <xdr:to>
      <xdr:col>81</xdr:col>
      <xdr:colOff>44450</xdr:colOff>
      <xdr:row>67</xdr:row>
      <xdr:rowOff>69286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9884763"/>
          <a:ext cx="0" cy="1671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41363</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69286</xdr:rowOff>
    </xdr:from>
    <xdr:to>
      <xdr:col>81</xdr:col>
      <xdr:colOff>133350</xdr:colOff>
      <xdr:row>67</xdr:row>
      <xdr:rowOff>69286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27040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62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112113</xdr:rowOff>
    </xdr:from>
    <xdr:to>
      <xdr:col>81</xdr:col>
      <xdr:colOff>133350</xdr:colOff>
      <xdr:row>57</xdr:row>
      <xdr:rowOff>112113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988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159314</xdr:rowOff>
    </xdr:from>
    <xdr:to>
      <xdr:col>81</xdr:col>
      <xdr:colOff>44450</xdr:colOff>
      <xdr:row>60</xdr:row>
      <xdr:rowOff>36124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27486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100841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387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128764</xdr:rowOff>
    </xdr:from>
    <xdr:to>
      <xdr:col>81</xdr:col>
      <xdr:colOff>95250</xdr:colOff>
      <xdr:row>61</xdr:row>
      <xdr:rowOff>58914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1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112395</xdr:rowOff>
    </xdr:from>
    <xdr:to>
      <xdr:col>77</xdr:col>
      <xdr:colOff>44450</xdr:colOff>
      <xdr:row>59</xdr:row>
      <xdr:rowOff>159314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227945"/>
          <a:ext cx="889000" cy="4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10177</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88265</xdr:rowOff>
    </xdr:from>
    <xdr:to>
      <xdr:col>72</xdr:col>
      <xdr:colOff>203200</xdr:colOff>
      <xdr:row>59</xdr:row>
      <xdr:rowOff>112395</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20381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93910</xdr:rowOff>
    </xdr:from>
    <xdr:to>
      <xdr:col>73</xdr:col>
      <xdr:colOff>44450</xdr:colOff>
      <xdr:row>61</xdr:row>
      <xdr:rowOff>24060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8837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46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78881</xdr:rowOff>
    </xdr:from>
    <xdr:to>
      <xdr:col>68</xdr:col>
      <xdr:colOff>152400</xdr:colOff>
      <xdr:row>59</xdr:row>
      <xdr:rowOff>88265</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194431"/>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85866</xdr:rowOff>
    </xdr:from>
    <xdr:to>
      <xdr:col>68</xdr:col>
      <xdr:colOff>203200</xdr:colOff>
      <xdr:row>61</xdr:row>
      <xdr:rowOff>16016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81845</xdr:rowOff>
    </xdr:from>
    <xdr:to>
      <xdr:col>64</xdr:col>
      <xdr:colOff>152400</xdr:colOff>
      <xdr:row>61</xdr:row>
      <xdr:rowOff>11995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168222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156774</xdr:rowOff>
    </xdr:from>
    <xdr:to>
      <xdr:col>81</xdr:col>
      <xdr:colOff>95250</xdr:colOff>
      <xdr:row>60</xdr:row>
      <xdr:rowOff>86924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27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1851</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11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108514</xdr:rowOff>
    </xdr:from>
    <xdr:to>
      <xdr:col>77</xdr:col>
      <xdr:colOff>95250</xdr:colOff>
      <xdr:row>60</xdr:row>
      <xdr:rowOff>38664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22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48841</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9992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61595</xdr:rowOff>
    </xdr:from>
    <xdr:to>
      <xdr:col>73</xdr:col>
      <xdr:colOff>44450</xdr:colOff>
      <xdr:row>59</xdr:row>
      <xdr:rowOff>163195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1922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994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37465</xdr:rowOff>
    </xdr:from>
    <xdr:to>
      <xdr:col>68</xdr:col>
      <xdr:colOff>203200</xdr:colOff>
      <xdr:row>59</xdr:row>
      <xdr:rowOff>139065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1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149242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992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28081</xdr:rowOff>
    </xdr:from>
    <xdr:to>
      <xdr:col>64</xdr:col>
      <xdr:colOff>152400</xdr:colOff>
      <xdr:row>59</xdr:row>
      <xdr:rowOff>129681</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14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139858</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912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実質公債費比率は、全国平均より</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ポイント高く、類似団体平均より</a:t>
          </a:r>
          <a:r>
            <a:rPr kumimoji="1" lang="en-US" altLang="ja-JP" sz="110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低い水準となっている。</a:t>
          </a:r>
          <a:endParaRPr lang="ja-JP" altLang="ja-JP" sz="1400">
            <a:effectLst/>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年度の単年度比率は、分母の標準財政規模の増加割合が分子の公債費の増加割合を上回ったことにより前年単年度比率を下回ったが、過去３か年の平均</a:t>
          </a:r>
          <a:r>
            <a:rPr kumimoji="1" lang="ja-JP" altLang="en-US" sz="1100">
              <a:solidFill>
                <a:schemeClr val="dk1"/>
              </a:solidFill>
              <a:effectLst/>
              <a:latin typeface="+mn-lt"/>
              <a:ea typeface="+mn-ea"/>
              <a:cs typeface="+mn-cs"/>
            </a:rPr>
            <a:t>で算出するため、同率となった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今後も衛生センター建設事業などの大型事業による借入を予定しているため、償還財源が確保されている有利な起債の発行に努める。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162560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108373</xdr:rowOff>
    </xdr:from>
    <xdr:to>
      <xdr:col>81</xdr:col>
      <xdr:colOff>44450</xdr:colOff>
      <xdr:row>41</xdr:row>
      <xdr:rowOff>108373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71378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52070</xdr:rowOff>
    </xdr:from>
    <xdr:to>
      <xdr:col>77</xdr:col>
      <xdr:colOff>44450</xdr:colOff>
      <xdr:row>41</xdr:row>
      <xdr:rowOff>108373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08152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159173</xdr:rowOff>
    </xdr:from>
    <xdr:to>
      <xdr:col>72</xdr:col>
      <xdr:colOff>203200</xdr:colOff>
      <xdr:row>41</xdr:row>
      <xdr:rowOff>52070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701717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118956</xdr:rowOff>
    </xdr:from>
    <xdr:to>
      <xdr:col>68</xdr:col>
      <xdr:colOff>152400</xdr:colOff>
      <xdr:row>40</xdr:row>
      <xdr:rowOff>159173</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697695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168081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57573</xdr:rowOff>
    </xdr:from>
    <xdr:to>
      <xdr:col>81</xdr:col>
      <xdr:colOff>95250</xdr:colOff>
      <xdr:row>41</xdr:row>
      <xdr:rowOff>159173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74100</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57573</xdr:rowOff>
    </xdr:from>
    <xdr:to>
      <xdr:col>77</xdr:col>
      <xdr:colOff>95250</xdr:colOff>
      <xdr:row>41</xdr:row>
      <xdr:rowOff>159173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169350</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855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1270</xdr:rowOff>
    </xdr:from>
    <xdr:to>
      <xdr:col>73</xdr:col>
      <xdr:colOff>44450</xdr:colOff>
      <xdr:row>41</xdr:row>
      <xdr:rowOff>102870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113047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108373</xdr:rowOff>
    </xdr:from>
    <xdr:to>
      <xdr:col>68</xdr:col>
      <xdr:colOff>203200</xdr:colOff>
      <xdr:row>41</xdr:row>
      <xdr:rowOff>38523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48700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68156</xdr:rowOff>
    </xdr:from>
    <xdr:to>
      <xdr:col>64</xdr:col>
      <xdr:colOff>152400</xdr:colOff>
      <xdr:row>40</xdr:row>
      <xdr:rowOff>169756</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8483</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地方債の計画的な発行により地方債残高が低い水準を維持していたことに加え、将来の財政負担に備えるために基金積立を行ってきた結果、将来負担比率は発生していない状況である。</a:t>
          </a:r>
          <a:endParaRPr lang="ja-JP" altLang="ja-JP" sz="1400">
            <a:effectLst/>
          </a:endParaRPr>
        </a:p>
        <a:p>
          <a:r>
            <a:rPr kumimoji="1" lang="ja-JP" altLang="ja-JP" sz="1100">
              <a:solidFill>
                <a:schemeClr val="dk1"/>
              </a:solidFill>
              <a:effectLst/>
              <a:latin typeface="+mn-lt"/>
              <a:ea typeface="+mn-ea"/>
              <a:cs typeface="+mn-cs"/>
            </a:rPr>
            <a:t>今後は衛生センター建設事業などの大型事業により多額の借入を行っていくため、それ以外の時期においては、これまで通り適切な起債の発行及び基金の積立に努める。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9192</xdr:rowOff>
    </xdr:from>
    <xdr:to>
      <xdr:col>64</xdr:col>
      <xdr:colOff>152400</xdr:colOff>
      <xdr:row>14</xdr:row>
      <xdr:rowOff>110792</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120969</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宮崎県門川町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16,989
16,839
120.40
10,956,865
10,614,495
263,766
4,846,469
6,772,226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人件費は、前年度比</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ポイント増となっており、全国平均より</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ポイント低く、類似団体平均より</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ポイント低い水準となっている。</a:t>
          </a:r>
          <a:endParaRPr lang="ja-JP" altLang="ja-JP" sz="1400">
            <a:effectLst/>
          </a:endParaRPr>
        </a:p>
        <a:p>
          <a:r>
            <a:rPr kumimoji="1" lang="ja-JP" altLang="ja-JP" sz="1100">
              <a:solidFill>
                <a:schemeClr val="dk1"/>
              </a:solidFill>
              <a:effectLst/>
              <a:latin typeface="+mn-lt"/>
              <a:ea typeface="+mn-ea"/>
              <a:cs typeface="+mn-cs"/>
            </a:rPr>
            <a:t>主な要因としては、会計年度任用職員</a:t>
          </a:r>
          <a:r>
            <a:rPr kumimoji="1" lang="ja-JP" altLang="en-US" sz="1100">
              <a:solidFill>
                <a:schemeClr val="dk1"/>
              </a:solidFill>
              <a:effectLst/>
              <a:latin typeface="+mn-lt"/>
              <a:ea typeface="+mn-ea"/>
              <a:cs typeface="+mn-cs"/>
            </a:rPr>
            <a:t>への勤勉手当支給に伴う期末勤勉手当が</a:t>
          </a:r>
          <a:r>
            <a:rPr kumimoji="1" lang="en-US" altLang="ja-JP" sz="1100">
              <a:solidFill>
                <a:schemeClr val="dk1"/>
              </a:solidFill>
              <a:effectLst/>
              <a:latin typeface="+mn-lt"/>
              <a:ea typeface="+mn-ea"/>
              <a:cs typeface="+mn-cs"/>
            </a:rPr>
            <a:t>52,363</a:t>
          </a:r>
          <a:r>
            <a:rPr kumimoji="1" lang="ja-JP" altLang="en-US" sz="1100">
              <a:solidFill>
                <a:schemeClr val="dk1"/>
              </a:solidFill>
              <a:effectLst/>
              <a:latin typeface="+mn-lt"/>
              <a:ea typeface="+mn-ea"/>
              <a:cs typeface="+mn-cs"/>
            </a:rPr>
            <a:t>千円増額、また</a:t>
          </a:r>
          <a:r>
            <a:rPr kumimoji="1" lang="ja-JP" altLang="ja-JP" sz="1100">
              <a:solidFill>
                <a:schemeClr val="dk1"/>
              </a:solidFill>
              <a:effectLst/>
              <a:latin typeface="+mn-lt"/>
              <a:ea typeface="+mn-ea"/>
              <a:cs typeface="+mn-cs"/>
            </a:rPr>
            <a:t>人事院勧告に伴う給与等の改定により一般職給及び期末勤勉手当、会計年度任用職員報酬が</a:t>
          </a:r>
          <a:r>
            <a:rPr kumimoji="1" lang="en-US" altLang="ja-JP" sz="1100">
              <a:solidFill>
                <a:schemeClr val="dk1"/>
              </a:solidFill>
              <a:effectLst/>
              <a:latin typeface="+mn-lt"/>
              <a:ea typeface="+mn-ea"/>
              <a:cs typeface="+mn-cs"/>
            </a:rPr>
            <a:t>47,253</a:t>
          </a:r>
          <a:r>
            <a:rPr kumimoji="1" lang="ja-JP" altLang="ja-JP" sz="1100">
              <a:solidFill>
                <a:schemeClr val="dk1"/>
              </a:solidFill>
              <a:effectLst/>
              <a:latin typeface="+mn-lt"/>
              <a:ea typeface="+mn-ea"/>
              <a:cs typeface="+mn-cs"/>
            </a:rPr>
            <a:t>千円増額したため。</a:t>
          </a:r>
          <a:endParaRPr lang="ja-JP" altLang="ja-JP" sz="1400">
            <a:effectLst/>
          </a:endParaRPr>
        </a:p>
        <a:p>
          <a:r>
            <a:rPr kumimoji="1" lang="ja-JP" altLang="ja-JP" sz="1100">
              <a:solidFill>
                <a:schemeClr val="dk1"/>
              </a:solidFill>
              <a:effectLst/>
              <a:latin typeface="+mn-lt"/>
              <a:ea typeface="+mn-ea"/>
              <a:cs typeface="+mn-cs"/>
            </a:rPr>
            <a:t>今後も適正な水準を維持しつつ、経費抑制を図る。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20864</xdr:rowOff>
    </xdr:from>
    <xdr:to>
      <xdr:col>24</xdr:col>
      <xdr:colOff>25400</xdr:colOff>
      <xdr:row>35</xdr:row>
      <xdr:rowOff>151493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021614"/>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108149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8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159657</xdr:rowOff>
    </xdr:from>
    <xdr:to>
      <xdr:col>19</xdr:col>
      <xdr:colOff>187325</xdr:colOff>
      <xdr:row>35</xdr:row>
      <xdr:rowOff>20864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9889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113591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8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159657</xdr:rowOff>
    </xdr:from>
    <xdr:to>
      <xdr:col>15</xdr:col>
      <xdr:colOff>98425</xdr:colOff>
      <xdr:row>35</xdr:row>
      <xdr:rowOff>42636</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9889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5443</xdr:rowOff>
    </xdr:from>
    <xdr:to>
      <xdr:col>15</xdr:col>
      <xdr:colOff>149225</xdr:colOff>
      <xdr:row>36</xdr:row>
      <xdr:rowOff>107043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91820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42636</xdr:rowOff>
    </xdr:from>
    <xdr:to>
      <xdr:col>11</xdr:col>
      <xdr:colOff>9525</xdr:colOff>
      <xdr:row>35</xdr:row>
      <xdr:rowOff>107950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0433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122464</xdr:rowOff>
    </xdr:from>
    <xdr:to>
      <xdr:col>11</xdr:col>
      <xdr:colOff>60325</xdr:colOff>
      <xdr:row>36</xdr:row>
      <xdr:rowOff>52614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37391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8164</xdr:rowOff>
    </xdr:from>
    <xdr:to>
      <xdr:col>6</xdr:col>
      <xdr:colOff>171450</xdr:colOff>
      <xdr:row>37</xdr:row>
      <xdr:rowOff>109764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94542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4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100693</xdr:rowOff>
    </xdr:from>
    <xdr:to>
      <xdr:col>24</xdr:col>
      <xdr:colOff>76200</xdr:colOff>
      <xdr:row>36</xdr:row>
      <xdr:rowOff>30843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117220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141514</xdr:rowOff>
    </xdr:from>
    <xdr:to>
      <xdr:col>20</xdr:col>
      <xdr:colOff>38100</xdr:colOff>
      <xdr:row>35</xdr:row>
      <xdr:rowOff>71664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97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81841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739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108857</xdr:rowOff>
    </xdr:from>
    <xdr:to>
      <xdr:col>15</xdr:col>
      <xdr:colOff>149225</xdr:colOff>
      <xdr:row>35</xdr:row>
      <xdr:rowOff>39007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49184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163286</xdr:rowOff>
    </xdr:from>
    <xdr:to>
      <xdr:col>11</xdr:col>
      <xdr:colOff>60325</xdr:colOff>
      <xdr:row>35</xdr:row>
      <xdr:rowOff>93436</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99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103613</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76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168927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全国平均や類似団体平均と比べ物件費の数値が高くなっているのは、民間委託を段階的に実施してきた結果である。</a:t>
          </a:r>
          <a:endParaRPr lang="ja-JP" altLang="ja-JP" sz="1400">
            <a:effectLst/>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年度は、前年度比</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ポイント増となった。要因としては、</a:t>
          </a:r>
          <a:r>
            <a:rPr kumimoji="1" lang="ja-JP" altLang="en-US" sz="1100">
              <a:solidFill>
                <a:schemeClr val="dk1"/>
              </a:solidFill>
              <a:effectLst/>
              <a:latin typeface="+mn-lt"/>
              <a:ea typeface="+mn-ea"/>
              <a:cs typeface="+mn-cs"/>
            </a:rPr>
            <a:t>職員用端末の購入等による電算整備事業</a:t>
          </a:r>
          <a:r>
            <a:rPr kumimoji="1" lang="ja-JP" altLang="ja-JP"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76,315</a:t>
          </a:r>
          <a:r>
            <a:rPr kumimoji="1" lang="ja-JP" altLang="ja-JP" sz="1100">
              <a:solidFill>
                <a:schemeClr val="dk1"/>
              </a:solidFill>
              <a:effectLst/>
              <a:latin typeface="+mn-lt"/>
              <a:ea typeface="+mn-ea"/>
              <a:cs typeface="+mn-cs"/>
            </a:rPr>
            <a:t>千円増額や</a:t>
          </a:r>
          <a:r>
            <a:rPr kumimoji="1" lang="ja-JP" altLang="en-US" sz="1100">
              <a:solidFill>
                <a:schemeClr val="dk1"/>
              </a:solidFill>
              <a:effectLst/>
              <a:latin typeface="+mn-lt"/>
              <a:ea typeface="+mn-ea"/>
              <a:cs typeface="+mn-cs"/>
            </a:rPr>
            <a:t>情報システム標準化事業（標準化構築業務等）</a:t>
          </a:r>
          <a:r>
            <a:rPr kumimoji="1" lang="ja-JP" altLang="ja-JP"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60,614</a:t>
          </a:r>
          <a:r>
            <a:rPr kumimoji="1" lang="ja-JP" altLang="ja-JP" sz="1100">
              <a:solidFill>
                <a:schemeClr val="dk1"/>
              </a:solidFill>
              <a:effectLst/>
              <a:latin typeface="+mn-lt"/>
              <a:ea typeface="+mn-ea"/>
              <a:cs typeface="+mn-cs"/>
            </a:rPr>
            <a:t>千円増額したことなどが主な要因である。</a:t>
          </a:r>
          <a:endParaRPr lang="ja-JP" altLang="ja-JP" sz="1400">
            <a:effectLst/>
          </a:endParaRPr>
        </a:p>
        <a:p>
          <a:r>
            <a:rPr kumimoji="1" lang="ja-JP" altLang="ja-JP" sz="1100">
              <a:solidFill>
                <a:schemeClr val="dk1"/>
              </a:solidFill>
              <a:effectLst/>
              <a:latin typeface="+mn-lt"/>
              <a:ea typeface="+mn-ea"/>
              <a:cs typeface="+mn-cs"/>
            </a:rPr>
            <a:t>今後も必要最低限の支出となるよう抑制に努める。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113284</xdr:rowOff>
    </xdr:from>
    <xdr:to>
      <xdr:col>82</xdr:col>
      <xdr:colOff>107950</xdr:colOff>
      <xdr:row>21</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0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149369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5842</xdr:rowOff>
    </xdr:from>
    <xdr:to>
      <xdr:col>82</xdr:col>
      <xdr:colOff>196850</xdr:colOff>
      <xdr:row>21</xdr:row>
      <xdr:rowOff>5842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28211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113284</xdr:rowOff>
    </xdr:from>
    <xdr:to>
      <xdr:col>82</xdr:col>
      <xdr:colOff>196850</xdr:colOff>
      <xdr:row>12</xdr:row>
      <xdr:rowOff>113284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115570</xdr:rowOff>
    </xdr:from>
    <xdr:to>
      <xdr:col>82</xdr:col>
      <xdr:colOff>107950</xdr:colOff>
      <xdr:row>18</xdr:row>
      <xdr:rowOff>26416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3022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115570</xdr:rowOff>
    </xdr:from>
    <xdr:to>
      <xdr:col>78</xdr:col>
      <xdr:colOff>69850</xdr:colOff>
      <xdr:row>18</xdr:row>
      <xdr:rowOff>136144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030220"/>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42418</xdr:rowOff>
    </xdr:from>
    <xdr:to>
      <xdr:col>73</xdr:col>
      <xdr:colOff>180975</xdr:colOff>
      <xdr:row>18</xdr:row>
      <xdr:rowOff>136144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57068"/>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96774</xdr:rowOff>
    </xdr:from>
    <xdr:to>
      <xdr:col>74</xdr:col>
      <xdr:colOff>31750</xdr:colOff>
      <xdr:row>16</xdr:row>
      <xdr:rowOff>26924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37101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42418</xdr:rowOff>
    </xdr:from>
    <xdr:to>
      <xdr:col>69</xdr:col>
      <xdr:colOff>92075</xdr:colOff>
      <xdr:row>18</xdr:row>
      <xdr:rowOff>108712</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57068"/>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158496</xdr:rowOff>
    </xdr:from>
    <xdr:to>
      <xdr:col>69</xdr:col>
      <xdr:colOff>142875</xdr:colOff>
      <xdr:row>15</xdr:row>
      <xdr:rowOff>88646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98823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60198</xdr:rowOff>
    </xdr:from>
    <xdr:to>
      <xdr:col>65</xdr:col>
      <xdr:colOff>53975</xdr:colOff>
      <xdr:row>15</xdr:row>
      <xdr:rowOff>161798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525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147066</xdr:rowOff>
    </xdr:from>
    <xdr:to>
      <xdr:col>82</xdr:col>
      <xdr:colOff>158750</xdr:colOff>
      <xdr:row>18</xdr:row>
      <xdr:rowOff>77216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6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119143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64770</xdr:rowOff>
    </xdr:from>
    <xdr:to>
      <xdr:col>78</xdr:col>
      <xdr:colOff>120650</xdr:colOff>
      <xdr:row>17</xdr:row>
      <xdr:rowOff>166370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85344</xdr:rowOff>
    </xdr:from>
    <xdr:to>
      <xdr:col>74</xdr:col>
      <xdr:colOff>31750</xdr:colOff>
      <xdr:row>19</xdr:row>
      <xdr:rowOff>15494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17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271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25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163068</xdr:rowOff>
    </xdr:from>
    <xdr:to>
      <xdr:col>69</xdr:col>
      <xdr:colOff>142875</xdr:colOff>
      <xdr:row>17</xdr:row>
      <xdr:rowOff>93218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77995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57912</xdr:rowOff>
    </xdr:from>
    <xdr:to>
      <xdr:col>65</xdr:col>
      <xdr:colOff>53975</xdr:colOff>
      <xdr:row>18</xdr:row>
      <xdr:rowOff>159512</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4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144289</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3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扶助費は、前年度比</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ポイント減となっており、全国平均より</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ポイント低いものの、類似団体平均より</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ポイント高い水準となっている。</a:t>
          </a:r>
          <a:endParaRPr lang="ja-JP" altLang="ja-JP" sz="1400">
            <a:effectLst/>
          </a:endParaRPr>
        </a:p>
        <a:p>
          <a:r>
            <a:rPr kumimoji="1" lang="ja-JP" altLang="ja-JP" sz="1100">
              <a:solidFill>
                <a:schemeClr val="dk1"/>
              </a:solidFill>
              <a:effectLst/>
              <a:latin typeface="+mn-lt"/>
              <a:ea typeface="+mn-ea"/>
              <a:cs typeface="+mn-cs"/>
            </a:rPr>
            <a:t>要因としては</a:t>
          </a:r>
          <a:r>
            <a:rPr kumimoji="1" lang="ja-JP" altLang="en-US" sz="1100">
              <a:solidFill>
                <a:schemeClr val="dk1"/>
              </a:solidFill>
              <a:effectLst/>
              <a:latin typeface="+mn-lt"/>
              <a:ea typeface="+mn-ea"/>
              <a:cs typeface="+mn-cs"/>
            </a:rPr>
            <a:t>、児童手当の対象年齢拡充や公定価格改定による施設型給付費等の増により、児童措置事業が</a:t>
          </a:r>
          <a:r>
            <a:rPr kumimoji="1" lang="en-US" altLang="ja-JP" sz="1100">
              <a:solidFill>
                <a:schemeClr val="dk1"/>
              </a:solidFill>
              <a:effectLst/>
              <a:latin typeface="+mn-lt"/>
              <a:ea typeface="+mn-ea"/>
              <a:cs typeface="+mn-cs"/>
            </a:rPr>
            <a:t>75,534</a:t>
          </a:r>
          <a:r>
            <a:rPr kumimoji="1" lang="ja-JP" altLang="en-US" sz="1100">
              <a:solidFill>
                <a:schemeClr val="dk1"/>
              </a:solidFill>
              <a:effectLst/>
              <a:latin typeface="+mn-lt"/>
              <a:ea typeface="+mn-ea"/>
              <a:cs typeface="+mn-cs"/>
            </a:rPr>
            <a:t>千円増額したものの、経常一般財源額がそれを上回る増額となったため。</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見込まれるため、必要最低限の支出となるように経費抑制を図る。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60</xdr:row>
      <xdr:rowOff>132443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9341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154215</xdr:rowOff>
    </xdr:from>
    <xdr:to>
      <xdr:col>24</xdr:col>
      <xdr:colOff>25400</xdr:colOff>
      <xdr:row>56</xdr:row>
      <xdr:rowOff>165100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755415"/>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99785</xdr:rowOff>
    </xdr:from>
    <xdr:to>
      <xdr:col>19</xdr:col>
      <xdr:colOff>187325</xdr:colOff>
      <xdr:row>56</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7009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99785</xdr:rowOff>
    </xdr:from>
    <xdr:to>
      <xdr:col>15</xdr:col>
      <xdr:colOff>98425</xdr:colOff>
      <xdr:row>56</xdr:row>
      <xdr:rowOff>132443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700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97972</xdr:rowOff>
    </xdr:from>
    <xdr:to>
      <xdr:col>15</xdr:col>
      <xdr:colOff>149225</xdr:colOff>
      <xdr:row>55</xdr:row>
      <xdr:rowOff>28122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38299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132443</xdr:rowOff>
    </xdr:from>
    <xdr:to>
      <xdr:col>11</xdr:col>
      <xdr:colOff>9525</xdr:colOff>
      <xdr:row>57</xdr:row>
      <xdr:rowOff>48078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7336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54428</xdr:rowOff>
    </xdr:from>
    <xdr:to>
      <xdr:col>11</xdr:col>
      <xdr:colOff>60325</xdr:colOff>
      <xdr:row>54</xdr:row>
      <xdr:rowOff>156028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166205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103415</xdr:rowOff>
    </xdr:from>
    <xdr:to>
      <xdr:col>24</xdr:col>
      <xdr:colOff>76200</xdr:colOff>
      <xdr:row>57</xdr:row>
      <xdr:rowOff>33565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75492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67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48985</xdr:rowOff>
    </xdr:from>
    <xdr:to>
      <xdr:col>15</xdr:col>
      <xdr:colOff>149225</xdr:colOff>
      <xdr:row>56</xdr:row>
      <xdr:rowOff>150585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135362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81643</xdr:rowOff>
    </xdr:from>
    <xdr:to>
      <xdr:col>11</xdr:col>
      <xdr:colOff>60325</xdr:colOff>
      <xdr:row>57</xdr:row>
      <xdr:rowOff>11793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168020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168728</xdr:rowOff>
    </xdr:from>
    <xdr:to>
      <xdr:col>6</xdr:col>
      <xdr:colOff>171450</xdr:colOff>
      <xdr:row>57</xdr:row>
      <xdr:rowOff>98878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83655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その他に係る経常収支比率は、前年度比</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となり、類似団体より</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ポイント高い水準となっている。</a:t>
          </a:r>
          <a:endParaRPr lang="ja-JP" altLang="ja-JP" sz="1400">
            <a:effectLst/>
          </a:endParaRPr>
        </a:p>
        <a:p>
          <a:r>
            <a:rPr kumimoji="1" lang="ja-JP" altLang="ja-JP" sz="1100">
              <a:solidFill>
                <a:schemeClr val="dk1"/>
              </a:solidFill>
              <a:effectLst/>
              <a:latin typeface="+mn-lt"/>
              <a:ea typeface="+mn-ea"/>
              <a:cs typeface="+mn-cs"/>
            </a:rPr>
            <a:t>要因としては、後期高齢者医療特別会計・介護保険事業特別会計に対する繰出金が</a:t>
          </a:r>
          <a:r>
            <a:rPr kumimoji="1" lang="en-US" altLang="ja-JP" sz="1100">
              <a:solidFill>
                <a:schemeClr val="dk1"/>
              </a:solidFill>
              <a:effectLst/>
              <a:latin typeface="+mn-lt"/>
              <a:ea typeface="+mn-ea"/>
              <a:cs typeface="+mn-cs"/>
            </a:rPr>
            <a:t>23,465</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a:t>
          </a:r>
          <a:r>
            <a:rPr kumimoji="1" lang="ja-JP" altLang="en-US" sz="1100">
              <a:solidFill>
                <a:schemeClr val="dk1"/>
              </a:solidFill>
              <a:effectLst/>
              <a:latin typeface="+mn-lt"/>
              <a:ea typeface="+mn-ea"/>
              <a:cs typeface="+mn-cs"/>
            </a:rPr>
            <a:t>となった</a:t>
          </a:r>
          <a:r>
            <a:rPr kumimoji="1" lang="ja-JP" altLang="ja-JP" sz="1100">
              <a:solidFill>
                <a:schemeClr val="dk1"/>
              </a:solidFill>
              <a:effectLst/>
              <a:latin typeface="+mn-lt"/>
              <a:ea typeface="+mn-ea"/>
              <a:cs typeface="+mn-cs"/>
            </a:rPr>
            <a:t>ためである。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62</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678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88900</xdr:rowOff>
    </xdr:from>
    <xdr:to>
      <xdr:col>82</xdr:col>
      <xdr:colOff>107950</xdr:colOff>
      <xdr:row>59</xdr:row>
      <xdr:rowOff>19050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0330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86377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152400</xdr:rowOff>
    </xdr:from>
    <xdr:to>
      <xdr:col>78</xdr:col>
      <xdr:colOff>69850</xdr:colOff>
      <xdr:row>59</xdr:row>
      <xdr:rowOff>19050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96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114300</xdr:rowOff>
    </xdr:from>
    <xdr:to>
      <xdr:col>73</xdr:col>
      <xdr:colOff>180975</xdr:colOff>
      <xdr:row>58</xdr:row>
      <xdr:rowOff>152400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58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114300</xdr:rowOff>
    </xdr:from>
    <xdr:to>
      <xdr:col>69</xdr:col>
      <xdr:colOff>92075</xdr:colOff>
      <xdr:row>59</xdr:row>
      <xdr:rowOff>19050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058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10177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139700</xdr:rowOff>
    </xdr:from>
    <xdr:to>
      <xdr:col>78</xdr:col>
      <xdr:colOff>120650</xdr:colOff>
      <xdr:row>59</xdr:row>
      <xdr:rowOff>69850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54627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7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101600</xdr:rowOff>
    </xdr:from>
    <xdr:to>
      <xdr:col>74</xdr:col>
      <xdr:colOff>31750</xdr:colOff>
      <xdr:row>59</xdr:row>
      <xdr:rowOff>31750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63500</xdr:rowOff>
    </xdr:from>
    <xdr:to>
      <xdr:col>69</xdr:col>
      <xdr:colOff>142875</xdr:colOff>
      <xdr:row>58</xdr:row>
      <xdr:rowOff>165100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139700</xdr:rowOff>
    </xdr:from>
    <xdr:to>
      <xdr:col>65</xdr:col>
      <xdr:colOff>53975</xdr:colOff>
      <xdr:row>59</xdr:row>
      <xdr:rowOff>69850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80027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補助金については、事業効果や存続性等その必要性について十分審査し、年次的な実績主義を原則として、補助金の整理合理化を実施してきた。令和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年度は、前年度比</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ポイント増となり、類似団体より</a:t>
          </a: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ポイント低い水準となっている。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要因としては、補助費等総額は前年度比</a:t>
          </a:r>
          <a:r>
            <a:rPr kumimoji="1" lang="en-US" altLang="ja-JP" sz="1100">
              <a:solidFill>
                <a:schemeClr val="dk1"/>
              </a:solidFill>
              <a:effectLst/>
              <a:latin typeface="+mn-lt"/>
              <a:ea typeface="+mn-ea"/>
              <a:cs typeface="+mn-cs"/>
            </a:rPr>
            <a:t>124,492</a:t>
          </a:r>
          <a:r>
            <a:rPr kumimoji="1" lang="ja-JP" altLang="ja-JP" sz="1100">
              <a:solidFill>
                <a:schemeClr val="dk1"/>
              </a:solidFill>
              <a:effectLst/>
              <a:latin typeface="+mn-lt"/>
              <a:ea typeface="+mn-ea"/>
              <a:cs typeface="+mn-cs"/>
            </a:rPr>
            <a:t>千円減額となったが、</a:t>
          </a:r>
          <a:r>
            <a:rPr kumimoji="1" lang="ja-JP" altLang="en-US" sz="1100">
              <a:solidFill>
                <a:schemeClr val="dk1"/>
              </a:solidFill>
              <a:effectLst/>
              <a:latin typeface="+mn-lt"/>
              <a:ea typeface="+mn-ea"/>
              <a:cs typeface="+mn-cs"/>
            </a:rPr>
            <a:t>分子</a:t>
          </a:r>
          <a:r>
            <a:rPr kumimoji="1" lang="ja-JP" altLang="ja-JP" sz="1100">
              <a:solidFill>
                <a:schemeClr val="dk1"/>
              </a:solidFill>
              <a:effectLst/>
              <a:latin typeface="+mn-lt"/>
              <a:ea typeface="+mn-ea"/>
              <a:cs typeface="+mn-cs"/>
            </a:rPr>
            <a:t>である</a:t>
          </a:r>
          <a:r>
            <a:rPr kumimoji="1" lang="ja-JP" altLang="en-US" sz="1100">
              <a:solidFill>
                <a:schemeClr val="dk1"/>
              </a:solidFill>
              <a:effectLst/>
              <a:latin typeface="+mn-lt"/>
              <a:ea typeface="+mn-ea"/>
              <a:cs typeface="+mn-cs"/>
            </a:rPr>
            <a:t>補助費中の経常経費（一般財源分）は</a:t>
          </a:r>
          <a:r>
            <a:rPr kumimoji="1" lang="ja-JP" altLang="ja-JP" sz="1100">
              <a:solidFill>
                <a:schemeClr val="dk1"/>
              </a:solidFill>
              <a:effectLst/>
              <a:latin typeface="+mn-lt"/>
              <a:ea typeface="+mn-ea"/>
              <a:cs typeface="+mn-cs"/>
            </a:rPr>
            <a:t>増額したためである。</a:t>
          </a:r>
          <a:endParaRPr lang="ja-JP" altLang="ja-JP" sz="1400">
            <a:effectLst/>
          </a:endParaRPr>
        </a:p>
        <a:p>
          <a:r>
            <a:rPr kumimoji="1" lang="ja-JP" altLang="ja-JP" sz="1100">
              <a:solidFill>
                <a:schemeClr val="dk1"/>
              </a:solidFill>
              <a:effectLst/>
              <a:latin typeface="+mn-lt"/>
              <a:ea typeface="+mn-ea"/>
              <a:cs typeface="+mn-cs"/>
            </a:rPr>
            <a:t>今後も、徹底した事業の見直しを図っていく。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64135</xdr:rowOff>
    </xdr:from>
    <xdr:to>
      <xdr:col>82</xdr:col>
      <xdr:colOff>107950</xdr:colOff>
      <xdr:row>40</xdr:row>
      <xdr:rowOff>18415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7219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161942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84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18415</xdr:rowOff>
    </xdr:from>
    <xdr:to>
      <xdr:col>82</xdr:col>
      <xdr:colOff>196850</xdr:colOff>
      <xdr:row>40</xdr:row>
      <xdr:rowOff>18415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68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150512</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6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64135</xdr:rowOff>
    </xdr:from>
    <xdr:to>
      <xdr:col>82</xdr:col>
      <xdr:colOff>196850</xdr:colOff>
      <xdr:row>33</xdr:row>
      <xdr:rowOff>64135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72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161290</xdr:rowOff>
    </xdr:from>
    <xdr:to>
      <xdr:col>82</xdr:col>
      <xdr:colOff>107950</xdr:colOff>
      <xdr:row>34</xdr:row>
      <xdr:rowOff>24130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581914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99712</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00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127635</xdr:rowOff>
    </xdr:from>
    <xdr:to>
      <xdr:col>82</xdr:col>
      <xdr:colOff>158750</xdr:colOff>
      <xdr:row>36</xdr:row>
      <xdr:rowOff>57785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115570</xdr:rowOff>
    </xdr:from>
    <xdr:to>
      <xdr:col>78</xdr:col>
      <xdr:colOff>69850</xdr:colOff>
      <xdr:row>33</xdr:row>
      <xdr:rowOff>161290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57734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93345</xdr:rowOff>
    </xdr:from>
    <xdr:to>
      <xdr:col>78</xdr:col>
      <xdr:colOff>120650</xdr:colOff>
      <xdr:row>36</xdr:row>
      <xdr:rowOff>23495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8272</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80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115570</xdr:rowOff>
    </xdr:from>
    <xdr:to>
      <xdr:col>73</xdr:col>
      <xdr:colOff>180975</xdr:colOff>
      <xdr:row>33</xdr:row>
      <xdr:rowOff>121285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57734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64770</xdr:rowOff>
    </xdr:from>
    <xdr:to>
      <xdr:col>74</xdr:col>
      <xdr:colOff>31750</xdr:colOff>
      <xdr:row>35</xdr:row>
      <xdr:rowOff>166370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151147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121285</xdr:rowOff>
    </xdr:from>
    <xdr:to>
      <xdr:col>69</xdr:col>
      <xdr:colOff>92075</xdr:colOff>
      <xdr:row>33</xdr:row>
      <xdr:rowOff>149860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577913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xdr:rowOff>
    </xdr:from>
    <xdr:to>
      <xdr:col>69</xdr:col>
      <xdr:colOff>142875</xdr:colOff>
      <xdr:row>35</xdr:row>
      <xdr:rowOff>103505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88282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8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162577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144780</xdr:rowOff>
    </xdr:from>
    <xdr:to>
      <xdr:col>82</xdr:col>
      <xdr:colOff>158750</xdr:colOff>
      <xdr:row>34</xdr:row>
      <xdr:rowOff>74930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80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161307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64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110490</xdr:rowOff>
    </xdr:from>
    <xdr:to>
      <xdr:col>78</xdr:col>
      <xdr:colOff>120650</xdr:colOff>
      <xdr:row>34</xdr:row>
      <xdr:rowOff>40640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50817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53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64770</xdr:rowOff>
    </xdr:from>
    <xdr:to>
      <xdr:col>74</xdr:col>
      <xdr:colOff>31750</xdr:colOff>
      <xdr:row>33</xdr:row>
      <xdr:rowOff>166370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5097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70485</xdr:rowOff>
    </xdr:from>
    <xdr:to>
      <xdr:col>69</xdr:col>
      <xdr:colOff>142875</xdr:colOff>
      <xdr:row>34</xdr:row>
      <xdr:rowOff>635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72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10812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49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99060</xdr:rowOff>
    </xdr:from>
    <xdr:to>
      <xdr:col>65</xdr:col>
      <xdr:colOff>53975</xdr:colOff>
      <xdr:row>34</xdr:row>
      <xdr:rowOff>29210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75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39387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525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公債費は、新規地方債発行限度額を</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億円と設定して抑制し、適正化に努めてきた結果、全国平均より</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ポイント低く、類似団体平均より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ポイント低い水準となっている。</a:t>
          </a:r>
          <a:endParaRPr lang="ja-JP" altLang="ja-JP" sz="1400">
            <a:effectLst/>
          </a:endParaRPr>
        </a:p>
        <a:p>
          <a:r>
            <a:rPr kumimoji="1" lang="ja-JP" altLang="ja-JP" sz="1100">
              <a:solidFill>
                <a:schemeClr val="dk1"/>
              </a:solidFill>
              <a:effectLst/>
              <a:latin typeface="+mn-lt"/>
              <a:ea typeface="+mn-ea"/>
              <a:cs typeface="+mn-cs"/>
            </a:rPr>
            <a:t>今後は大型事業の借入による返済が始まることから、上昇していくことが予想されるが、公共施設等総合管理計画に則り、施設の統廃合や長寿命化を図り、地方債発行の抑制に努める。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104139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63424"/>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140715</xdr:rowOff>
    </xdr:from>
    <xdr:to>
      <xdr:col>24</xdr:col>
      <xdr:colOff>25400</xdr:colOff>
      <xdr:row>76</xdr:row>
      <xdr:rowOff>168148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170915"/>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168148</xdr:rowOff>
    </xdr:from>
    <xdr:to>
      <xdr:col>19</xdr:col>
      <xdr:colOff>187325</xdr:colOff>
      <xdr:row>77</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198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163068</xdr:rowOff>
    </xdr:from>
    <xdr:to>
      <xdr:col>20</xdr:col>
      <xdr:colOff>38100</xdr:colOff>
      <xdr:row>77</xdr:row>
      <xdr:rowOff>93218</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77995</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117856</xdr:rowOff>
    </xdr:from>
    <xdr:to>
      <xdr:col>15</xdr:col>
      <xdr:colOff>98425</xdr:colOff>
      <xdr:row>77</xdr:row>
      <xdr:rowOff>1270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1480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117856</xdr:rowOff>
    </xdr:from>
    <xdr:to>
      <xdr:col>11</xdr:col>
      <xdr:colOff>9525</xdr:colOff>
      <xdr:row>76</xdr:row>
      <xdr:rowOff>122428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1480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158496</xdr:rowOff>
    </xdr:from>
    <xdr:to>
      <xdr:col>11</xdr:col>
      <xdr:colOff>60325</xdr:colOff>
      <xdr:row>77</xdr:row>
      <xdr:rowOff>88646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73423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96283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106442</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9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117348</xdr:rowOff>
    </xdr:from>
    <xdr:to>
      <xdr:col>20</xdr:col>
      <xdr:colOff>38100</xdr:colOff>
      <xdr:row>77</xdr:row>
      <xdr:rowOff>47498</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57675</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916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121920</xdr:rowOff>
    </xdr:from>
    <xdr:to>
      <xdr:col>15</xdr:col>
      <xdr:colOff>149225</xdr:colOff>
      <xdr:row>77</xdr:row>
      <xdr:rowOff>52070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62247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67056</xdr:rowOff>
    </xdr:from>
    <xdr:to>
      <xdr:col>11</xdr:col>
      <xdr:colOff>60325</xdr:colOff>
      <xdr:row>76</xdr:row>
      <xdr:rowOff>168656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7383</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71628</xdr:rowOff>
    </xdr:from>
    <xdr:to>
      <xdr:col>6</xdr:col>
      <xdr:colOff>171450</xdr:colOff>
      <xdr:row>77</xdr:row>
      <xdr:rowOff>1778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11955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公債費以外の経常収支比率は、前年度比</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となり、類似団体より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低い</a:t>
          </a:r>
          <a:r>
            <a:rPr kumimoji="1" lang="ja-JP" altLang="ja-JP" sz="1100">
              <a:solidFill>
                <a:schemeClr val="dk1"/>
              </a:solidFill>
              <a:effectLst/>
              <a:latin typeface="+mn-lt"/>
              <a:ea typeface="+mn-ea"/>
              <a:cs typeface="+mn-cs"/>
            </a:rPr>
            <a:t>状況となっている。</a:t>
          </a:r>
          <a:endParaRPr lang="ja-JP" altLang="ja-JP" sz="1400">
            <a:effectLst/>
          </a:endParaRPr>
        </a:p>
        <a:p>
          <a:r>
            <a:rPr kumimoji="1" lang="ja-JP" altLang="ja-JP" sz="1100">
              <a:solidFill>
                <a:schemeClr val="dk1"/>
              </a:solidFill>
              <a:effectLst/>
              <a:latin typeface="+mn-lt"/>
              <a:ea typeface="+mn-ea"/>
              <a:cs typeface="+mn-cs"/>
            </a:rPr>
            <a:t>また、扶助費については、依然として類似団体よりも高い水準となっており、今後も費用の増加が見込まれる。</a:t>
          </a:r>
          <a:endParaRPr lang="ja-JP" altLang="ja-JP" sz="1400">
            <a:effectLst/>
          </a:endParaRPr>
        </a:p>
        <a:p>
          <a:r>
            <a:rPr kumimoji="1" lang="ja-JP" altLang="ja-JP" sz="1100">
              <a:solidFill>
                <a:schemeClr val="dk1"/>
              </a:solidFill>
              <a:effectLst/>
              <a:latin typeface="+mn-lt"/>
              <a:ea typeface="+mn-ea"/>
              <a:cs typeface="+mn-cs"/>
            </a:rPr>
            <a:t>今後も行財政改革に取り組み、行政運営の効率化、行政サービスの向上のため、様々な施策の展開を図っていく。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133858</xdr:rowOff>
    </xdr:from>
    <xdr:to>
      <xdr:col>82</xdr:col>
      <xdr:colOff>107950</xdr:colOff>
      <xdr:row>80</xdr:row>
      <xdr:rowOff>104139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497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48785</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133858</xdr:rowOff>
    </xdr:from>
    <xdr:to>
      <xdr:col>82</xdr:col>
      <xdr:colOff>196850</xdr:colOff>
      <xdr:row>73</xdr:row>
      <xdr:rowOff>133858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5842</xdr:rowOff>
    </xdr:from>
    <xdr:to>
      <xdr:col>82</xdr:col>
      <xdr:colOff>107950</xdr:colOff>
      <xdr:row>77</xdr:row>
      <xdr:rowOff>88137</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207492"/>
          <a:ext cx="8382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13988</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5842</xdr:rowOff>
    </xdr:from>
    <xdr:to>
      <xdr:col>78</xdr:col>
      <xdr:colOff>69850</xdr:colOff>
      <xdr:row>77</xdr:row>
      <xdr:rowOff>10413</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2074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77995</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76708</xdr:rowOff>
    </xdr:from>
    <xdr:to>
      <xdr:col>73</xdr:col>
      <xdr:colOff>180975</xdr:colOff>
      <xdr:row>77</xdr:row>
      <xdr:rowOff>10413</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106908"/>
          <a:ext cx="8890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108204</xdr:rowOff>
    </xdr:from>
    <xdr:to>
      <xdr:col>74</xdr:col>
      <xdr:colOff>31750</xdr:colOff>
      <xdr:row>77</xdr:row>
      <xdr:rowOff>38354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48531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76708</xdr:rowOff>
    </xdr:from>
    <xdr:to>
      <xdr:col>69</xdr:col>
      <xdr:colOff>92075</xdr:colOff>
      <xdr:row>77</xdr:row>
      <xdr:rowOff>138430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106908"/>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144542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53864</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08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126492</xdr:rowOff>
    </xdr:from>
    <xdr:to>
      <xdr:col>78</xdr:col>
      <xdr:colOff>120650</xdr:colOff>
      <xdr:row>77</xdr:row>
      <xdr:rowOff>56642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66819</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92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131063</xdr:rowOff>
    </xdr:from>
    <xdr:to>
      <xdr:col>74</xdr:col>
      <xdr:colOff>31750</xdr:colOff>
      <xdr:row>77</xdr:row>
      <xdr:rowOff>61213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45990</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25908</xdr:rowOff>
    </xdr:from>
    <xdr:to>
      <xdr:col>69</xdr:col>
      <xdr:colOff>142875</xdr:colOff>
      <xdr:row>76</xdr:row>
      <xdr:rowOff>127508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112285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2557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宮崎県門川町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2892</xdr:rowOff>
    </xdr:from>
    <xdr:to>
      <xdr:col>29</xdr:col>
      <xdr:colOff>127000</xdr:colOff>
      <xdr:row>20</xdr:row>
      <xdr:rowOff>107700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7917"/>
          <a:ext cx="0" cy="147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79777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5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107700</xdr:rowOff>
    </xdr:from>
    <xdr:to>
      <xdr:col>30</xdr:col>
      <xdr:colOff>25400</xdr:colOff>
      <xdr:row>20</xdr:row>
      <xdr:rowOff>107700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84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89269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2892</xdr:rowOff>
    </xdr:from>
    <xdr:to>
      <xdr:col>30</xdr:col>
      <xdr:colOff>25400</xdr:colOff>
      <xdr:row>12</xdr:row>
      <xdr:rowOff>2892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79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61577</xdr:rowOff>
    </xdr:from>
    <xdr:to>
      <xdr:col>29</xdr:col>
      <xdr:colOff>127000</xdr:colOff>
      <xdr:row>19</xdr:row>
      <xdr:rowOff>144809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66752"/>
          <a:ext cx="647700" cy="832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91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156036</xdr:rowOff>
    </xdr:from>
    <xdr:to>
      <xdr:col>29</xdr:col>
      <xdr:colOff>177800</xdr:colOff>
      <xdr:row>17</xdr:row>
      <xdr:rowOff>86186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6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144809</xdr:rowOff>
    </xdr:from>
    <xdr:to>
      <xdr:col>26</xdr:col>
      <xdr:colOff>50800</xdr:colOff>
      <xdr:row>20</xdr:row>
      <xdr:rowOff>7725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449984"/>
          <a:ext cx="698500" cy="34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84517</xdr:rowOff>
    </xdr:from>
    <xdr:to>
      <xdr:col>26</xdr:col>
      <xdr:colOff>101600</xdr:colOff>
      <xdr:row>18</xdr:row>
      <xdr:rowOff>14667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6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24844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5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4209</xdr:rowOff>
    </xdr:from>
    <xdr:to>
      <xdr:col>22</xdr:col>
      <xdr:colOff>114300</xdr:colOff>
      <xdr:row>20</xdr:row>
      <xdr:rowOff>7725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480834"/>
          <a:ext cx="698500" cy="3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119732</xdr:rowOff>
    </xdr:from>
    <xdr:to>
      <xdr:col>22</xdr:col>
      <xdr:colOff>165100</xdr:colOff>
      <xdr:row>18</xdr:row>
      <xdr:rowOff>49882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60059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5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4209</xdr:rowOff>
    </xdr:from>
    <xdr:to>
      <xdr:col>18</xdr:col>
      <xdr:colOff>177800</xdr:colOff>
      <xdr:row>20</xdr:row>
      <xdr:rowOff>33329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480834"/>
          <a:ext cx="698500" cy="29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135680</xdr:rowOff>
    </xdr:from>
    <xdr:to>
      <xdr:col>19</xdr:col>
      <xdr:colOff>38100</xdr:colOff>
      <xdr:row>18</xdr:row>
      <xdr:rowOff>65830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7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76007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146271</xdr:rowOff>
    </xdr:from>
    <xdr:to>
      <xdr:col>15</xdr:col>
      <xdr:colOff>101600</xdr:colOff>
      <xdr:row>18</xdr:row>
      <xdr:rowOff>76421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86598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10777</xdr:rowOff>
    </xdr:from>
    <xdr:to>
      <xdr:col>29</xdr:col>
      <xdr:colOff>177800</xdr:colOff>
      <xdr:row>19</xdr:row>
      <xdr:rowOff>112377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3159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154304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8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94009</xdr:rowOff>
    </xdr:from>
    <xdr:to>
      <xdr:col>26</xdr:col>
      <xdr:colOff>101600</xdr:colOff>
      <xdr:row>20</xdr:row>
      <xdr:rowOff>24159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99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8936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485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128375</xdr:rowOff>
    </xdr:from>
    <xdr:to>
      <xdr:col>22</xdr:col>
      <xdr:colOff>165100</xdr:colOff>
      <xdr:row>20</xdr:row>
      <xdr:rowOff>58525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433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43302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124859</xdr:rowOff>
    </xdr:from>
    <xdr:to>
      <xdr:col>19</xdr:col>
      <xdr:colOff>38100</xdr:colOff>
      <xdr:row>20</xdr:row>
      <xdr:rowOff>55009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430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39786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516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153979</xdr:rowOff>
    </xdr:from>
    <xdr:to>
      <xdr:col>15</xdr:col>
      <xdr:colOff>101600</xdr:colOff>
      <xdr:row>20</xdr:row>
      <xdr:rowOff>84129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4591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68906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545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125666</xdr:rowOff>
    </xdr:from>
    <xdr:to>
      <xdr:col>29</xdr:col>
      <xdr:colOff>127000</xdr:colOff>
      <xdr:row>37</xdr:row>
      <xdr:rowOff>279057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50216"/>
          <a:ext cx="0" cy="13535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251134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7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279057</xdr:rowOff>
    </xdr:from>
    <xdr:to>
      <xdr:col>30</xdr:col>
      <xdr:colOff>25400</xdr:colOff>
      <xdr:row>37</xdr:row>
      <xdr:rowOff>279057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03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40593</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125666</xdr:rowOff>
    </xdr:from>
    <xdr:to>
      <xdr:col>30</xdr:col>
      <xdr:colOff>25400</xdr:colOff>
      <xdr:row>33</xdr:row>
      <xdr:rowOff>125666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50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216288</xdr:rowOff>
    </xdr:from>
    <xdr:to>
      <xdr:col>29</xdr:col>
      <xdr:colOff>127000</xdr:colOff>
      <xdr:row>35</xdr:row>
      <xdr:rowOff>255683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826638"/>
          <a:ext cx="647700" cy="39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327518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94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139541</xdr:rowOff>
    </xdr:from>
    <xdr:to>
      <xdr:col>29</xdr:col>
      <xdr:colOff>177800</xdr:colOff>
      <xdr:row>35</xdr:row>
      <xdr:rowOff>241141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49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216288</xdr:rowOff>
    </xdr:from>
    <xdr:to>
      <xdr:col>26</xdr:col>
      <xdr:colOff>50800</xdr:colOff>
      <xdr:row>35</xdr:row>
      <xdr:rowOff>217716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826638"/>
          <a:ext cx="698500" cy="14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122015</xdr:rowOff>
    </xdr:from>
    <xdr:to>
      <xdr:col>26</xdr:col>
      <xdr:colOff>101600</xdr:colOff>
      <xdr:row>35</xdr:row>
      <xdr:rowOff>223615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2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233792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1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217716</xdr:rowOff>
    </xdr:from>
    <xdr:to>
      <xdr:col>22</xdr:col>
      <xdr:colOff>114300</xdr:colOff>
      <xdr:row>35</xdr:row>
      <xdr:rowOff>280124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828066"/>
          <a:ext cx="698500" cy="624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112985</xdr:rowOff>
    </xdr:from>
    <xdr:to>
      <xdr:col>22</xdr:col>
      <xdr:colOff>165100</xdr:colOff>
      <xdr:row>35</xdr:row>
      <xdr:rowOff>214585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23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224762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92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280124</xdr:rowOff>
    </xdr:from>
    <xdr:to>
      <xdr:col>18</xdr:col>
      <xdr:colOff>177800</xdr:colOff>
      <xdr:row>35</xdr:row>
      <xdr:rowOff>339065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890474"/>
          <a:ext cx="698500" cy="589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136913</xdr:rowOff>
    </xdr:from>
    <xdr:to>
      <xdr:col>19</xdr:col>
      <xdr:colOff>38100</xdr:colOff>
      <xdr:row>35</xdr:row>
      <xdr:rowOff>238513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7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248690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6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158400</xdr:rowOff>
    </xdr:from>
    <xdr:to>
      <xdr:col>15</xdr:col>
      <xdr:colOff>101600</xdr:colOff>
      <xdr:row>35</xdr:row>
      <xdr:rowOff>260000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270177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204883</xdr:rowOff>
    </xdr:from>
    <xdr:to>
      <xdr:col>29</xdr:col>
      <xdr:colOff>177800</xdr:colOff>
      <xdr:row>35</xdr:row>
      <xdr:rowOff>306483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15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176960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787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165488</xdr:rowOff>
    </xdr:from>
    <xdr:to>
      <xdr:col>26</xdr:col>
      <xdr:colOff>101600</xdr:colOff>
      <xdr:row>35</xdr:row>
      <xdr:rowOff>267088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758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251865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862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166916</xdr:rowOff>
    </xdr:from>
    <xdr:to>
      <xdr:col>22</xdr:col>
      <xdr:colOff>165100</xdr:colOff>
      <xdr:row>35</xdr:row>
      <xdr:rowOff>268516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772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253293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863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229324</xdr:rowOff>
    </xdr:from>
    <xdr:to>
      <xdr:col>19</xdr:col>
      <xdr:colOff>38100</xdr:colOff>
      <xdr:row>35</xdr:row>
      <xdr:rowOff>330924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39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315701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2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288265</xdr:rowOff>
    </xdr:from>
    <xdr:to>
      <xdr:col>15</xdr:col>
      <xdr:colOff>101600</xdr:colOff>
      <xdr:row>36</xdr:row>
      <xdr:rowOff>46965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98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31742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84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宮崎県門川町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16,989
16,839
120.40
10,956,865
10,614,495
263,766
4,846,469
6,772,226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149644</xdr:rowOff>
    </xdr:from>
    <xdr:to>
      <xdr:col>24</xdr:col>
      <xdr:colOff>62865</xdr:colOff>
      <xdr:row>39</xdr:row>
      <xdr:rowOff>56541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3144"/>
          <a:ext cx="1270" cy="144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56541</xdr:rowOff>
    </xdr:from>
    <xdr:to>
      <xdr:col>24</xdr:col>
      <xdr:colOff>152400</xdr:colOff>
      <xdr:row>39</xdr:row>
      <xdr:rowOff>56541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96321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149644</xdr:rowOff>
    </xdr:from>
    <xdr:to>
      <xdr:col>24</xdr:col>
      <xdr:colOff>152400</xdr:colOff>
      <xdr:row>30</xdr:row>
      <xdr:rowOff>149644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127432</xdr:rowOff>
    </xdr:from>
    <xdr:to>
      <xdr:col>24</xdr:col>
      <xdr:colOff>63500</xdr:colOff>
      <xdr:row>38</xdr:row>
      <xdr:rowOff>49974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71082"/>
          <a:ext cx="838200" cy="9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162513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1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139636</xdr:rowOff>
    </xdr:from>
    <xdr:to>
      <xdr:col>24</xdr:col>
      <xdr:colOff>114300</xdr:colOff>
      <xdr:row>36</xdr:row>
      <xdr:rowOff>69786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49974</xdr:rowOff>
    </xdr:from>
    <xdr:to>
      <xdr:col>19</xdr:col>
      <xdr:colOff>177800</xdr:colOff>
      <xdr:row>38</xdr:row>
      <xdr:rowOff>98272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65074"/>
          <a:ext cx="889000" cy="4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76937</xdr:rowOff>
    </xdr:from>
    <xdr:to>
      <xdr:col>20</xdr:col>
      <xdr:colOff>38100</xdr:colOff>
      <xdr:row>37</xdr:row>
      <xdr:rowOff>7087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23614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2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97282</xdr:rowOff>
    </xdr:from>
    <xdr:to>
      <xdr:col>15</xdr:col>
      <xdr:colOff>50800</xdr:colOff>
      <xdr:row>38</xdr:row>
      <xdr:rowOff>98272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612382"/>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101714</xdr:rowOff>
    </xdr:from>
    <xdr:to>
      <xdr:col>15</xdr:col>
      <xdr:colOff>101600</xdr:colOff>
      <xdr:row>37</xdr:row>
      <xdr:rowOff>31864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48391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97282</xdr:rowOff>
    </xdr:from>
    <xdr:to>
      <xdr:col>10</xdr:col>
      <xdr:colOff>114300</xdr:colOff>
      <xdr:row>38</xdr:row>
      <xdr:rowOff>162471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12382"/>
          <a:ext cx="889000" cy="6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102870</xdr:rowOff>
    </xdr:from>
    <xdr:to>
      <xdr:col>10</xdr:col>
      <xdr:colOff>165100</xdr:colOff>
      <xdr:row>37</xdr:row>
      <xdr:rowOff>33020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49547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5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121882</xdr:rowOff>
    </xdr:from>
    <xdr:to>
      <xdr:col>6</xdr:col>
      <xdr:colOff>38100</xdr:colOff>
      <xdr:row>37</xdr:row>
      <xdr:rowOff>52032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68559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76632</xdr:rowOff>
    </xdr:from>
    <xdr:to>
      <xdr:col>24</xdr:col>
      <xdr:colOff>114300</xdr:colOff>
      <xdr:row>38</xdr:row>
      <xdr:rowOff>6782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2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55059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9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170624</xdr:rowOff>
    </xdr:from>
    <xdr:to>
      <xdr:col>20</xdr:col>
      <xdr:colOff>38100</xdr:colOff>
      <xdr:row>38</xdr:row>
      <xdr:rowOff>100774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1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91901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0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47472</xdr:rowOff>
    </xdr:from>
    <xdr:to>
      <xdr:col>15</xdr:col>
      <xdr:colOff>101600</xdr:colOff>
      <xdr:row>38</xdr:row>
      <xdr:rowOff>149072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6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140199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5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46482</xdr:rowOff>
    </xdr:from>
    <xdr:to>
      <xdr:col>10</xdr:col>
      <xdr:colOff>165100</xdr:colOff>
      <xdr:row>38</xdr:row>
      <xdr:rowOff>148082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6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139209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5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111671</xdr:rowOff>
    </xdr:from>
    <xdr:to>
      <xdr:col>6</xdr:col>
      <xdr:colOff>38100</xdr:colOff>
      <xdr:row>39</xdr:row>
      <xdr:rowOff>41821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2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32948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42574</xdr:rowOff>
    </xdr:from>
    <xdr:to>
      <xdr:col>24</xdr:col>
      <xdr:colOff>62865</xdr:colOff>
      <xdr:row>58</xdr:row>
      <xdr:rowOff>142149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15074"/>
          <a:ext cx="1270" cy="1471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145976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9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142149</xdr:rowOff>
    </xdr:from>
    <xdr:to>
      <xdr:col>24</xdr:col>
      <xdr:colOff>152400</xdr:colOff>
      <xdr:row>58</xdr:row>
      <xdr:rowOff>142149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8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160701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9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42574</xdr:rowOff>
    </xdr:from>
    <xdr:to>
      <xdr:col>24</xdr:col>
      <xdr:colOff>152400</xdr:colOff>
      <xdr:row>50</xdr:row>
      <xdr:rowOff>42574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1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54437</xdr:rowOff>
    </xdr:from>
    <xdr:to>
      <xdr:col>24</xdr:col>
      <xdr:colOff>63500</xdr:colOff>
      <xdr:row>58</xdr:row>
      <xdr:rowOff>71549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98537"/>
          <a:ext cx="838200" cy="1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163548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36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13671</xdr:rowOff>
    </xdr:from>
    <xdr:to>
      <xdr:col>24</xdr:col>
      <xdr:colOff>114300</xdr:colOff>
      <xdr:row>58</xdr:row>
      <xdr:rowOff>115271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5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55849</xdr:rowOff>
    </xdr:from>
    <xdr:to>
      <xdr:col>19</xdr:col>
      <xdr:colOff>177800</xdr:colOff>
      <xdr:row>58</xdr:row>
      <xdr:rowOff>71549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999949"/>
          <a:ext cx="889000" cy="1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42854</xdr:rowOff>
    </xdr:from>
    <xdr:to>
      <xdr:col>20</xdr:col>
      <xdr:colOff>38100</xdr:colOff>
      <xdr:row>58</xdr:row>
      <xdr:rowOff>144454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8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135581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1007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55849</xdr:rowOff>
    </xdr:from>
    <xdr:to>
      <xdr:col>15</xdr:col>
      <xdr:colOff>50800</xdr:colOff>
      <xdr:row>58</xdr:row>
      <xdr:rowOff>88603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99949"/>
          <a:ext cx="889000" cy="3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41933</xdr:rowOff>
    </xdr:from>
    <xdr:to>
      <xdr:col>15</xdr:col>
      <xdr:colOff>101600</xdr:colOff>
      <xdr:row>58</xdr:row>
      <xdr:rowOff>143533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8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134660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1007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88603</xdr:rowOff>
    </xdr:from>
    <xdr:to>
      <xdr:col>10</xdr:col>
      <xdr:colOff>114300</xdr:colOff>
      <xdr:row>58</xdr:row>
      <xdr:rowOff>111262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32703"/>
          <a:ext cx="889000" cy="2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51966</xdr:rowOff>
    </xdr:from>
    <xdr:to>
      <xdr:col>10</xdr:col>
      <xdr:colOff>165100</xdr:colOff>
      <xdr:row>58</xdr:row>
      <xdr:rowOff>153566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144693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8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58855</xdr:rowOff>
    </xdr:from>
    <xdr:to>
      <xdr:col>6</xdr:col>
      <xdr:colOff>38100</xdr:colOff>
      <xdr:row>58</xdr:row>
      <xdr:rowOff>160455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5532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7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3637</xdr:rowOff>
    </xdr:from>
    <xdr:to>
      <xdr:col>24</xdr:col>
      <xdr:colOff>114300</xdr:colOff>
      <xdr:row>58</xdr:row>
      <xdr:rowOff>105237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4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134464</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35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20749</xdr:rowOff>
    </xdr:from>
    <xdr:to>
      <xdr:col>20</xdr:col>
      <xdr:colOff>38100</xdr:colOff>
      <xdr:row>58</xdr:row>
      <xdr:rowOff>122349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6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138876</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40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5049</xdr:rowOff>
    </xdr:from>
    <xdr:to>
      <xdr:col>15</xdr:col>
      <xdr:colOff>101600</xdr:colOff>
      <xdr:row>58</xdr:row>
      <xdr:rowOff>106649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4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123176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2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37803</xdr:rowOff>
    </xdr:from>
    <xdr:to>
      <xdr:col>10</xdr:col>
      <xdr:colOff>165100</xdr:colOff>
      <xdr:row>58</xdr:row>
      <xdr:rowOff>139403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8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155930</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5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60462</xdr:rowOff>
    </xdr:from>
    <xdr:to>
      <xdr:col>6</xdr:col>
      <xdr:colOff>38100</xdr:colOff>
      <xdr:row>58</xdr:row>
      <xdr:rowOff>162062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0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153189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09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63667</xdr:rowOff>
    </xdr:from>
    <xdr:to>
      <xdr:col>24</xdr:col>
      <xdr:colOff>62865</xdr:colOff>
      <xdr:row>78</xdr:row>
      <xdr:rowOff>136683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65167"/>
          <a:ext cx="1270" cy="1444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140510</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3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136683</xdr:rowOff>
    </xdr:from>
    <xdr:to>
      <xdr:col>24</xdr:col>
      <xdr:colOff>152400</xdr:colOff>
      <xdr:row>78</xdr:row>
      <xdr:rowOff>136683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0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10344</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4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63667</xdr:rowOff>
    </xdr:from>
    <xdr:to>
      <xdr:col>24</xdr:col>
      <xdr:colOff>152400</xdr:colOff>
      <xdr:row>70</xdr:row>
      <xdr:rowOff>63667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65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111216</xdr:rowOff>
    </xdr:from>
    <xdr:to>
      <xdr:col>24</xdr:col>
      <xdr:colOff>63500</xdr:colOff>
      <xdr:row>78</xdr:row>
      <xdr:rowOff>113342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484316"/>
          <a:ext cx="838200" cy="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63566</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3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40689</xdr:rowOff>
    </xdr:from>
    <xdr:to>
      <xdr:col>24</xdr:col>
      <xdr:colOff>114300</xdr:colOff>
      <xdr:row>77</xdr:row>
      <xdr:rowOff>142289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89430</xdr:rowOff>
    </xdr:from>
    <xdr:to>
      <xdr:col>19</xdr:col>
      <xdr:colOff>177800</xdr:colOff>
      <xdr:row>78</xdr:row>
      <xdr:rowOff>111216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462530"/>
          <a:ext cx="889000" cy="2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60714</xdr:rowOff>
    </xdr:from>
    <xdr:to>
      <xdr:col>20</xdr:col>
      <xdr:colOff>38100</xdr:colOff>
      <xdr:row>77</xdr:row>
      <xdr:rowOff>162314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7391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3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89430</xdr:rowOff>
    </xdr:from>
    <xdr:to>
      <xdr:col>15</xdr:col>
      <xdr:colOff>50800</xdr:colOff>
      <xdr:row>78</xdr:row>
      <xdr:rowOff>92311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62530"/>
          <a:ext cx="889000" cy="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65080</xdr:rowOff>
    </xdr:from>
    <xdr:to>
      <xdr:col>15</xdr:col>
      <xdr:colOff>101600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11757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92311</xdr:rowOff>
    </xdr:from>
    <xdr:to>
      <xdr:col>10</xdr:col>
      <xdr:colOff>114300</xdr:colOff>
      <xdr:row>78</xdr:row>
      <xdr:rowOff>109227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65411"/>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63571</xdr:rowOff>
    </xdr:from>
    <xdr:to>
      <xdr:col>10</xdr:col>
      <xdr:colOff>165100</xdr:colOff>
      <xdr:row>77</xdr:row>
      <xdr:rowOff>165171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10248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76716</xdr:rowOff>
    </xdr:from>
    <xdr:to>
      <xdr:col>6</xdr:col>
      <xdr:colOff>38100</xdr:colOff>
      <xdr:row>78</xdr:row>
      <xdr:rowOff>6866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23393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62542</xdr:rowOff>
    </xdr:from>
    <xdr:to>
      <xdr:col>24</xdr:col>
      <xdr:colOff>114300</xdr:colOff>
      <xdr:row>78</xdr:row>
      <xdr:rowOff>164142</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3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148919</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5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60416</xdr:rowOff>
    </xdr:from>
    <xdr:to>
      <xdr:col>20</xdr:col>
      <xdr:colOff>38100</xdr:colOff>
      <xdr:row>78</xdr:row>
      <xdr:rowOff>162016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153143</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2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38630</xdr:rowOff>
    </xdr:from>
    <xdr:to>
      <xdr:col>15</xdr:col>
      <xdr:colOff>101600</xdr:colOff>
      <xdr:row>78</xdr:row>
      <xdr:rowOff>140230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1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131357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0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41511</xdr:rowOff>
    </xdr:from>
    <xdr:to>
      <xdr:col>10</xdr:col>
      <xdr:colOff>165100</xdr:colOff>
      <xdr:row>78</xdr:row>
      <xdr:rowOff>143111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1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134238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0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58427</xdr:rowOff>
    </xdr:from>
    <xdr:to>
      <xdr:col>6</xdr:col>
      <xdr:colOff>38100</xdr:colOff>
      <xdr:row>78</xdr:row>
      <xdr:rowOff>160027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3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151154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24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44842</xdr:rowOff>
    </xdr:from>
    <xdr:to>
      <xdr:col>24</xdr:col>
      <xdr:colOff>62865</xdr:colOff>
      <xdr:row>98</xdr:row>
      <xdr:rowOff>133277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5342"/>
          <a:ext cx="1270" cy="146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137104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133277</xdr:rowOff>
    </xdr:from>
    <xdr:to>
      <xdr:col>24</xdr:col>
      <xdr:colOff>152400</xdr:colOff>
      <xdr:row>98</xdr:row>
      <xdr:rowOff>133277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162969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44842</xdr:rowOff>
    </xdr:from>
    <xdr:to>
      <xdr:col>24</xdr:col>
      <xdr:colOff>152400</xdr:colOff>
      <xdr:row>90</xdr:row>
      <xdr:rowOff>44842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5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10846</xdr:rowOff>
    </xdr:from>
    <xdr:to>
      <xdr:col>24</xdr:col>
      <xdr:colOff>63500</xdr:colOff>
      <xdr:row>93</xdr:row>
      <xdr:rowOff>76912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5955696"/>
          <a:ext cx="838200" cy="6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89033</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05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110606</xdr:rowOff>
    </xdr:from>
    <xdr:to>
      <xdr:col>24</xdr:col>
      <xdr:colOff>114300</xdr:colOff>
      <xdr:row>95</xdr:row>
      <xdr:rowOff>40756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2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76912</xdr:rowOff>
    </xdr:from>
    <xdr:to>
      <xdr:col>19</xdr:col>
      <xdr:colOff>177800</xdr:colOff>
      <xdr:row>94</xdr:row>
      <xdr:rowOff>35851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021762"/>
          <a:ext cx="889000" cy="13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27037</xdr:rowOff>
    </xdr:from>
    <xdr:to>
      <xdr:col>20</xdr:col>
      <xdr:colOff>38100</xdr:colOff>
      <xdr:row>95</xdr:row>
      <xdr:rowOff>128637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119764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40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20785</xdr:rowOff>
    </xdr:from>
    <xdr:to>
      <xdr:col>15</xdr:col>
      <xdr:colOff>50800</xdr:colOff>
      <xdr:row>94</xdr:row>
      <xdr:rowOff>35851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5965635"/>
          <a:ext cx="889000" cy="18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121514</xdr:rowOff>
    </xdr:from>
    <xdr:to>
      <xdr:col>15</xdr:col>
      <xdr:colOff>101600</xdr:colOff>
      <xdr:row>96</xdr:row>
      <xdr:rowOff>51664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42791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5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20785</xdr:rowOff>
    </xdr:from>
    <xdr:to>
      <xdr:col>10</xdr:col>
      <xdr:colOff>114300</xdr:colOff>
      <xdr:row>95</xdr:row>
      <xdr:rowOff>18281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5965635"/>
          <a:ext cx="889000" cy="34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19134</xdr:rowOff>
    </xdr:from>
    <xdr:to>
      <xdr:col>10</xdr:col>
      <xdr:colOff>165100</xdr:colOff>
      <xdr:row>95</xdr:row>
      <xdr:rowOff>120734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111861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9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104380</xdr:rowOff>
    </xdr:from>
    <xdr:to>
      <xdr:col>6</xdr:col>
      <xdr:colOff>38100</xdr:colOff>
      <xdr:row>97</xdr:row>
      <xdr:rowOff>34530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25657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5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131496</xdr:rowOff>
    </xdr:from>
    <xdr:to>
      <xdr:col>24</xdr:col>
      <xdr:colOff>114300</xdr:colOff>
      <xdr:row>93</xdr:row>
      <xdr:rowOff>61646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90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154373</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75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26112</xdr:rowOff>
    </xdr:from>
    <xdr:to>
      <xdr:col>20</xdr:col>
      <xdr:colOff>38100</xdr:colOff>
      <xdr:row>93</xdr:row>
      <xdr:rowOff>127712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97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144239</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746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156501</xdr:rowOff>
    </xdr:from>
    <xdr:to>
      <xdr:col>15</xdr:col>
      <xdr:colOff>101600</xdr:colOff>
      <xdr:row>94</xdr:row>
      <xdr:rowOff>86651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10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103178</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876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141435</xdr:rowOff>
    </xdr:from>
    <xdr:to>
      <xdr:col>10</xdr:col>
      <xdr:colOff>165100</xdr:colOff>
      <xdr:row>93</xdr:row>
      <xdr:rowOff>71585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591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88112</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690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138931</xdr:rowOff>
    </xdr:from>
    <xdr:to>
      <xdr:col>6</xdr:col>
      <xdr:colOff>38100</xdr:colOff>
      <xdr:row>95</xdr:row>
      <xdr:rowOff>69081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25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85608</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030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22821</xdr:rowOff>
    </xdr:from>
    <xdr:to>
      <xdr:col>54</xdr:col>
      <xdr:colOff>189865</xdr:colOff>
      <xdr:row>38</xdr:row>
      <xdr:rowOff>49509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6321"/>
          <a:ext cx="1270" cy="139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53336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6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49509</xdr:rowOff>
    </xdr:from>
    <xdr:to>
      <xdr:col>55</xdr:col>
      <xdr:colOff>88900</xdr:colOff>
      <xdr:row>38</xdr:row>
      <xdr:rowOff>49509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64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140948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4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22821</xdr:rowOff>
    </xdr:from>
    <xdr:to>
      <xdr:col>55</xdr:col>
      <xdr:colOff>88900</xdr:colOff>
      <xdr:row>30</xdr:row>
      <xdr:rowOff>22821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9444</xdr:rowOff>
    </xdr:from>
    <xdr:to>
      <xdr:col>55</xdr:col>
      <xdr:colOff>0</xdr:colOff>
      <xdr:row>38</xdr:row>
      <xdr:rowOff>34338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524544"/>
          <a:ext cx="838200" cy="2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127173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27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104296</xdr:rowOff>
    </xdr:from>
    <xdr:to>
      <xdr:col>55</xdr:col>
      <xdr:colOff>50800</xdr:colOff>
      <xdr:row>37</xdr:row>
      <xdr:rowOff>34446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7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143110</xdr:rowOff>
    </xdr:from>
    <xdr:to>
      <xdr:col>50</xdr:col>
      <xdr:colOff>114300</xdr:colOff>
      <xdr:row>38</xdr:row>
      <xdr:rowOff>9444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486760"/>
          <a:ext cx="889000" cy="3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137885</xdr:rowOff>
    </xdr:from>
    <xdr:to>
      <xdr:col>50</xdr:col>
      <xdr:colOff>165100</xdr:colOff>
      <xdr:row>37</xdr:row>
      <xdr:rowOff>68035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1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84562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0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143110</xdr:rowOff>
    </xdr:from>
    <xdr:to>
      <xdr:col>45</xdr:col>
      <xdr:colOff>177800</xdr:colOff>
      <xdr:row>38</xdr:row>
      <xdr:rowOff>22185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86760"/>
          <a:ext cx="889000" cy="5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139760</xdr:rowOff>
    </xdr:from>
    <xdr:to>
      <xdr:col>46</xdr:col>
      <xdr:colOff>38100</xdr:colOff>
      <xdr:row>37</xdr:row>
      <xdr:rowOff>69910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86437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08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133257</xdr:rowOff>
    </xdr:from>
    <xdr:to>
      <xdr:col>41</xdr:col>
      <xdr:colOff>50800</xdr:colOff>
      <xdr:row>38</xdr:row>
      <xdr:rowOff>22185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134007"/>
          <a:ext cx="889000" cy="40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5541</xdr:rowOff>
    </xdr:from>
    <xdr:to>
      <xdr:col>41</xdr:col>
      <xdr:colOff>101600</xdr:colOff>
      <xdr:row>37</xdr:row>
      <xdr:rowOff>107141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123668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2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125503</xdr:rowOff>
    </xdr:from>
    <xdr:to>
      <xdr:col>36</xdr:col>
      <xdr:colOff>165100</xdr:colOff>
      <xdr:row>35</xdr:row>
      <xdr:rowOff>55653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5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72180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73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154988</xdr:rowOff>
    </xdr:from>
    <xdr:to>
      <xdr:col>55</xdr:col>
      <xdr:colOff>50800</xdr:colOff>
      <xdr:row>38</xdr:row>
      <xdr:rowOff>85138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9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69915</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1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130094</xdr:rowOff>
    </xdr:from>
    <xdr:to>
      <xdr:col>50</xdr:col>
      <xdr:colOff>165100</xdr:colOff>
      <xdr:row>38</xdr:row>
      <xdr:rowOff>60244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7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51371</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56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92310</xdr:rowOff>
    </xdr:from>
    <xdr:to>
      <xdr:col>46</xdr:col>
      <xdr:colOff>38100</xdr:colOff>
      <xdr:row>38</xdr:row>
      <xdr:rowOff>22460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3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13587</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2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142834</xdr:rowOff>
    </xdr:from>
    <xdr:to>
      <xdr:col>41</xdr:col>
      <xdr:colOff>101600</xdr:colOff>
      <xdr:row>38</xdr:row>
      <xdr:rowOff>72985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864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64112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7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82457</xdr:rowOff>
    </xdr:from>
    <xdr:to>
      <xdr:col>36</xdr:col>
      <xdr:colOff>165100</xdr:colOff>
      <xdr:row>36</xdr:row>
      <xdr:rowOff>12607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08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3734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17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134982</xdr:rowOff>
    </xdr:from>
    <xdr:to>
      <xdr:col>54</xdr:col>
      <xdr:colOff>189865</xdr:colOff>
      <xdr:row>58</xdr:row>
      <xdr:rowOff>97871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7482"/>
          <a:ext cx="1270" cy="13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101698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4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97871</xdr:rowOff>
    </xdr:from>
    <xdr:to>
      <xdr:col>55</xdr:col>
      <xdr:colOff>88900</xdr:colOff>
      <xdr:row>58</xdr:row>
      <xdr:rowOff>97871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41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81659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8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134982</xdr:rowOff>
    </xdr:from>
    <xdr:to>
      <xdr:col>55</xdr:col>
      <xdr:colOff>88900</xdr:colOff>
      <xdr:row>50</xdr:row>
      <xdr:rowOff>134982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72720</xdr:rowOff>
    </xdr:from>
    <xdr:to>
      <xdr:col>55</xdr:col>
      <xdr:colOff>0</xdr:colOff>
      <xdr:row>57</xdr:row>
      <xdr:rowOff>157211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845370"/>
          <a:ext cx="838200" cy="8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83623</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13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60746</xdr:rowOff>
    </xdr:from>
    <xdr:to>
      <xdr:col>55</xdr:col>
      <xdr:colOff>50800</xdr:colOff>
      <xdr:row>56</xdr:row>
      <xdr:rowOff>162346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16850</xdr:rowOff>
    </xdr:from>
    <xdr:to>
      <xdr:col>50</xdr:col>
      <xdr:colOff>114300</xdr:colOff>
      <xdr:row>57</xdr:row>
      <xdr:rowOff>157211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789500"/>
          <a:ext cx="889000" cy="140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121704</xdr:rowOff>
    </xdr:from>
    <xdr:to>
      <xdr:col>50</xdr:col>
      <xdr:colOff>165100</xdr:colOff>
      <xdr:row>57</xdr:row>
      <xdr:rowOff>51854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2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68381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49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148026</xdr:rowOff>
    </xdr:from>
    <xdr:to>
      <xdr:col>45</xdr:col>
      <xdr:colOff>177800</xdr:colOff>
      <xdr:row>57</xdr:row>
      <xdr:rowOff>16850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749226"/>
          <a:ext cx="889000" cy="4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127849</xdr:rowOff>
    </xdr:from>
    <xdr:to>
      <xdr:col>46</xdr:col>
      <xdr:colOff>38100</xdr:colOff>
      <xdr:row>57</xdr:row>
      <xdr:rowOff>57999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2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74526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50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64953</xdr:rowOff>
    </xdr:from>
    <xdr:to>
      <xdr:col>41</xdr:col>
      <xdr:colOff>50800</xdr:colOff>
      <xdr:row>56</xdr:row>
      <xdr:rowOff>148026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323253"/>
          <a:ext cx="889000" cy="42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82440</xdr:rowOff>
    </xdr:from>
    <xdr:to>
      <xdr:col>41</xdr:col>
      <xdr:colOff>101600</xdr:colOff>
      <xdr:row>57</xdr:row>
      <xdr:rowOff>12590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8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29117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45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163204</xdr:rowOff>
    </xdr:from>
    <xdr:to>
      <xdr:col>36</xdr:col>
      <xdr:colOff>165100</xdr:colOff>
      <xdr:row>56</xdr:row>
      <xdr:rowOff>93354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84481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68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21920</xdr:rowOff>
    </xdr:from>
    <xdr:to>
      <xdr:col>55</xdr:col>
      <xdr:colOff>50800</xdr:colOff>
      <xdr:row>57</xdr:row>
      <xdr:rowOff>123520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79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347</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7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106411</xdr:rowOff>
    </xdr:from>
    <xdr:to>
      <xdr:col>50</xdr:col>
      <xdr:colOff>165100</xdr:colOff>
      <xdr:row>58</xdr:row>
      <xdr:rowOff>36561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27688</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97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137500</xdr:rowOff>
    </xdr:from>
    <xdr:to>
      <xdr:col>46</xdr:col>
      <xdr:colOff>38100</xdr:colOff>
      <xdr:row>57</xdr:row>
      <xdr:rowOff>67650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73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58777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83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97226</xdr:rowOff>
    </xdr:from>
    <xdr:to>
      <xdr:col>41</xdr:col>
      <xdr:colOff>101600</xdr:colOff>
      <xdr:row>57</xdr:row>
      <xdr:rowOff>27376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69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18503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79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14153</xdr:rowOff>
    </xdr:from>
    <xdr:to>
      <xdr:col>36</xdr:col>
      <xdr:colOff>165100</xdr:colOff>
      <xdr:row>54</xdr:row>
      <xdr:rowOff>115753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27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132280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04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93218</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718"/>
          <a:ext cx="1270" cy="154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39895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93218</xdr:rowOff>
    </xdr:from>
    <xdr:to>
      <xdr:col>55</xdr:col>
      <xdr:colOff>88900</xdr:colOff>
      <xdr:row>70</xdr:row>
      <xdr:rowOff>93218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68356</xdr:rowOff>
    </xdr:from>
    <xdr:to>
      <xdr:col>55</xdr:col>
      <xdr:colOff>0</xdr:colOff>
      <xdr:row>79</xdr:row>
      <xdr:rowOff>86447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612906"/>
          <a:ext cx="838200" cy="18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39431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41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16554</xdr:rowOff>
    </xdr:from>
    <xdr:to>
      <xdr:col>55</xdr:col>
      <xdr:colOff>50800</xdr:colOff>
      <xdr:row>78</xdr:row>
      <xdr:rowOff>118154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112725</xdr:rowOff>
    </xdr:from>
    <xdr:to>
      <xdr:col>50</xdr:col>
      <xdr:colOff>114300</xdr:colOff>
      <xdr:row>79</xdr:row>
      <xdr:rowOff>68356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314375"/>
          <a:ext cx="889000" cy="29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70221</xdr:rowOff>
    </xdr:from>
    <xdr:to>
      <xdr:col>50</xdr:col>
      <xdr:colOff>165100</xdr:colOff>
      <xdr:row>79</xdr:row>
      <xdr:rowOff>371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16898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1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112725</xdr:rowOff>
    </xdr:from>
    <xdr:to>
      <xdr:col>45</xdr:col>
      <xdr:colOff>177800</xdr:colOff>
      <xdr:row>77</xdr:row>
      <xdr:rowOff>147810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314375"/>
          <a:ext cx="889000" cy="3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67249</xdr:rowOff>
    </xdr:from>
    <xdr:to>
      <xdr:col>46</xdr:col>
      <xdr:colOff>38100</xdr:colOff>
      <xdr:row>78</xdr:row>
      <xdr:rowOff>168849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159976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3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147810</xdr:rowOff>
    </xdr:from>
    <xdr:to>
      <xdr:col>41</xdr:col>
      <xdr:colOff>50800</xdr:colOff>
      <xdr:row>78</xdr:row>
      <xdr:rowOff>163029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349460"/>
          <a:ext cx="889000" cy="18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22409</xdr:rowOff>
    </xdr:from>
    <xdr:to>
      <xdr:col>41</xdr:col>
      <xdr:colOff>101600</xdr:colOff>
      <xdr:row>78</xdr:row>
      <xdr:rowOff>124009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115136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8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65692</xdr:rowOff>
    </xdr:from>
    <xdr:to>
      <xdr:col>36</xdr:col>
      <xdr:colOff>165100</xdr:colOff>
      <xdr:row>77</xdr:row>
      <xdr:rowOff>167292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12369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4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35647</xdr:rowOff>
    </xdr:from>
    <xdr:to>
      <xdr:col>55</xdr:col>
      <xdr:colOff>50800</xdr:colOff>
      <xdr:row>79</xdr:row>
      <xdr:rowOff>137247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8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122024</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95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17556</xdr:rowOff>
    </xdr:from>
    <xdr:to>
      <xdr:col>50</xdr:col>
      <xdr:colOff>165100</xdr:colOff>
      <xdr:row>79</xdr:row>
      <xdr:rowOff>119156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6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110283</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5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61925</xdr:rowOff>
    </xdr:from>
    <xdr:to>
      <xdr:col>46</xdr:col>
      <xdr:colOff>38100</xdr:colOff>
      <xdr:row>77</xdr:row>
      <xdr:rowOff>163525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26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8602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03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97010</xdr:rowOff>
    </xdr:from>
    <xdr:to>
      <xdr:col>41</xdr:col>
      <xdr:colOff>101600</xdr:colOff>
      <xdr:row>78</xdr:row>
      <xdr:rowOff>27160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29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43687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07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112229</xdr:rowOff>
    </xdr:from>
    <xdr:to>
      <xdr:col>36</xdr:col>
      <xdr:colOff>165100</xdr:colOff>
      <xdr:row>79</xdr:row>
      <xdr:rowOff>42379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8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33506</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7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168584</xdr:rowOff>
    </xdr:from>
    <xdr:to>
      <xdr:col>54</xdr:col>
      <xdr:colOff>189865</xdr:colOff>
      <xdr:row>98</xdr:row>
      <xdr:rowOff>4637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99084"/>
          <a:ext cx="1270" cy="120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8464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4637</xdr:rowOff>
    </xdr:from>
    <xdr:to>
      <xdr:col>55</xdr:col>
      <xdr:colOff>88900</xdr:colOff>
      <xdr:row>98</xdr:row>
      <xdr:rowOff>4637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0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115261</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7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168584</xdr:rowOff>
    </xdr:from>
    <xdr:to>
      <xdr:col>55</xdr:col>
      <xdr:colOff>88900</xdr:colOff>
      <xdr:row>90</xdr:row>
      <xdr:rowOff>168584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97123</xdr:rowOff>
    </xdr:from>
    <xdr:to>
      <xdr:col>55</xdr:col>
      <xdr:colOff>0</xdr:colOff>
      <xdr:row>97</xdr:row>
      <xdr:rowOff>26543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556323"/>
          <a:ext cx="838200" cy="100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40916</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328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18039</xdr:rowOff>
    </xdr:from>
    <xdr:to>
      <xdr:col>55</xdr:col>
      <xdr:colOff>50800</xdr:colOff>
      <xdr:row>96</xdr:row>
      <xdr:rowOff>119639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4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21188</xdr:rowOff>
    </xdr:from>
    <xdr:to>
      <xdr:col>50</xdr:col>
      <xdr:colOff>114300</xdr:colOff>
      <xdr:row>97</xdr:row>
      <xdr:rowOff>26543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651838"/>
          <a:ext cx="889000" cy="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67194</xdr:rowOff>
    </xdr:from>
    <xdr:to>
      <xdr:col>50</xdr:col>
      <xdr:colOff>165100</xdr:colOff>
      <xdr:row>96</xdr:row>
      <xdr:rowOff>168794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2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13871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0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117937</xdr:rowOff>
    </xdr:from>
    <xdr:to>
      <xdr:col>45</xdr:col>
      <xdr:colOff>177800</xdr:colOff>
      <xdr:row>97</xdr:row>
      <xdr:rowOff>21188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577137"/>
          <a:ext cx="889000" cy="7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75185</xdr:rowOff>
    </xdr:from>
    <xdr:to>
      <xdr:col>46</xdr:col>
      <xdr:colOff>38100</xdr:colOff>
      <xdr:row>97</xdr:row>
      <xdr:rowOff>5335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21862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0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10970</xdr:rowOff>
    </xdr:from>
    <xdr:to>
      <xdr:col>41</xdr:col>
      <xdr:colOff>50800</xdr:colOff>
      <xdr:row>96</xdr:row>
      <xdr:rowOff>117937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5955820"/>
          <a:ext cx="889000" cy="62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47380</xdr:rowOff>
    </xdr:from>
    <xdr:to>
      <xdr:col>41</xdr:col>
      <xdr:colOff>101600</xdr:colOff>
      <xdr:row>96</xdr:row>
      <xdr:rowOff>148980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165507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28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7266</xdr:rowOff>
    </xdr:from>
    <xdr:to>
      <xdr:col>36</xdr:col>
      <xdr:colOff>165100</xdr:colOff>
      <xdr:row>96</xdr:row>
      <xdr:rowOff>108866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99993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55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46323</xdr:rowOff>
    </xdr:from>
    <xdr:to>
      <xdr:col>55</xdr:col>
      <xdr:colOff>50800</xdr:colOff>
      <xdr:row>96</xdr:row>
      <xdr:rowOff>147923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50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24750</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48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147193</xdr:rowOff>
    </xdr:from>
    <xdr:to>
      <xdr:col>50</xdr:col>
      <xdr:colOff>165100</xdr:colOff>
      <xdr:row>97</xdr:row>
      <xdr:rowOff>77343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68470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69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141838</xdr:rowOff>
    </xdr:from>
    <xdr:to>
      <xdr:col>46</xdr:col>
      <xdr:colOff>38100</xdr:colOff>
      <xdr:row>97</xdr:row>
      <xdr:rowOff>71988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60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63115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69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67137</xdr:rowOff>
    </xdr:from>
    <xdr:to>
      <xdr:col>41</xdr:col>
      <xdr:colOff>101600</xdr:colOff>
      <xdr:row>96</xdr:row>
      <xdr:rowOff>168737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52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159864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61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131620</xdr:rowOff>
    </xdr:from>
    <xdr:to>
      <xdr:col>36</xdr:col>
      <xdr:colOff>165100</xdr:colOff>
      <xdr:row>93</xdr:row>
      <xdr:rowOff>61770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590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78297</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672795" y="15680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163833</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07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59796</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46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110510</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8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163833</xdr:rowOff>
    </xdr:from>
    <xdr:to>
      <xdr:col>86</xdr:col>
      <xdr:colOff>25400</xdr:colOff>
      <xdr:row>30</xdr:row>
      <xdr:rowOff>163833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0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27644</xdr:rowOff>
    </xdr:from>
    <xdr:to>
      <xdr:col>85</xdr:col>
      <xdr:colOff>127000</xdr:colOff>
      <xdr:row>39</xdr:row>
      <xdr:rowOff>37527</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714194"/>
          <a:ext cx="838200" cy="9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148696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92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125819</xdr:rowOff>
    </xdr:from>
    <xdr:to>
      <xdr:col>85</xdr:col>
      <xdr:colOff>177800</xdr:colOff>
      <xdr:row>39</xdr:row>
      <xdr:rowOff>55969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37527</xdr:rowOff>
    </xdr:from>
    <xdr:to>
      <xdr:col>81</xdr:col>
      <xdr:colOff>50800</xdr:colOff>
      <xdr:row>39</xdr:row>
      <xdr:rowOff>37561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724077"/>
          <a:ext cx="889000" cy="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144473</xdr:rowOff>
    </xdr:from>
    <xdr:to>
      <xdr:col>81</xdr:col>
      <xdr:colOff>101600</xdr:colOff>
      <xdr:row>39</xdr:row>
      <xdr:rowOff>74623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91150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43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37561</xdr:rowOff>
    </xdr:from>
    <xdr:to>
      <xdr:col>76</xdr:col>
      <xdr:colOff>114300</xdr:colOff>
      <xdr:row>39</xdr:row>
      <xdr:rowOff>41478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724111"/>
          <a:ext cx="889000" cy="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148195</xdr:rowOff>
    </xdr:from>
    <xdr:to>
      <xdr:col>76</xdr:col>
      <xdr:colOff>165100</xdr:colOff>
      <xdr:row>39</xdr:row>
      <xdr:rowOff>78345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94872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43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41478</xdr:rowOff>
    </xdr:from>
    <xdr:to>
      <xdr:col>71</xdr:col>
      <xdr:colOff>177800</xdr:colOff>
      <xdr:row>39</xdr:row>
      <xdr:rowOff>43117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728028"/>
          <a:ext cx="8890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151773</xdr:rowOff>
    </xdr:from>
    <xdr:to>
      <xdr:col>72</xdr:col>
      <xdr:colOff>38100</xdr:colOff>
      <xdr:row>39</xdr:row>
      <xdr:rowOff>81923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98450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44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146572</xdr:rowOff>
    </xdr:from>
    <xdr:to>
      <xdr:col>67</xdr:col>
      <xdr:colOff>101600</xdr:colOff>
      <xdr:row>39</xdr:row>
      <xdr:rowOff>76722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93249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43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148294</xdr:rowOff>
    </xdr:from>
    <xdr:to>
      <xdr:col>85</xdr:col>
      <xdr:colOff>177800</xdr:colOff>
      <xdr:row>39</xdr:row>
      <xdr:rowOff>78444</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6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104246</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1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158177</xdr:rowOff>
    </xdr:from>
    <xdr:to>
      <xdr:col>81</xdr:col>
      <xdr:colOff>101600</xdr:colOff>
      <xdr:row>39</xdr:row>
      <xdr:rowOff>88327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7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79454</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76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158211</xdr:rowOff>
    </xdr:from>
    <xdr:to>
      <xdr:col>76</xdr:col>
      <xdr:colOff>165100</xdr:colOff>
      <xdr:row>39</xdr:row>
      <xdr:rowOff>88361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7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79488</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76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162128</xdr:rowOff>
    </xdr:from>
    <xdr:to>
      <xdr:col>72</xdr:col>
      <xdr:colOff>38100</xdr:colOff>
      <xdr:row>39</xdr:row>
      <xdr:rowOff>92278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7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83405</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4017" y="6769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163767</xdr:rowOff>
    </xdr:from>
    <xdr:to>
      <xdr:col>67</xdr:col>
      <xdr:colOff>101600</xdr:colOff>
      <xdr:row>39</xdr:row>
      <xdr:rowOff>93917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7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85044</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6771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3153</xdr:rowOff>
    </xdr:from>
    <xdr:to>
      <xdr:col>85</xdr:col>
      <xdr:colOff>126364</xdr:colOff>
      <xdr:row>78</xdr:row>
      <xdr:rowOff>54470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4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58297</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54470</xdr:rowOff>
    </xdr:from>
    <xdr:to>
      <xdr:col>86</xdr:col>
      <xdr:colOff>25400</xdr:colOff>
      <xdr:row>78</xdr:row>
      <xdr:rowOff>54470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121280</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7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3153</xdr:rowOff>
    </xdr:from>
    <xdr:to>
      <xdr:col>86</xdr:col>
      <xdr:colOff>25400</xdr:colOff>
      <xdr:row>70</xdr:row>
      <xdr:rowOff>3153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102274</xdr:rowOff>
    </xdr:from>
    <xdr:to>
      <xdr:col>85</xdr:col>
      <xdr:colOff>127000</xdr:colOff>
      <xdr:row>76</xdr:row>
      <xdr:rowOff>104111</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132474"/>
          <a:ext cx="838200" cy="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146268</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833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123391</xdr:rowOff>
    </xdr:from>
    <xdr:to>
      <xdr:col>85</xdr:col>
      <xdr:colOff>177800</xdr:colOff>
      <xdr:row>76</xdr:row>
      <xdr:rowOff>53541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8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104111</xdr:rowOff>
    </xdr:from>
    <xdr:to>
      <xdr:col>81</xdr:col>
      <xdr:colOff>50800</xdr:colOff>
      <xdr:row>76</xdr:row>
      <xdr:rowOff>119611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134311"/>
          <a:ext cx="889000" cy="15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119944</xdr:rowOff>
    </xdr:from>
    <xdr:to>
      <xdr:col>81</xdr:col>
      <xdr:colOff>101600</xdr:colOff>
      <xdr:row>76</xdr:row>
      <xdr:rowOff>50093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786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66621</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75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119611</xdr:rowOff>
    </xdr:from>
    <xdr:to>
      <xdr:col>76</xdr:col>
      <xdr:colOff>114300</xdr:colOff>
      <xdr:row>76</xdr:row>
      <xdr:rowOff>148149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149811"/>
          <a:ext cx="889000" cy="28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83514</xdr:rowOff>
    </xdr:from>
    <xdr:to>
      <xdr:col>76</xdr:col>
      <xdr:colOff>165100</xdr:colOff>
      <xdr:row>76</xdr:row>
      <xdr:rowOff>13664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4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30191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71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148149</xdr:rowOff>
    </xdr:from>
    <xdr:to>
      <xdr:col>71</xdr:col>
      <xdr:colOff>177800</xdr:colOff>
      <xdr:row>77</xdr:row>
      <xdr:rowOff>6252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178349"/>
          <a:ext cx="889000" cy="2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104243</xdr:rowOff>
    </xdr:from>
    <xdr:to>
      <xdr:col>72</xdr:col>
      <xdr:colOff>38100</xdr:colOff>
      <xdr:row>76</xdr:row>
      <xdr:rowOff>34393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6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50920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73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126912</xdr:rowOff>
    </xdr:from>
    <xdr:to>
      <xdr:col>67</xdr:col>
      <xdr:colOff>101600</xdr:colOff>
      <xdr:row>76</xdr:row>
      <xdr:rowOff>57062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73589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76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51474</xdr:rowOff>
    </xdr:from>
    <xdr:to>
      <xdr:col>85</xdr:col>
      <xdr:colOff>177800</xdr:colOff>
      <xdr:row>76</xdr:row>
      <xdr:rowOff>153074</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08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29901</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06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53311</xdr:rowOff>
    </xdr:from>
    <xdr:to>
      <xdr:col>81</xdr:col>
      <xdr:colOff>101600</xdr:colOff>
      <xdr:row>76</xdr:row>
      <xdr:rowOff>154911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08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146038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17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68811</xdr:rowOff>
    </xdr:from>
    <xdr:to>
      <xdr:col>76</xdr:col>
      <xdr:colOff>165100</xdr:colOff>
      <xdr:row>76</xdr:row>
      <xdr:rowOff>170411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09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161538</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19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97349</xdr:rowOff>
    </xdr:from>
    <xdr:to>
      <xdr:col>72</xdr:col>
      <xdr:colOff>38100</xdr:colOff>
      <xdr:row>77</xdr:row>
      <xdr:rowOff>27499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12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18626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22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126902</xdr:rowOff>
    </xdr:from>
    <xdr:to>
      <xdr:col>67</xdr:col>
      <xdr:colOff>101600</xdr:colOff>
      <xdr:row>77</xdr:row>
      <xdr:rowOff>57052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5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48179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24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115736</xdr:rowOff>
    </xdr:from>
    <xdr:to>
      <xdr:col>85</xdr:col>
      <xdr:colOff>126364</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717686"/>
          <a:ext cx="1269" cy="1299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13932"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62413</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9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115736</xdr:rowOff>
    </xdr:from>
    <xdr:to>
      <xdr:col>86</xdr:col>
      <xdr:colOff>25400</xdr:colOff>
      <xdr:row>91</xdr:row>
      <xdr:rowOff>115736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71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101181</xdr:rowOff>
    </xdr:from>
    <xdr:to>
      <xdr:col>85</xdr:col>
      <xdr:colOff>127000</xdr:colOff>
      <xdr:row>95</xdr:row>
      <xdr:rowOff>108474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388931"/>
          <a:ext cx="838200" cy="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121832</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581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143405</xdr:rowOff>
    </xdr:from>
    <xdr:to>
      <xdr:col>85</xdr:col>
      <xdr:colOff>177800</xdr:colOff>
      <xdr:row>97</xdr:row>
      <xdr:rowOff>73555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0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117260</xdr:rowOff>
    </xdr:from>
    <xdr:to>
      <xdr:col>81</xdr:col>
      <xdr:colOff>50800</xdr:colOff>
      <xdr:row>95</xdr:row>
      <xdr:rowOff>108474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233560"/>
          <a:ext cx="889000" cy="16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122870</xdr:rowOff>
    </xdr:from>
    <xdr:to>
      <xdr:col>81</xdr:col>
      <xdr:colOff>101600</xdr:colOff>
      <xdr:row>97</xdr:row>
      <xdr:rowOff>53020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58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44147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67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117260</xdr:rowOff>
    </xdr:from>
    <xdr:to>
      <xdr:col>76</xdr:col>
      <xdr:colOff>114300</xdr:colOff>
      <xdr:row>95</xdr:row>
      <xdr:rowOff>86116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233560"/>
          <a:ext cx="889000" cy="14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30950</xdr:rowOff>
    </xdr:from>
    <xdr:to>
      <xdr:col>76</xdr:col>
      <xdr:colOff>165100</xdr:colOff>
      <xdr:row>97</xdr:row>
      <xdr:rowOff>132550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123677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75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86116</xdr:rowOff>
    </xdr:from>
    <xdr:to>
      <xdr:col>71</xdr:col>
      <xdr:colOff>177800</xdr:colOff>
      <xdr:row>97</xdr:row>
      <xdr:rowOff>54730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373866"/>
          <a:ext cx="889000" cy="31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153860</xdr:rowOff>
    </xdr:from>
    <xdr:to>
      <xdr:col>72</xdr:col>
      <xdr:colOff>38100</xdr:colOff>
      <xdr:row>97</xdr:row>
      <xdr:rowOff>84010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1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75137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70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93464</xdr:rowOff>
    </xdr:from>
    <xdr:to>
      <xdr:col>67</xdr:col>
      <xdr:colOff>101600</xdr:colOff>
      <xdr:row>98</xdr:row>
      <xdr:rowOff>23614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2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14741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81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50381</xdr:rowOff>
    </xdr:from>
    <xdr:to>
      <xdr:col>85</xdr:col>
      <xdr:colOff>177800</xdr:colOff>
      <xdr:row>95</xdr:row>
      <xdr:rowOff>151981</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33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73258</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18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57674</xdr:rowOff>
    </xdr:from>
    <xdr:to>
      <xdr:col>81</xdr:col>
      <xdr:colOff>101600</xdr:colOff>
      <xdr:row>95</xdr:row>
      <xdr:rowOff>159274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34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4351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12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66460</xdr:rowOff>
    </xdr:from>
    <xdr:to>
      <xdr:col>76</xdr:col>
      <xdr:colOff>165100</xdr:colOff>
      <xdr:row>94</xdr:row>
      <xdr:rowOff>168060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18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13137</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292795" y="1595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35316</xdr:rowOff>
    </xdr:from>
    <xdr:to>
      <xdr:col>72</xdr:col>
      <xdr:colOff>38100</xdr:colOff>
      <xdr:row>95</xdr:row>
      <xdr:rowOff>136916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32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153443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09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3930</xdr:rowOff>
    </xdr:from>
    <xdr:to>
      <xdr:col>67</xdr:col>
      <xdr:colOff>101600</xdr:colOff>
      <xdr:row>97</xdr:row>
      <xdr:rowOff>105530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63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122057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40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27996</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42946"/>
          <a:ext cx="1269" cy="1442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146123</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27996</xdr:rowOff>
    </xdr:from>
    <xdr:to>
      <xdr:col>116</xdr:col>
      <xdr:colOff>152400</xdr:colOff>
      <xdr:row>31</xdr:row>
      <xdr:rowOff>27996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4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81734</xdr:rowOff>
    </xdr:from>
    <xdr:to>
      <xdr:col>116</xdr:col>
      <xdr:colOff>63500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768284"/>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168029</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511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145152</xdr:rowOff>
    </xdr:from>
    <xdr:to>
      <xdr:col>116</xdr:col>
      <xdr:colOff>114300</xdr:colOff>
      <xdr:row>39</xdr:row>
      <xdr:rowOff>75302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6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79807</xdr:rowOff>
    </xdr:from>
    <xdr:to>
      <xdr:col>111</xdr:col>
      <xdr:colOff>177800</xdr:colOff>
      <xdr:row>39</xdr:row>
      <xdr:rowOff>81734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766357"/>
          <a:ext cx="8890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162052</xdr:rowOff>
    </xdr:from>
    <xdr:to>
      <xdr:col>112</xdr:col>
      <xdr:colOff>38100</xdr:colOff>
      <xdr:row>39</xdr:row>
      <xdr:rowOff>92202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67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108729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45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79807</xdr:rowOff>
    </xdr:from>
    <xdr:to>
      <xdr:col>107</xdr:col>
      <xdr:colOff>50800</xdr:colOff>
      <xdr:row>39</xdr:row>
      <xdr:rowOff>83138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9545300" y="6766357"/>
          <a:ext cx="889000" cy="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8825</xdr:rowOff>
    </xdr:from>
    <xdr:to>
      <xdr:col>107</xdr:col>
      <xdr:colOff>101600</xdr:colOff>
      <xdr:row>39</xdr:row>
      <xdr:rowOff>110425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9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126952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47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74320</xdr:rowOff>
    </xdr:from>
    <xdr:to>
      <xdr:col>102</xdr:col>
      <xdr:colOff>114300</xdr:colOff>
      <xdr:row>39</xdr:row>
      <xdr:rowOff>83138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760870"/>
          <a:ext cx="889000" cy="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17087</xdr:rowOff>
    </xdr:from>
    <xdr:to>
      <xdr:col>102</xdr:col>
      <xdr:colOff>165100</xdr:colOff>
      <xdr:row>39</xdr:row>
      <xdr:rowOff>118687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70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135214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47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19291</xdr:rowOff>
    </xdr:from>
    <xdr:to>
      <xdr:col>98</xdr:col>
      <xdr:colOff>38100</xdr:colOff>
      <xdr:row>39</xdr:row>
      <xdr:rowOff>120891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70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137418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48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30934</xdr:rowOff>
    </xdr:from>
    <xdr:to>
      <xdr:col>112</xdr:col>
      <xdr:colOff>38100</xdr:colOff>
      <xdr:row>39</xdr:row>
      <xdr:rowOff>132534</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71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123661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81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29007</xdr:rowOff>
    </xdr:from>
    <xdr:to>
      <xdr:col>107</xdr:col>
      <xdr:colOff>101600</xdr:colOff>
      <xdr:row>39</xdr:row>
      <xdr:rowOff>130607</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71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121734</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99428" y="680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32338</xdr:rowOff>
    </xdr:from>
    <xdr:to>
      <xdr:col>102</xdr:col>
      <xdr:colOff>165100</xdr:colOff>
      <xdr:row>39</xdr:row>
      <xdr:rowOff>133938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71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125065</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6017" y="6811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23520</xdr:rowOff>
    </xdr:from>
    <xdr:to>
      <xdr:col>98</xdr:col>
      <xdr:colOff>38100</xdr:colOff>
      <xdr:row>39</xdr:row>
      <xdr:rowOff>125120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7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116247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80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103353</xdr:rowOff>
    </xdr:from>
    <xdr:to>
      <xdr:col>116</xdr:col>
      <xdr:colOff>62864</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75853"/>
          <a:ext cx="1269" cy="1293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50030</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5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103353</xdr:rowOff>
    </xdr:from>
    <xdr:to>
      <xdr:col>116</xdr:col>
      <xdr:colOff>152400</xdr:colOff>
      <xdr:row>50</xdr:row>
      <xdr:rowOff>103353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7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3283</xdr:rowOff>
    </xdr:from>
    <xdr:to>
      <xdr:col>116</xdr:col>
      <xdr:colOff>63500</xdr:colOff>
      <xdr:row>57</xdr:row>
      <xdr:rowOff>4997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775933"/>
          <a:ext cx="8382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17435</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90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39008</xdr:rowOff>
    </xdr:from>
    <xdr:to>
      <xdr:col>116</xdr:col>
      <xdr:colOff>114300</xdr:colOff>
      <xdr:row>57</xdr:row>
      <xdr:rowOff>140608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1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1912</xdr:rowOff>
    </xdr:from>
    <xdr:to>
      <xdr:col>111</xdr:col>
      <xdr:colOff>177800</xdr:colOff>
      <xdr:row>57</xdr:row>
      <xdr:rowOff>4997</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9774562"/>
          <a:ext cx="889000" cy="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47981</xdr:rowOff>
    </xdr:from>
    <xdr:to>
      <xdr:col>112</xdr:col>
      <xdr:colOff>38100</xdr:colOff>
      <xdr:row>57</xdr:row>
      <xdr:rowOff>149581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140708</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91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1912</xdr:rowOff>
    </xdr:from>
    <xdr:to>
      <xdr:col>107</xdr:col>
      <xdr:colOff>50800</xdr:colOff>
      <xdr:row>57</xdr:row>
      <xdr:rowOff>5855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9774562"/>
          <a:ext cx="889000" cy="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48209</xdr:rowOff>
    </xdr:from>
    <xdr:to>
      <xdr:col>107</xdr:col>
      <xdr:colOff>101600</xdr:colOff>
      <xdr:row>57</xdr:row>
      <xdr:rowOff>149809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140936</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91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5855</xdr:rowOff>
    </xdr:from>
    <xdr:to>
      <xdr:col>102</xdr:col>
      <xdr:colOff>114300</xdr:colOff>
      <xdr:row>57</xdr:row>
      <xdr:rowOff>11970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778505"/>
          <a:ext cx="889000" cy="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74726</xdr:rowOff>
    </xdr:from>
    <xdr:to>
      <xdr:col>102</xdr:col>
      <xdr:colOff>165100</xdr:colOff>
      <xdr:row>57</xdr:row>
      <xdr:rowOff>4876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21403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112846</xdr:rowOff>
    </xdr:from>
    <xdr:to>
      <xdr:col>98</xdr:col>
      <xdr:colOff>38100</xdr:colOff>
      <xdr:row>57</xdr:row>
      <xdr:rowOff>42996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59523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123933</xdr:rowOff>
    </xdr:from>
    <xdr:to>
      <xdr:col>116</xdr:col>
      <xdr:colOff>114300</xdr:colOff>
      <xdr:row>57</xdr:row>
      <xdr:rowOff>54083</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72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146810</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576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125647</xdr:rowOff>
    </xdr:from>
    <xdr:to>
      <xdr:col>112</xdr:col>
      <xdr:colOff>38100</xdr:colOff>
      <xdr:row>57</xdr:row>
      <xdr:rowOff>55797</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72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72324</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502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122562</xdr:rowOff>
    </xdr:from>
    <xdr:to>
      <xdr:col>107</xdr:col>
      <xdr:colOff>101600</xdr:colOff>
      <xdr:row>57</xdr:row>
      <xdr:rowOff>52712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72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69239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49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126505</xdr:rowOff>
    </xdr:from>
    <xdr:to>
      <xdr:col>102</xdr:col>
      <xdr:colOff>165100</xdr:colOff>
      <xdr:row>57</xdr:row>
      <xdr:rowOff>56655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72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47782</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82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132620</xdr:rowOff>
    </xdr:from>
    <xdr:to>
      <xdr:col>98</xdr:col>
      <xdr:colOff>38100</xdr:colOff>
      <xdr:row>57</xdr:row>
      <xdr:rowOff>62770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7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53897</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82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97729</xdr:rowOff>
    </xdr:from>
    <xdr:to>
      <xdr:col>116</xdr:col>
      <xdr:colOff>62864</xdr:colOff>
      <xdr:row>77</xdr:row>
      <xdr:rowOff>97867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099229"/>
          <a:ext cx="1269" cy="1200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101694</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30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97867</xdr:rowOff>
    </xdr:from>
    <xdr:to>
      <xdr:col>116</xdr:col>
      <xdr:colOff>152400</xdr:colOff>
      <xdr:row>77</xdr:row>
      <xdr:rowOff>97867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299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44406</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7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97729</xdr:rowOff>
    </xdr:from>
    <xdr:to>
      <xdr:col>116</xdr:col>
      <xdr:colOff>152400</xdr:colOff>
      <xdr:row>70</xdr:row>
      <xdr:rowOff>97729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099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67234</xdr:rowOff>
    </xdr:from>
    <xdr:to>
      <xdr:col>116</xdr:col>
      <xdr:colOff>63500</xdr:colOff>
      <xdr:row>74</xdr:row>
      <xdr:rowOff>100952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1323300" y="12754534"/>
          <a:ext cx="838200" cy="3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112224</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799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133797</xdr:rowOff>
    </xdr:from>
    <xdr:to>
      <xdr:col>116</xdr:col>
      <xdr:colOff>114300</xdr:colOff>
      <xdr:row>75</xdr:row>
      <xdr:rowOff>63947</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82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67234</xdr:rowOff>
    </xdr:from>
    <xdr:to>
      <xdr:col>111</xdr:col>
      <xdr:colOff>177800</xdr:colOff>
      <xdr:row>74</xdr:row>
      <xdr:rowOff>118783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754534"/>
          <a:ext cx="889000" cy="5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152816</xdr:rowOff>
    </xdr:from>
    <xdr:to>
      <xdr:col>112</xdr:col>
      <xdr:colOff>38100</xdr:colOff>
      <xdr:row>74</xdr:row>
      <xdr:rowOff>82966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6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99493</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44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118783</xdr:rowOff>
    </xdr:from>
    <xdr:to>
      <xdr:col>107</xdr:col>
      <xdr:colOff>50800</xdr:colOff>
      <xdr:row>74</xdr:row>
      <xdr:rowOff>133025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2806083"/>
          <a:ext cx="889000" cy="1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2832</xdr:rowOff>
    </xdr:from>
    <xdr:to>
      <xdr:col>107</xdr:col>
      <xdr:colOff>101600</xdr:colOff>
      <xdr:row>74</xdr:row>
      <xdr:rowOff>104432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6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120959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46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133025</xdr:rowOff>
    </xdr:from>
    <xdr:to>
      <xdr:col>102</xdr:col>
      <xdr:colOff>114300</xdr:colOff>
      <xdr:row>75</xdr:row>
      <xdr:rowOff>16621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2820325"/>
          <a:ext cx="889000" cy="5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11862</xdr:rowOff>
    </xdr:from>
    <xdr:to>
      <xdr:col>102</xdr:col>
      <xdr:colOff>165100</xdr:colOff>
      <xdr:row>74</xdr:row>
      <xdr:rowOff>113462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69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129989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47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7313</xdr:rowOff>
    </xdr:from>
    <xdr:to>
      <xdr:col>98</xdr:col>
      <xdr:colOff>38100</xdr:colOff>
      <xdr:row>74</xdr:row>
      <xdr:rowOff>108913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6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125440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46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50152</xdr:rowOff>
    </xdr:from>
    <xdr:to>
      <xdr:col>116</xdr:col>
      <xdr:colOff>114300</xdr:colOff>
      <xdr:row>74</xdr:row>
      <xdr:rowOff>151752</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73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73029</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58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16434</xdr:rowOff>
    </xdr:from>
    <xdr:to>
      <xdr:col>112</xdr:col>
      <xdr:colOff>38100</xdr:colOff>
      <xdr:row>74</xdr:row>
      <xdr:rowOff>118034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70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109161</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79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67983</xdr:rowOff>
    </xdr:from>
    <xdr:to>
      <xdr:col>107</xdr:col>
      <xdr:colOff>101600</xdr:colOff>
      <xdr:row>74</xdr:row>
      <xdr:rowOff>169583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75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160710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84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82225</xdr:rowOff>
    </xdr:from>
    <xdr:to>
      <xdr:col>102</xdr:col>
      <xdr:colOff>165100</xdr:colOff>
      <xdr:row>75</xdr:row>
      <xdr:rowOff>12375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7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3502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86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137271</xdr:rowOff>
    </xdr:from>
    <xdr:to>
      <xdr:col>98</xdr:col>
      <xdr:colOff>38100</xdr:colOff>
      <xdr:row>75</xdr:row>
      <xdr:rowOff>67421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82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58548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91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普通建設事業においては、主に</a:t>
          </a:r>
          <a:r>
            <a:rPr kumimoji="1" lang="ja-JP" altLang="en-US" sz="1100">
              <a:solidFill>
                <a:schemeClr val="dk1"/>
              </a:solidFill>
              <a:effectLst/>
              <a:latin typeface="+mn-lt"/>
              <a:ea typeface="+mn-ea"/>
              <a:cs typeface="+mn-cs"/>
            </a:rPr>
            <a:t>文化会館・クリエイティブセンターの天井・空調設備改修工事による管理事業や次期衛生センター建設工事費</a:t>
          </a:r>
          <a:r>
            <a:rPr kumimoji="1" lang="ja-JP" altLang="ja-JP" sz="1100">
              <a:solidFill>
                <a:schemeClr val="dk1"/>
              </a:solidFill>
              <a:effectLst/>
              <a:latin typeface="+mn-lt"/>
              <a:ea typeface="+mn-ea"/>
              <a:cs typeface="+mn-cs"/>
            </a:rPr>
            <a:t>などが</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したことにより</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人件費においては、</a:t>
          </a:r>
          <a:r>
            <a:rPr kumimoji="1" lang="ja-JP" altLang="ja-JP" sz="1100">
              <a:solidFill>
                <a:schemeClr val="dk1"/>
              </a:solidFill>
              <a:effectLst/>
              <a:latin typeface="+mn-lt"/>
              <a:ea typeface="+mn-ea"/>
              <a:cs typeface="+mn-cs"/>
            </a:rPr>
            <a:t>会計年度任用職員への勤勉手当支給に伴う期末勤勉手当</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人事院勧告に伴う給与等の改定により一般職給及び期末勤勉手当、会計年度任用職員報酬</a:t>
          </a:r>
          <a:r>
            <a:rPr kumimoji="1" lang="ja-JP" altLang="en-US" sz="1100">
              <a:solidFill>
                <a:schemeClr val="dk1"/>
              </a:solidFill>
              <a:effectLst/>
              <a:latin typeface="+mn-lt"/>
              <a:ea typeface="+mn-ea"/>
              <a:cs typeface="+mn-cs"/>
            </a:rPr>
            <a:t>の増により増額となった。</a:t>
          </a:r>
          <a:endParaRPr lang="ja-JP" altLang="ja-JP" sz="1400">
            <a:effectLst/>
          </a:endParaRPr>
        </a:p>
        <a:p>
          <a:r>
            <a:rPr kumimoji="1" lang="ja-JP" altLang="ja-JP" sz="1100">
              <a:solidFill>
                <a:schemeClr val="dk1"/>
              </a:solidFill>
              <a:effectLst/>
              <a:latin typeface="+mn-lt"/>
              <a:ea typeface="+mn-ea"/>
              <a:cs typeface="+mn-cs"/>
            </a:rPr>
            <a:t>物件費においては、主に</a:t>
          </a:r>
          <a:r>
            <a:rPr kumimoji="1" lang="ja-JP" altLang="en-US" sz="1100">
              <a:solidFill>
                <a:schemeClr val="dk1"/>
              </a:solidFill>
              <a:effectLst/>
              <a:latin typeface="+mn-lt"/>
              <a:ea typeface="+mn-ea"/>
              <a:cs typeface="+mn-cs"/>
            </a:rPr>
            <a:t>職員用端末の購入やシステム標準化構築業務</a:t>
          </a:r>
          <a:r>
            <a:rPr kumimoji="1" lang="ja-JP" altLang="ja-JP" sz="1100">
              <a:solidFill>
                <a:schemeClr val="dk1"/>
              </a:solidFill>
              <a:effectLst/>
              <a:latin typeface="+mn-lt"/>
              <a:ea typeface="+mn-ea"/>
              <a:cs typeface="+mn-cs"/>
            </a:rPr>
            <a:t>などにより増額となった。</a:t>
          </a:r>
          <a:endParaRPr lang="ja-JP" altLang="ja-JP" sz="1400">
            <a:effectLst/>
          </a:endParaRPr>
        </a:p>
        <a:p>
          <a:r>
            <a:rPr kumimoji="1" lang="ja-JP" altLang="ja-JP" sz="1100">
              <a:solidFill>
                <a:schemeClr val="dk1"/>
              </a:solidFill>
              <a:effectLst/>
              <a:latin typeface="+mn-lt"/>
              <a:ea typeface="+mn-ea"/>
              <a:cs typeface="+mn-cs"/>
            </a:rPr>
            <a:t>扶助費においては、</a:t>
          </a:r>
          <a:r>
            <a:rPr kumimoji="1" lang="ja-JP" altLang="en-US" sz="1100">
              <a:solidFill>
                <a:schemeClr val="dk1"/>
              </a:solidFill>
              <a:effectLst/>
              <a:latin typeface="+mn-lt"/>
              <a:ea typeface="+mn-ea"/>
              <a:cs typeface="+mn-cs"/>
            </a:rPr>
            <a:t>児童手当対象年齢拡充や公定価格改定による施設型給付費の増</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額となった。</a:t>
          </a:r>
          <a:endParaRPr lang="ja-JP" altLang="ja-JP" sz="1400">
            <a:effectLst/>
          </a:endParaRPr>
        </a:p>
        <a:p>
          <a:r>
            <a:rPr kumimoji="1" lang="ja-JP" altLang="en-US" sz="1100">
              <a:solidFill>
                <a:schemeClr val="dk1"/>
              </a:solidFill>
              <a:effectLst/>
              <a:latin typeface="+mn-lt"/>
              <a:ea typeface="+mn-ea"/>
              <a:cs typeface="+mn-cs"/>
            </a:rPr>
            <a:t>災害復旧事業費においては、豪雨による農地・農業用施設の復旧工事や台風</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号による林道復旧工事などにより大幅な増額となった。</a:t>
          </a:r>
          <a:endParaRPr lang="ja-JP" altLang="ja-JP" sz="1400">
            <a:effectLst/>
          </a:endParaRPr>
        </a:p>
        <a:p>
          <a:r>
            <a:rPr kumimoji="1" lang="ja-JP" altLang="ja-JP" sz="1100" b="0" i="0" baseline="0">
              <a:solidFill>
                <a:schemeClr val="dk1"/>
              </a:solidFill>
              <a:effectLst/>
              <a:latin typeface="+mn-lt"/>
              <a:ea typeface="+mn-ea"/>
              <a:cs typeface="+mn-cs"/>
            </a:rPr>
            <a:t>今後も衛生センター建設事業等の大型の普通建設事業費等の増加が見込まれるため、引き続き支出抑制に努める。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宮崎県門川町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16,989
16,839
120.40
10,956,865
10,614,495
263,766
4,846,469
6,772,226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18999</xdr:rowOff>
    </xdr:from>
    <xdr:to>
      <xdr:col>24</xdr:col>
      <xdr:colOff>62865</xdr:colOff>
      <xdr:row>37</xdr:row>
      <xdr:rowOff>9398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62499"/>
          <a:ext cx="127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13225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9398</xdr:rowOff>
    </xdr:from>
    <xdr:to>
      <xdr:col>24</xdr:col>
      <xdr:colOff>152400</xdr:colOff>
      <xdr:row>37</xdr:row>
      <xdr:rowOff>9398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353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137126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18999</xdr:rowOff>
    </xdr:from>
    <xdr:to>
      <xdr:col>24</xdr:col>
      <xdr:colOff>152400</xdr:colOff>
      <xdr:row>30</xdr:row>
      <xdr:rowOff>18999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6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93066</xdr:rowOff>
    </xdr:from>
    <xdr:to>
      <xdr:col>24</xdr:col>
      <xdr:colOff>63500</xdr:colOff>
      <xdr:row>34</xdr:row>
      <xdr:rowOff>145872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22366"/>
          <a:ext cx="838200" cy="5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86631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573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63754</xdr:rowOff>
    </xdr:from>
    <xdr:to>
      <xdr:col>24</xdr:col>
      <xdr:colOff>114300</xdr:colOff>
      <xdr:row>33</xdr:row>
      <xdr:rowOff>165354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72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145872</xdr:rowOff>
    </xdr:from>
    <xdr:to>
      <xdr:col>19</xdr:col>
      <xdr:colOff>177800</xdr:colOff>
      <xdr:row>35</xdr:row>
      <xdr:rowOff>65634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75172"/>
          <a:ext cx="889000" cy="9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82728</xdr:rowOff>
    </xdr:from>
    <xdr:to>
      <xdr:col>20</xdr:col>
      <xdr:colOff>38100</xdr:colOff>
      <xdr:row>34</xdr:row>
      <xdr:rowOff>12878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74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29405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51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15342</xdr:rowOff>
    </xdr:from>
    <xdr:to>
      <xdr:col>15</xdr:col>
      <xdr:colOff>50800</xdr:colOff>
      <xdr:row>35</xdr:row>
      <xdr:rowOff>65634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160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123418</xdr:rowOff>
    </xdr:from>
    <xdr:to>
      <xdr:col>15</xdr:col>
      <xdr:colOff>101600</xdr:colOff>
      <xdr:row>34</xdr:row>
      <xdr:rowOff>53568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8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70095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55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154331</xdr:rowOff>
    </xdr:from>
    <xdr:to>
      <xdr:col>10</xdr:col>
      <xdr:colOff>114300</xdr:colOff>
      <xdr:row>35</xdr:row>
      <xdr:rowOff>15342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83631"/>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138963</xdr:rowOff>
    </xdr:from>
    <xdr:to>
      <xdr:col>10</xdr:col>
      <xdr:colOff>165100</xdr:colOff>
      <xdr:row>34</xdr:row>
      <xdr:rowOff>69113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85640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57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107874</xdr:rowOff>
    </xdr:from>
    <xdr:to>
      <xdr:col>6</xdr:col>
      <xdr:colOff>38100</xdr:colOff>
      <xdr:row>34</xdr:row>
      <xdr:rowOff>38024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76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54551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54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42266</xdr:rowOff>
    </xdr:from>
    <xdr:to>
      <xdr:col>24</xdr:col>
      <xdr:colOff>114300</xdr:colOff>
      <xdr:row>34</xdr:row>
      <xdr:rowOff>143866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7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20693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4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95072</xdr:rowOff>
    </xdr:from>
    <xdr:to>
      <xdr:col>20</xdr:col>
      <xdr:colOff>38100</xdr:colOff>
      <xdr:row>35</xdr:row>
      <xdr:rowOff>25222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16349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017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14834</xdr:rowOff>
    </xdr:from>
    <xdr:to>
      <xdr:col>15</xdr:col>
      <xdr:colOff>101600</xdr:colOff>
      <xdr:row>35</xdr:row>
      <xdr:rowOff>116434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1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107561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108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135992</xdr:rowOff>
    </xdr:from>
    <xdr:to>
      <xdr:col>10</xdr:col>
      <xdr:colOff>165100</xdr:colOff>
      <xdr:row>35</xdr:row>
      <xdr:rowOff>66142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6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57269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05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103531</xdr:rowOff>
    </xdr:from>
    <xdr:to>
      <xdr:col>6</xdr:col>
      <xdr:colOff>38100</xdr:colOff>
      <xdr:row>35</xdr:row>
      <xdr:rowOff>33681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3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24808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02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26208</xdr:rowOff>
    </xdr:from>
    <xdr:to>
      <xdr:col>24</xdr:col>
      <xdr:colOff>62865</xdr:colOff>
      <xdr:row>58</xdr:row>
      <xdr:rowOff>51388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0158"/>
          <a:ext cx="1270" cy="1225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55215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51388</xdr:rowOff>
    </xdr:from>
    <xdr:to>
      <xdr:col>24</xdr:col>
      <xdr:colOff>152400</xdr:colOff>
      <xdr:row>58</xdr:row>
      <xdr:rowOff>51388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9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144335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4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26208</xdr:rowOff>
    </xdr:from>
    <xdr:to>
      <xdr:col>24</xdr:col>
      <xdr:colOff>152400</xdr:colOff>
      <xdr:row>51</xdr:row>
      <xdr:rowOff>26208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29069</xdr:rowOff>
    </xdr:from>
    <xdr:to>
      <xdr:col>24</xdr:col>
      <xdr:colOff>63500</xdr:colOff>
      <xdr:row>55</xdr:row>
      <xdr:rowOff>74195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458819"/>
          <a:ext cx="838200" cy="4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121185</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50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142758</xdr:rowOff>
    </xdr:from>
    <xdr:to>
      <xdr:col>24</xdr:col>
      <xdr:colOff>114300</xdr:colOff>
      <xdr:row>56</xdr:row>
      <xdr:rowOff>72908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153663</xdr:rowOff>
    </xdr:from>
    <xdr:to>
      <xdr:col>19</xdr:col>
      <xdr:colOff>177800</xdr:colOff>
      <xdr:row>55</xdr:row>
      <xdr:rowOff>74195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411963"/>
          <a:ext cx="889000" cy="9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17897</xdr:rowOff>
    </xdr:from>
    <xdr:to>
      <xdr:col>20</xdr:col>
      <xdr:colOff>38100</xdr:colOff>
      <xdr:row>56</xdr:row>
      <xdr:rowOff>119497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1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110624</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153663</xdr:rowOff>
    </xdr:from>
    <xdr:to>
      <xdr:col>15</xdr:col>
      <xdr:colOff>50800</xdr:colOff>
      <xdr:row>55</xdr:row>
      <xdr:rowOff>54093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411963"/>
          <a:ext cx="889000" cy="7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52903</xdr:rowOff>
    </xdr:from>
    <xdr:to>
      <xdr:col>15</xdr:col>
      <xdr:colOff>101600</xdr:colOff>
      <xdr:row>56</xdr:row>
      <xdr:rowOff>154503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145630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46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153252</xdr:rowOff>
    </xdr:from>
    <xdr:to>
      <xdr:col>10</xdr:col>
      <xdr:colOff>114300</xdr:colOff>
      <xdr:row>55</xdr:row>
      <xdr:rowOff>54093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8897202"/>
          <a:ext cx="889000" cy="58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43294</xdr:rowOff>
    </xdr:from>
    <xdr:to>
      <xdr:col>10</xdr:col>
      <xdr:colOff>165100</xdr:colOff>
      <xdr:row>56</xdr:row>
      <xdr:rowOff>144894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4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136021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3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23402</xdr:rowOff>
    </xdr:from>
    <xdr:to>
      <xdr:col>6</xdr:col>
      <xdr:colOff>38100</xdr:colOff>
      <xdr:row>54</xdr:row>
      <xdr:rowOff>125002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116129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37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149719</xdr:rowOff>
    </xdr:from>
    <xdr:to>
      <xdr:col>24</xdr:col>
      <xdr:colOff>114300</xdr:colOff>
      <xdr:row>55</xdr:row>
      <xdr:rowOff>79869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40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1146</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259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23395</xdr:rowOff>
    </xdr:from>
    <xdr:to>
      <xdr:col>20</xdr:col>
      <xdr:colOff>38100</xdr:colOff>
      <xdr:row>55</xdr:row>
      <xdr:rowOff>124995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45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141522</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228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102863</xdr:rowOff>
    </xdr:from>
    <xdr:to>
      <xdr:col>15</xdr:col>
      <xdr:colOff>101600</xdr:colOff>
      <xdr:row>55</xdr:row>
      <xdr:rowOff>33013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36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49540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136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3293</xdr:rowOff>
    </xdr:from>
    <xdr:to>
      <xdr:col>10</xdr:col>
      <xdr:colOff>165100</xdr:colOff>
      <xdr:row>55</xdr:row>
      <xdr:rowOff>104893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43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121420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208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102452</xdr:rowOff>
    </xdr:from>
    <xdr:to>
      <xdr:col>6</xdr:col>
      <xdr:colOff>38100</xdr:colOff>
      <xdr:row>52</xdr:row>
      <xdr:rowOff>32602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84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49129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62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129573</xdr:rowOff>
    </xdr:from>
    <xdr:to>
      <xdr:col>24</xdr:col>
      <xdr:colOff>62865</xdr:colOff>
      <xdr:row>78</xdr:row>
      <xdr:rowOff>84599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1073"/>
          <a:ext cx="1270" cy="132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88426</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6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84599</xdr:rowOff>
    </xdr:from>
    <xdr:to>
      <xdr:col>24</xdr:col>
      <xdr:colOff>152400</xdr:colOff>
      <xdr:row>78</xdr:row>
      <xdr:rowOff>84599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5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76250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0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129573</xdr:rowOff>
    </xdr:from>
    <xdr:to>
      <xdr:col>24</xdr:col>
      <xdr:colOff>152400</xdr:colOff>
      <xdr:row>70</xdr:row>
      <xdr:rowOff>129573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117762</xdr:rowOff>
    </xdr:from>
    <xdr:to>
      <xdr:col>24</xdr:col>
      <xdr:colOff>63500</xdr:colOff>
      <xdr:row>76</xdr:row>
      <xdr:rowOff>154677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47962"/>
          <a:ext cx="838200" cy="3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114464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44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136037</xdr:rowOff>
    </xdr:from>
    <xdr:to>
      <xdr:col>24</xdr:col>
      <xdr:colOff>114300</xdr:colOff>
      <xdr:row>77</xdr:row>
      <xdr:rowOff>66187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6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154677</xdr:rowOff>
    </xdr:from>
    <xdr:to>
      <xdr:col>19</xdr:col>
      <xdr:colOff>177800</xdr:colOff>
      <xdr:row>77</xdr:row>
      <xdr:rowOff>25115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84877"/>
          <a:ext cx="889000" cy="4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18064</xdr:rowOff>
    </xdr:from>
    <xdr:to>
      <xdr:col>20</xdr:col>
      <xdr:colOff>38100</xdr:colOff>
      <xdr:row>77</xdr:row>
      <xdr:rowOff>119664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1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110791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12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156392</xdr:rowOff>
    </xdr:from>
    <xdr:to>
      <xdr:col>15</xdr:col>
      <xdr:colOff>50800</xdr:colOff>
      <xdr:row>77</xdr:row>
      <xdr:rowOff>25115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186592"/>
          <a:ext cx="889000" cy="4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69839</xdr:rowOff>
    </xdr:from>
    <xdr:to>
      <xdr:col>15</xdr:col>
      <xdr:colOff>101600</xdr:colOff>
      <xdr:row>77</xdr:row>
      <xdr:rowOff>171439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162566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64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156392</xdr:rowOff>
    </xdr:from>
    <xdr:to>
      <xdr:col>10</xdr:col>
      <xdr:colOff>114300</xdr:colOff>
      <xdr:row>77</xdr:row>
      <xdr:rowOff>126064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86592"/>
          <a:ext cx="889000" cy="14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41785</xdr:rowOff>
    </xdr:from>
    <xdr:to>
      <xdr:col>10</xdr:col>
      <xdr:colOff>165100</xdr:colOff>
      <xdr:row>77</xdr:row>
      <xdr:rowOff>143385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134512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36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132090</xdr:rowOff>
    </xdr:from>
    <xdr:to>
      <xdr:col>6</xdr:col>
      <xdr:colOff>38100</xdr:colOff>
      <xdr:row>78</xdr:row>
      <xdr:rowOff>62240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3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53367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26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66962</xdr:rowOff>
    </xdr:from>
    <xdr:to>
      <xdr:col>24</xdr:col>
      <xdr:colOff>114300</xdr:colOff>
      <xdr:row>76</xdr:row>
      <xdr:rowOff>168562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9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89839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48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103877</xdr:rowOff>
    </xdr:from>
    <xdr:to>
      <xdr:col>20</xdr:col>
      <xdr:colOff>38100</xdr:colOff>
      <xdr:row>77</xdr:row>
      <xdr:rowOff>34027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3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50554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909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145765</xdr:rowOff>
    </xdr:from>
    <xdr:to>
      <xdr:col>15</xdr:col>
      <xdr:colOff>101600</xdr:colOff>
      <xdr:row>77</xdr:row>
      <xdr:rowOff>75915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7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92441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95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105592</xdr:rowOff>
    </xdr:from>
    <xdr:to>
      <xdr:col>10</xdr:col>
      <xdr:colOff>165100</xdr:colOff>
      <xdr:row>77</xdr:row>
      <xdr:rowOff>35742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3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52268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911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75264</xdr:rowOff>
    </xdr:from>
    <xdr:to>
      <xdr:col>6</xdr:col>
      <xdr:colOff>38100</xdr:colOff>
      <xdr:row>78</xdr:row>
      <xdr:rowOff>5414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7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21941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5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134400</xdr:rowOff>
    </xdr:from>
    <xdr:to>
      <xdr:col>24</xdr:col>
      <xdr:colOff>62865</xdr:colOff>
      <xdr:row>99</xdr:row>
      <xdr:rowOff>10054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64900"/>
          <a:ext cx="1270" cy="141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13881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10054</xdr:rowOff>
    </xdr:from>
    <xdr:to>
      <xdr:col>24</xdr:col>
      <xdr:colOff>152400</xdr:colOff>
      <xdr:row>99</xdr:row>
      <xdr:rowOff>10054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8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81077</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401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1,144,173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134400</xdr:rowOff>
    </xdr:from>
    <xdr:to>
      <xdr:col>24</xdr:col>
      <xdr:colOff>152400</xdr:colOff>
      <xdr:row>90</xdr:row>
      <xdr:rowOff>134400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6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153674</xdr:rowOff>
    </xdr:from>
    <xdr:to>
      <xdr:col>24</xdr:col>
      <xdr:colOff>63500</xdr:colOff>
      <xdr:row>98</xdr:row>
      <xdr:rowOff>161668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955774"/>
          <a:ext cx="838200" cy="7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92408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23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69531</xdr:rowOff>
    </xdr:from>
    <xdr:to>
      <xdr:col>24</xdr:col>
      <xdr:colOff>114300</xdr:colOff>
      <xdr:row>98</xdr:row>
      <xdr:rowOff>171131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7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153674</xdr:rowOff>
    </xdr:from>
    <xdr:to>
      <xdr:col>19</xdr:col>
      <xdr:colOff>177800</xdr:colOff>
      <xdr:row>98</xdr:row>
      <xdr:rowOff>157232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955774"/>
          <a:ext cx="889000" cy="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91940</xdr:rowOff>
    </xdr:from>
    <xdr:to>
      <xdr:col>20</xdr:col>
      <xdr:colOff>38100</xdr:colOff>
      <xdr:row>99</xdr:row>
      <xdr:rowOff>22090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9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38617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6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157232</xdr:rowOff>
    </xdr:from>
    <xdr:to>
      <xdr:col>15</xdr:col>
      <xdr:colOff>50800</xdr:colOff>
      <xdr:row>98</xdr:row>
      <xdr:rowOff>162545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59332"/>
          <a:ext cx="889000" cy="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90270</xdr:rowOff>
    </xdr:from>
    <xdr:to>
      <xdr:col>15</xdr:col>
      <xdr:colOff>101600</xdr:colOff>
      <xdr:row>99</xdr:row>
      <xdr:rowOff>20420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36947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162545</xdr:rowOff>
    </xdr:from>
    <xdr:to>
      <xdr:col>10</xdr:col>
      <xdr:colOff>114300</xdr:colOff>
      <xdr:row>98</xdr:row>
      <xdr:rowOff>168342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64645"/>
          <a:ext cx="889000" cy="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89373</xdr:rowOff>
    </xdr:from>
    <xdr:to>
      <xdr:col>10</xdr:col>
      <xdr:colOff>165100</xdr:colOff>
      <xdr:row>99</xdr:row>
      <xdr:rowOff>19523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9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36050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6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99682</xdr:rowOff>
    </xdr:from>
    <xdr:to>
      <xdr:col>6</xdr:col>
      <xdr:colOff>38100</xdr:colOff>
      <xdr:row>99</xdr:row>
      <xdr:rowOff>29832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90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46359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7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110868</xdr:rowOff>
    </xdr:from>
    <xdr:to>
      <xdr:col>24</xdr:col>
      <xdr:colOff>114300</xdr:colOff>
      <xdr:row>99</xdr:row>
      <xdr:rowOff>41018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91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47958</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5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102874</xdr:rowOff>
    </xdr:from>
    <xdr:to>
      <xdr:col>20</xdr:col>
      <xdr:colOff>38100</xdr:colOff>
      <xdr:row>99</xdr:row>
      <xdr:rowOff>33024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90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24151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9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106432</xdr:rowOff>
    </xdr:from>
    <xdr:to>
      <xdr:col>15</xdr:col>
      <xdr:colOff>101600</xdr:colOff>
      <xdr:row>99</xdr:row>
      <xdr:rowOff>36582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90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27709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700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111745</xdr:rowOff>
    </xdr:from>
    <xdr:to>
      <xdr:col>10</xdr:col>
      <xdr:colOff>165100</xdr:colOff>
      <xdr:row>99</xdr:row>
      <xdr:rowOff>41895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91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33022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700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117542</xdr:rowOff>
    </xdr:from>
    <xdr:to>
      <xdr:col>6</xdr:col>
      <xdr:colOff>38100</xdr:colOff>
      <xdr:row>99</xdr:row>
      <xdr:rowOff>47692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91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38819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701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93980</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7480"/>
          <a:ext cx="127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40657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93980</xdr:rowOff>
    </xdr:from>
    <xdr:to>
      <xdr:col>55</xdr:col>
      <xdr:colOff>88900</xdr:colOff>
      <xdr:row>30</xdr:row>
      <xdr:rowOff>93980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47769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914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24892</xdr:rowOff>
    </xdr:from>
    <xdr:to>
      <xdr:col>55</xdr:col>
      <xdr:colOff>50800</xdr:colOff>
      <xdr:row>38</xdr:row>
      <xdr:rowOff>126492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43507</xdr:rowOff>
    </xdr:from>
    <xdr:to>
      <xdr:col>50</xdr:col>
      <xdr:colOff>165100</xdr:colOff>
      <xdr:row>38</xdr:row>
      <xdr:rowOff>145107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5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161634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33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44160</xdr:rowOff>
    </xdr:from>
    <xdr:to>
      <xdr:col>46</xdr:col>
      <xdr:colOff>38100</xdr:colOff>
      <xdr:row>38</xdr:row>
      <xdr:rowOff>145760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162287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34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34362</xdr:rowOff>
    </xdr:from>
    <xdr:to>
      <xdr:col>41</xdr:col>
      <xdr:colOff>101600</xdr:colOff>
      <xdr:row>38</xdr:row>
      <xdr:rowOff>135962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152490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24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17054</xdr:rowOff>
    </xdr:from>
    <xdr:to>
      <xdr:col>36</xdr:col>
      <xdr:colOff>165100</xdr:colOff>
      <xdr:row>38</xdr:row>
      <xdr:rowOff>118654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3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135181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07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12381</xdr:rowOff>
    </xdr:from>
    <xdr:to>
      <xdr:col>54</xdr:col>
      <xdr:colOff>189865</xdr:colOff>
      <xdr:row>59</xdr:row>
      <xdr:rowOff>88591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584881"/>
          <a:ext cx="1270" cy="1619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92418</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7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88591</xdr:rowOff>
    </xdr:from>
    <xdr:to>
      <xdr:col>55</xdr:col>
      <xdr:colOff>88900</xdr:colOff>
      <xdr:row>59</xdr:row>
      <xdr:rowOff>88591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20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130508</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6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12381</xdr:rowOff>
    </xdr:from>
    <xdr:to>
      <xdr:col>55</xdr:col>
      <xdr:colOff>88900</xdr:colOff>
      <xdr:row>50</xdr:row>
      <xdr:rowOff>12381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5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44135</xdr:rowOff>
    </xdr:from>
    <xdr:to>
      <xdr:col>55</xdr:col>
      <xdr:colOff>0</xdr:colOff>
      <xdr:row>58</xdr:row>
      <xdr:rowOff>66091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988235"/>
          <a:ext cx="838200" cy="2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134964</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36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112087</xdr:rowOff>
    </xdr:from>
    <xdr:to>
      <xdr:col>55</xdr:col>
      <xdr:colOff>50800</xdr:colOff>
      <xdr:row>58</xdr:row>
      <xdr:rowOff>42237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8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152469</xdr:rowOff>
    </xdr:from>
    <xdr:to>
      <xdr:col>50</xdr:col>
      <xdr:colOff>114300</xdr:colOff>
      <xdr:row>58</xdr:row>
      <xdr:rowOff>66091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925119"/>
          <a:ext cx="889000" cy="8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103258</xdr:rowOff>
    </xdr:from>
    <xdr:to>
      <xdr:col>50</xdr:col>
      <xdr:colOff>165100</xdr:colOff>
      <xdr:row>58</xdr:row>
      <xdr:rowOff>33408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49935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152469</xdr:rowOff>
    </xdr:from>
    <xdr:to>
      <xdr:col>45</xdr:col>
      <xdr:colOff>177800</xdr:colOff>
      <xdr:row>58</xdr:row>
      <xdr:rowOff>69193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925119"/>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132672</xdr:rowOff>
    </xdr:from>
    <xdr:to>
      <xdr:col>46</xdr:col>
      <xdr:colOff>38100</xdr:colOff>
      <xdr:row>58</xdr:row>
      <xdr:rowOff>62822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53949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99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69193</xdr:rowOff>
    </xdr:from>
    <xdr:to>
      <xdr:col>41</xdr:col>
      <xdr:colOff>50800</xdr:colOff>
      <xdr:row>58</xdr:row>
      <xdr:rowOff>69422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10013293"/>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160909</xdr:rowOff>
    </xdr:from>
    <xdr:to>
      <xdr:col>41</xdr:col>
      <xdr:colOff>101600</xdr:colOff>
      <xdr:row>58</xdr:row>
      <xdr:rowOff>91059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3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107586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70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164958</xdr:rowOff>
    </xdr:from>
    <xdr:to>
      <xdr:col>36</xdr:col>
      <xdr:colOff>165100</xdr:colOff>
      <xdr:row>58</xdr:row>
      <xdr:rowOff>95108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3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111635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71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164785</xdr:rowOff>
    </xdr:from>
    <xdr:to>
      <xdr:col>55</xdr:col>
      <xdr:colOff>50800</xdr:colOff>
      <xdr:row>58</xdr:row>
      <xdr:rowOff>94935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93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143212</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1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15291</xdr:rowOff>
    </xdr:from>
    <xdr:to>
      <xdr:col>50</xdr:col>
      <xdr:colOff>165100</xdr:colOff>
      <xdr:row>58</xdr:row>
      <xdr:rowOff>116891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95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108018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1005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101669</xdr:rowOff>
    </xdr:from>
    <xdr:to>
      <xdr:col>46</xdr:col>
      <xdr:colOff>38100</xdr:colOff>
      <xdr:row>58</xdr:row>
      <xdr:rowOff>31819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7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48346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64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18393</xdr:rowOff>
    </xdr:from>
    <xdr:to>
      <xdr:col>41</xdr:col>
      <xdr:colOff>101600</xdr:colOff>
      <xdr:row>58</xdr:row>
      <xdr:rowOff>119993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96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111120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1005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18622</xdr:rowOff>
    </xdr:from>
    <xdr:to>
      <xdr:col>36</xdr:col>
      <xdr:colOff>165100</xdr:colOff>
      <xdr:row>58</xdr:row>
      <xdr:rowOff>120222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96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111349</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1005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18052</xdr:rowOff>
    </xdr:from>
    <xdr:to>
      <xdr:col>54</xdr:col>
      <xdr:colOff>189865</xdr:colOff>
      <xdr:row>79</xdr:row>
      <xdr:rowOff>88297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1002"/>
          <a:ext cx="1270" cy="144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92124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88297</xdr:rowOff>
    </xdr:from>
    <xdr:to>
      <xdr:col>55</xdr:col>
      <xdr:colOff>88900</xdr:colOff>
      <xdr:row>79</xdr:row>
      <xdr:rowOff>88297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136179</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18052</xdr:rowOff>
    </xdr:from>
    <xdr:to>
      <xdr:col>55</xdr:col>
      <xdr:colOff>88900</xdr:colOff>
      <xdr:row>71</xdr:row>
      <xdr:rowOff>18052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101459</xdr:rowOff>
    </xdr:from>
    <xdr:to>
      <xdr:col>55</xdr:col>
      <xdr:colOff>0</xdr:colOff>
      <xdr:row>78</xdr:row>
      <xdr:rowOff>124188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474559"/>
          <a:ext cx="838200" cy="2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114554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44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91677</xdr:rowOff>
    </xdr:from>
    <xdr:to>
      <xdr:col>55</xdr:col>
      <xdr:colOff>50800</xdr:colOff>
      <xdr:row>78</xdr:row>
      <xdr:rowOff>21827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27164</xdr:rowOff>
    </xdr:from>
    <xdr:to>
      <xdr:col>50</xdr:col>
      <xdr:colOff>114300</xdr:colOff>
      <xdr:row>78</xdr:row>
      <xdr:rowOff>124188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00264"/>
          <a:ext cx="889000" cy="9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96493</xdr:rowOff>
    </xdr:from>
    <xdr:to>
      <xdr:col>50</xdr:col>
      <xdr:colOff>165100</xdr:colOff>
      <xdr:row>78</xdr:row>
      <xdr:rowOff>26643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43170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7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134654</xdr:rowOff>
    </xdr:from>
    <xdr:to>
      <xdr:col>45</xdr:col>
      <xdr:colOff>177800</xdr:colOff>
      <xdr:row>78</xdr:row>
      <xdr:rowOff>27164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336304"/>
          <a:ext cx="889000" cy="6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41939</xdr:rowOff>
    </xdr:from>
    <xdr:to>
      <xdr:col>46</xdr:col>
      <xdr:colOff>38100</xdr:colOff>
      <xdr:row>77</xdr:row>
      <xdr:rowOff>143539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160066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70369</xdr:rowOff>
    </xdr:from>
    <xdr:to>
      <xdr:col>41</xdr:col>
      <xdr:colOff>50800</xdr:colOff>
      <xdr:row>77</xdr:row>
      <xdr:rowOff>134654</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272019"/>
          <a:ext cx="889000" cy="6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73665</xdr:rowOff>
    </xdr:from>
    <xdr:to>
      <xdr:col>41</xdr:col>
      <xdr:colOff>101600</xdr:colOff>
      <xdr:row>78</xdr:row>
      <xdr:rowOff>3815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20342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5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16990</xdr:rowOff>
    </xdr:from>
    <xdr:to>
      <xdr:col>36</xdr:col>
      <xdr:colOff>165100</xdr:colOff>
      <xdr:row>77</xdr:row>
      <xdr:rowOff>118590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135117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9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50659</xdr:rowOff>
    </xdr:from>
    <xdr:to>
      <xdr:col>55</xdr:col>
      <xdr:colOff>50800</xdr:colOff>
      <xdr:row>78</xdr:row>
      <xdr:rowOff>152259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2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29086</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40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73388</xdr:rowOff>
    </xdr:from>
    <xdr:to>
      <xdr:col>50</xdr:col>
      <xdr:colOff>165100</xdr:colOff>
      <xdr:row>79</xdr:row>
      <xdr:rowOff>3538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4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166115</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53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147814</xdr:rowOff>
    </xdr:from>
    <xdr:to>
      <xdr:col>46</xdr:col>
      <xdr:colOff>38100</xdr:colOff>
      <xdr:row>78</xdr:row>
      <xdr:rowOff>77964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4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69091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4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83854</xdr:rowOff>
    </xdr:from>
    <xdr:to>
      <xdr:col>41</xdr:col>
      <xdr:colOff>101600</xdr:colOff>
      <xdr:row>78</xdr:row>
      <xdr:rowOff>14004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28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5131</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37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19569</xdr:rowOff>
    </xdr:from>
    <xdr:to>
      <xdr:col>36</xdr:col>
      <xdr:colOff>165100</xdr:colOff>
      <xdr:row>77</xdr:row>
      <xdr:rowOff>121169</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22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112296</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31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131656</xdr:rowOff>
    </xdr:from>
    <xdr:to>
      <xdr:col>54</xdr:col>
      <xdr:colOff>189865</xdr:colOff>
      <xdr:row>98</xdr:row>
      <xdr:rowOff>28710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62156"/>
          <a:ext cx="1270" cy="1268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32537</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3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28710</xdr:rowOff>
    </xdr:from>
    <xdr:to>
      <xdr:col>55</xdr:col>
      <xdr:colOff>88900</xdr:colOff>
      <xdr:row>98</xdr:row>
      <xdr:rowOff>28710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3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78333</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3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131656</xdr:rowOff>
    </xdr:from>
    <xdr:to>
      <xdr:col>55</xdr:col>
      <xdr:colOff>88900</xdr:colOff>
      <xdr:row>90</xdr:row>
      <xdr:rowOff>131656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6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167633</xdr:rowOff>
    </xdr:from>
    <xdr:to>
      <xdr:col>55</xdr:col>
      <xdr:colOff>0</xdr:colOff>
      <xdr:row>98</xdr:row>
      <xdr:rowOff>13894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798283"/>
          <a:ext cx="838200" cy="1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73482</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189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50605</xdr:rowOff>
    </xdr:from>
    <xdr:to>
      <xdr:col>55</xdr:col>
      <xdr:colOff>50800</xdr:colOff>
      <xdr:row>95</xdr:row>
      <xdr:rowOff>152205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13894</xdr:rowOff>
    </xdr:from>
    <xdr:to>
      <xdr:col>50</xdr:col>
      <xdr:colOff>114300</xdr:colOff>
      <xdr:row>98</xdr:row>
      <xdr:rowOff>29341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815994"/>
          <a:ext cx="889000" cy="1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67552</xdr:rowOff>
    </xdr:from>
    <xdr:to>
      <xdr:col>50</xdr:col>
      <xdr:colOff>165100</xdr:colOff>
      <xdr:row>95</xdr:row>
      <xdr:rowOff>169152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35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14229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13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29341</xdr:rowOff>
    </xdr:from>
    <xdr:to>
      <xdr:col>45</xdr:col>
      <xdr:colOff>177800</xdr:colOff>
      <xdr:row>98</xdr:row>
      <xdr:rowOff>46388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831441"/>
          <a:ext cx="889000" cy="1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94614</xdr:rowOff>
    </xdr:from>
    <xdr:to>
      <xdr:col>46</xdr:col>
      <xdr:colOff>38100</xdr:colOff>
      <xdr:row>96</xdr:row>
      <xdr:rowOff>24764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41291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15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37657</xdr:rowOff>
    </xdr:from>
    <xdr:to>
      <xdr:col>41</xdr:col>
      <xdr:colOff>50800</xdr:colOff>
      <xdr:row>98</xdr:row>
      <xdr:rowOff>46388</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839757"/>
          <a:ext cx="889000" cy="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81215</xdr:rowOff>
    </xdr:from>
    <xdr:to>
      <xdr:col>41</xdr:col>
      <xdr:colOff>101600</xdr:colOff>
      <xdr:row>96</xdr:row>
      <xdr:rowOff>11365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27892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14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65714</xdr:rowOff>
    </xdr:from>
    <xdr:to>
      <xdr:col>36</xdr:col>
      <xdr:colOff>165100</xdr:colOff>
      <xdr:row>95</xdr:row>
      <xdr:rowOff>167314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12391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12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116833</xdr:rowOff>
    </xdr:from>
    <xdr:to>
      <xdr:col>55</xdr:col>
      <xdr:colOff>50800</xdr:colOff>
      <xdr:row>98</xdr:row>
      <xdr:rowOff>46983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74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31760</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66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134544</xdr:rowOff>
    </xdr:from>
    <xdr:to>
      <xdr:col>50</xdr:col>
      <xdr:colOff>165100</xdr:colOff>
      <xdr:row>98</xdr:row>
      <xdr:rowOff>64694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76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55821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85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149991</xdr:rowOff>
    </xdr:from>
    <xdr:to>
      <xdr:col>46</xdr:col>
      <xdr:colOff>38100</xdr:colOff>
      <xdr:row>98</xdr:row>
      <xdr:rowOff>80141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78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71268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87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167038</xdr:rowOff>
    </xdr:from>
    <xdr:to>
      <xdr:col>41</xdr:col>
      <xdr:colOff>101600</xdr:colOff>
      <xdr:row>98</xdr:row>
      <xdr:rowOff>97188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79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88315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89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158307</xdr:rowOff>
    </xdr:from>
    <xdr:to>
      <xdr:col>36</xdr:col>
      <xdr:colOff>165100</xdr:colOff>
      <xdr:row>98</xdr:row>
      <xdr:rowOff>88457</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78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79584</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88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141839</xdr:rowOff>
    </xdr:from>
    <xdr:to>
      <xdr:col>85</xdr:col>
      <xdr:colOff>126364</xdr:colOff>
      <xdr:row>38</xdr:row>
      <xdr:rowOff>83905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13889"/>
          <a:ext cx="1269" cy="1485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87732</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83905</xdr:rowOff>
    </xdr:from>
    <xdr:to>
      <xdr:col>86</xdr:col>
      <xdr:colOff>25400</xdr:colOff>
      <xdr:row>38</xdr:row>
      <xdr:rowOff>83905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88516</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88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141839</xdr:rowOff>
    </xdr:from>
    <xdr:to>
      <xdr:col>86</xdr:col>
      <xdr:colOff>25400</xdr:colOff>
      <xdr:row>29</xdr:row>
      <xdr:rowOff>141839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1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104953</xdr:rowOff>
    </xdr:from>
    <xdr:to>
      <xdr:col>85</xdr:col>
      <xdr:colOff>127000</xdr:colOff>
      <xdr:row>37</xdr:row>
      <xdr:rowOff>131519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448603"/>
          <a:ext cx="838200" cy="2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157726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58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134849</xdr:rowOff>
    </xdr:from>
    <xdr:to>
      <xdr:col>85</xdr:col>
      <xdr:colOff>177800</xdr:colOff>
      <xdr:row>37</xdr:row>
      <xdr:rowOff>64999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0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131519</xdr:rowOff>
    </xdr:from>
    <xdr:to>
      <xdr:col>81</xdr:col>
      <xdr:colOff>50800</xdr:colOff>
      <xdr:row>37</xdr:row>
      <xdr:rowOff>160535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475169"/>
          <a:ext cx="889000" cy="2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169726</xdr:rowOff>
    </xdr:from>
    <xdr:to>
      <xdr:col>81</xdr:col>
      <xdr:colOff>101600</xdr:colOff>
      <xdr:row>37</xdr:row>
      <xdr:rowOff>99876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4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116403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1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103728</xdr:rowOff>
    </xdr:from>
    <xdr:to>
      <xdr:col>76</xdr:col>
      <xdr:colOff>114300</xdr:colOff>
      <xdr:row>37</xdr:row>
      <xdr:rowOff>160535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447378"/>
          <a:ext cx="889000" cy="5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19585</xdr:rowOff>
    </xdr:from>
    <xdr:to>
      <xdr:col>76</xdr:col>
      <xdr:colOff>165100</xdr:colOff>
      <xdr:row>37</xdr:row>
      <xdr:rowOff>121185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6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137712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3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103728</xdr:rowOff>
    </xdr:from>
    <xdr:to>
      <xdr:col>71</xdr:col>
      <xdr:colOff>177800</xdr:colOff>
      <xdr:row>37</xdr:row>
      <xdr:rowOff>108692</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447378"/>
          <a:ext cx="889000" cy="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158427</xdr:rowOff>
    </xdr:from>
    <xdr:to>
      <xdr:col>72</xdr:col>
      <xdr:colOff>38100</xdr:colOff>
      <xdr:row>37</xdr:row>
      <xdr:rowOff>88577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3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105104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0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117818</xdr:rowOff>
    </xdr:from>
    <xdr:to>
      <xdr:col>67</xdr:col>
      <xdr:colOff>101600</xdr:colOff>
      <xdr:row>37</xdr:row>
      <xdr:rowOff>47968</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9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64495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06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54153</xdr:rowOff>
    </xdr:from>
    <xdr:to>
      <xdr:col>85</xdr:col>
      <xdr:colOff>177800</xdr:colOff>
      <xdr:row>37</xdr:row>
      <xdr:rowOff>155753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9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32580</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7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80719</xdr:rowOff>
    </xdr:from>
    <xdr:to>
      <xdr:col>81</xdr:col>
      <xdr:colOff>101600</xdr:colOff>
      <xdr:row>38</xdr:row>
      <xdr:rowOff>10869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2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1996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1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109735</xdr:rowOff>
    </xdr:from>
    <xdr:to>
      <xdr:col>76</xdr:col>
      <xdr:colOff>165100</xdr:colOff>
      <xdr:row>38</xdr:row>
      <xdr:rowOff>39885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5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31012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4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52928</xdr:rowOff>
    </xdr:from>
    <xdr:to>
      <xdr:col>72</xdr:col>
      <xdr:colOff>38100</xdr:colOff>
      <xdr:row>37</xdr:row>
      <xdr:rowOff>154528</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9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145655</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48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57892</xdr:rowOff>
    </xdr:from>
    <xdr:to>
      <xdr:col>67</xdr:col>
      <xdr:colOff>101600</xdr:colOff>
      <xdr:row>37</xdr:row>
      <xdr:rowOff>159493</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015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150619</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49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113052</xdr:rowOff>
    </xdr:from>
    <xdr:to>
      <xdr:col>85</xdr:col>
      <xdr:colOff>126364</xdr:colOff>
      <xdr:row>59</xdr:row>
      <xdr:rowOff>30766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514102"/>
          <a:ext cx="1269" cy="1632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34593</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5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30766</xdr:rowOff>
    </xdr:from>
    <xdr:to>
      <xdr:col>86</xdr:col>
      <xdr:colOff>25400</xdr:colOff>
      <xdr:row>59</xdr:row>
      <xdr:rowOff>30766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4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59729</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28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113052</xdr:rowOff>
    </xdr:from>
    <xdr:to>
      <xdr:col>86</xdr:col>
      <xdr:colOff>25400</xdr:colOff>
      <xdr:row>49</xdr:row>
      <xdr:rowOff>113052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5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7493</xdr:rowOff>
    </xdr:from>
    <xdr:to>
      <xdr:col>85</xdr:col>
      <xdr:colOff>127000</xdr:colOff>
      <xdr:row>59</xdr:row>
      <xdr:rowOff>657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951593"/>
          <a:ext cx="838200" cy="16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142888</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572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120011</xdr:rowOff>
    </xdr:from>
    <xdr:to>
      <xdr:col>85</xdr:col>
      <xdr:colOff>177800</xdr:colOff>
      <xdr:row>57</xdr:row>
      <xdr:rowOff>50161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2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113236</xdr:rowOff>
    </xdr:from>
    <xdr:to>
      <xdr:col>81</xdr:col>
      <xdr:colOff>50800</xdr:colOff>
      <xdr:row>59</xdr:row>
      <xdr:rowOff>657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4592300" y="9714436"/>
          <a:ext cx="889000" cy="40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27189</xdr:rowOff>
    </xdr:from>
    <xdr:to>
      <xdr:col>81</xdr:col>
      <xdr:colOff>101600</xdr:colOff>
      <xdr:row>57</xdr:row>
      <xdr:rowOff>128789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79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145316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57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113236</xdr:rowOff>
    </xdr:from>
    <xdr:to>
      <xdr:col>76</xdr:col>
      <xdr:colOff>114300</xdr:colOff>
      <xdr:row>57</xdr:row>
      <xdr:rowOff>136782</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714436"/>
          <a:ext cx="889000" cy="19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23716</xdr:rowOff>
    </xdr:from>
    <xdr:to>
      <xdr:col>76</xdr:col>
      <xdr:colOff>165100</xdr:colOff>
      <xdr:row>57</xdr:row>
      <xdr:rowOff>125316</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7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116443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8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136782</xdr:rowOff>
    </xdr:from>
    <xdr:to>
      <xdr:col>71</xdr:col>
      <xdr:colOff>177800</xdr:colOff>
      <xdr:row>58</xdr:row>
      <xdr:rowOff>136739</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909432"/>
          <a:ext cx="889000" cy="17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18894</xdr:rowOff>
    </xdr:from>
    <xdr:to>
      <xdr:col>72</xdr:col>
      <xdr:colOff>38100</xdr:colOff>
      <xdr:row>57</xdr:row>
      <xdr:rowOff>120494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137021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6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119402</xdr:rowOff>
    </xdr:from>
    <xdr:to>
      <xdr:col>67</xdr:col>
      <xdr:colOff>101600</xdr:colOff>
      <xdr:row>57</xdr:row>
      <xdr:rowOff>49552</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7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66079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49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128143</xdr:rowOff>
    </xdr:from>
    <xdr:to>
      <xdr:col>85</xdr:col>
      <xdr:colOff>177800</xdr:colOff>
      <xdr:row>58</xdr:row>
      <xdr:rowOff>58293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90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106570</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87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121307</xdr:rowOff>
    </xdr:from>
    <xdr:to>
      <xdr:col>81</xdr:col>
      <xdr:colOff>101600</xdr:colOff>
      <xdr:row>59</xdr:row>
      <xdr:rowOff>51457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1006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42584</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1015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62436</xdr:rowOff>
    </xdr:from>
    <xdr:to>
      <xdr:col>76</xdr:col>
      <xdr:colOff>165100</xdr:colOff>
      <xdr:row>56</xdr:row>
      <xdr:rowOff>164036</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66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9113</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43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85982</xdr:rowOff>
    </xdr:from>
    <xdr:to>
      <xdr:col>72</xdr:col>
      <xdr:colOff>38100</xdr:colOff>
      <xdr:row>58</xdr:row>
      <xdr:rowOff>16132</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85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7259</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95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85939</xdr:rowOff>
    </xdr:from>
    <xdr:to>
      <xdr:col>67</xdr:col>
      <xdr:colOff>101600</xdr:colOff>
      <xdr:row>59</xdr:row>
      <xdr:rowOff>16089</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1003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7216</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1012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163833</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65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59796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04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110510</xdr:rowOff>
    </xdr:from>
    <xdr:ext cx="599010"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4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373,666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163833</xdr:rowOff>
    </xdr:from>
    <xdr:to>
      <xdr:col>86</xdr:col>
      <xdr:colOff>25400</xdr:colOff>
      <xdr:row>70</xdr:row>
      <xdr:rowOff>163833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6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27645</xdr:rowOff>
    </xdr:from>
    <xdr:to>
      <xdr:col>85</xdr:col>
      <xdr:colOff>127000</xdr:colOff>
      <xdr:row>79</xdr:row>
      <xdr:rowOff>37528</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572195"/>
          <a:ext cx="838200" cy="9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148696</xdr:rowOff>
    </xdr:from>
    <xdr:ext cx="534377"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50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125819</xdr:rowOff>
    </xdr:from>
    <xdr:to>
      <xdr:col>85</xdr:col>
      <xdr:colOff>177800</xdr:colOff>
      <xdr:row>79</xdr:row>
      <xdr:rowOff>55969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9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37528</xdr:rowOff>
    </xdr:from>
    <xdr:to>
      <xdr:col>81</xdr:col>
      <xdr:colOff>50800</xdr:colOff>
      <xdr:row>79</xdr:row>
      <xdr:rowOff>37562</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582078"/>
          <a:ext cx="889000" cy="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144469</xdr:rowOff>
    </xdr:from>
    <xdr:to>
      <xdr:col>81</xdr:col>
      <xdr:colOff>101600</xdr:colOff>
      <xdr:row>79</xdr:row>
      <xdr:rowOff>74619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5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91146</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29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37562</xdr:rowOff>
    </xdr:from>
    <xdr:to>
      <xdr:col>76</xdr:col>
      <xdr:colOff>114300</xdr:colOff>
      <xdr:row>79</xdr:row>
      <xdr:rowOff>41478</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582112"/>
          <a:ext cx="889000" cy="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148196</xdr:rowOff>
    </xdr:from>
    <xdr:to>
      <xdr:col>76</xdr:col>
      <xdr:colOff>165100</xdr:colOff>
      <xdr:row>79</xdr:row>
      <xdr:rowOff>78346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52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94873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29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41478</xdr:rowOff>
    </xdr:from>
    <xdr:to>
      <xdr:col>71</xdr:col>
      <xdr:colOff>177800</xdr:colOff>
      <xdr:row>79</xdr:row>
      <xdr:rowOff>43117</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3586028"/>
          <a:ext cx="8890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151772</xdr:rowOff>
    </xdr:from>
    <xdr:to>
      <xdr:col>72</xdr:col>
      <xdr:colOff>38100</xdr:colOff>
      <xdr:row>79</xdr:row>
      <xdr:rowOff>81922</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98449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30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146568</xdr:rowOff>
    </xdr:from>
    <xdr:to>
      <xdr:col>67</xdr:col>
      <xdr:colOff>101600</xdr:colOff>
      <xdr:row>79</xdr:row>
      <xdr:rowOff>76718</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93245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29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148295</xdr:rowOff>
    </xdr:from>
    <xdr:to>
      <xdr:col>85</xdr:col>
      <xdr:colOff>177800</xdr:colOff>
      <xdr:row>79</xdr:row>
      <xdr:rowOff>78445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2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104247</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158178</xdr:rowOff>
    </xdr:from>
    <xdr:to>
      <xdr:col>81</xdr:col>
      <xdr:colOff>101600</xdr:colOff>
      <xdr:row>79</xdr:row>
      <xdr:rowOff>88328</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3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79455</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362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158212</xdr:rowOff>
    </xdr:from>
    <xdr:to>
      <xdr:col>76</xdr:col>
      <xdr:colOff>165100</xdr:colOff>
      <xdr:row>79</xdr:row>
      <xdr:rowOff>88362</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3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79489</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57428" y="13624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162128</xdr:rowOff>
    </xdr:from>
    <xdr:to>
      <xdr:col>72</xdr:col>
      <xdr:colOff>38100</xdr:colOff>
      <xdr:row>79</xdr:row>
      <xdr:rowOff>92278</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3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83405</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14017" y="13627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163767</xdr:rowOff>
    </xdr:from>
    <xdr:to>
      <xdr:col>67</xdr:col>
      <xdr:colOff>101600</xdr:colOff>
      <xdr:row>79</xdr:row>
      <xdr:rowOff>93917</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3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85044</xdr:rowOff>
    </xdr:from>
    <xdr:ext cx="378565"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25017" y="13629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3153</xdr:rowOff>
    </xdr:from>
    <xdr:to>
      <xdr:col>85</xdr:col>
      <xdr:colOff>126364</xdr:colOff>
      <xdr:row>98</xdr:row>
      <xdr:rowOff>54470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33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58297</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54470</xdr:rowOff>
    </xdr:from>
    <xdr:to>
      <xdr:col>86</xdr:col>
      <xdr:colOff>25400</xdr:colOff>
      <xdr:row>98</xdr:row>
      <xdr:rowOff>54470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121280</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3153</xdr:rowOff>
    </xdr:from>
    <xdr:to>
      <xdr:col>86</xdr:col>
      <xdr:colOff>25400</xdr:colOff>
      <xdr:row>90</xdr:row>
      <xdr:rowOff>3153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3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102274</xdr:rowOff>
    </xdr:from>
    <xdr:to>
      <xdr:col>85</xdr:col>
      <xdr:colOff>127000</xdr:colOff>
      <xdr:row>96</xdr:row>
      <xdr:rowOff>104111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561474"/>
          <a:ext cx="838200" cy="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146268</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262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123391</xdr:rowOff>
    </xdr:from>
    <xdr:to>
      <xdr:col>85</xdr:col>
      <xdr:colOff>177800</xdr:colOff>
      <xdr:row>96</xdr:row>
      <xdr:rowOff>53541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1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104111</xdr:rowOff>
    </xdr:from>
    <xdr:to>
      <xdr:col>81</xdr:col>
      <xdr:colOff>50800</xdr:colOff>
      <xdr:row>96</xdr:row>
      <xdr:rowOff>119611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563311"/>
          <a:ext cx="889000" cy="15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119945</xdr:rowOff>
    </xdr:from>
    <xdr:to>
      <xdr:col>81</xdr:col>
      <xdr:colOff>101600</xdr:colOff>
      <xdr:row>96</xdr:row>
      <xdr:rowOff>50095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4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66622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18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119611</xdr:rowOff>
    </xdr:from>
    <xdr:to>
      <xdr:col>76</xdr:col>
      <xdr:colOff>114300</xdr:colOff>
      <xdr:row>96</xdr:row>
      <xdr:rowOff>148149</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578811"/>
          <a:ext cx="889000" cy="28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83514</xdr:rowOff>
    </xdr:from>
    <xdr:to>
      <xdr:col>76</xdr:col>
      <xdr:colOff>165100</xdr:colOff>
      <xdr:row>96</xdr:row>
      <xdr:rowOff>13664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7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30191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1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148149</xdr:rowOff>
    </xdr:from>
    <xdr:to>
      <xdr:col>71</xdr:col>
      <xdr:colOff>177800</xdr:colOff>
      <xdr:row>97</xdr:row>
      <xdr:rowOff>6252</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607349"/>
          <a:ext cx="889000" cy="2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104170</xdr:rowOff>
    </xdr:from>
    <xdr:to>
      <xdr:col>72</xdr:col>
      <xdr:colOff>38100</xdr:colOff>
      <xdr:row>96</xdr:row>
      <xdr:rowOff>34320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3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50847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16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126902</xdr:rowOff>
    </xdr:from>
    <xdr:to>
      <xdr:col>67</xdr:col>
      <xdr:colOff>101600</xdr:colOff>
      <xdr:row>96</xdr:row>
      <xdr:rowOff>57052</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41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73579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18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51474</xdr:rowOff>
    </xdr:from>
    <xdr:to>
      <xdr:col>85</xdr:col>
      <xdr:colOff>177800</xdr:colOff>
      <xdr:row>96</xdr:row>
      <xdr:rowOff>153074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51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29901</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48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53311</xdr:rowOff>
    </xdr:from>
    <xdr:to>
      <xdr:col>81</xdr:col>
      <xdr:colOff>101600</xdr:colOff>
      <xdr:row>96</xdr:row>
      <xdr:rowOff>154911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51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146038</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60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68811</xdr:rowOff>
    </xdr:from>
    <xdr:to>
      <xdr:col>76</xdr:col>
      <xdr:colOff>165100</xdr:colOff>
      <xdr:row>96</xdr:row>
      <xdr:rowOff>170411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52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161538</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62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97349</xdr:rowOff>
    </xdr:from>
    <xdr:to>
      <xdr:col>72</xdr:col>
      <xdr:colOff>38100</xdr:colOff>
      <xdr:row>97</xdr:row>
      <xdr:rowOff>27499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55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18626</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64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126902</xdr:rowOff>
    </xdr:from>
    <xdr:to>
      <xdr:col>67</xdr:col>
      <xdr:colOff>101600</xdr:colOff>
      <xdr:row>97</xdr:row>
      <xdr:rowOff>57052</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58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48179</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67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70121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56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159021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0267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136144</xdr:rowOff>
    </xdr:from>
    <xdr:to>
      <xdr:col>116</xdr:col>
      <xdr:colOff>114300</xdr:colOff>
      <xdr:row>39</xdr:row>
      <xdr:rowOff>66294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5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152146</xdr:rowOff>
    </xdr:from>
    <xdr:to>
      <xdr:col>112</xdr:col>
      <xdr:colOff>38100</xdr:colOff>
      <xdr:row>39</xdr:row>
      <xdr:rowOff>82296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98823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42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114046</xdr:rowOff>
    </xdr:from>
    <xdr:to>
      <xdr:col>107</xdr:col>
      <xdr:colOff>101600</xdr:colOff>
      <xdr:row>39</xdr:row>
      <xdr:rowOff>44196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60723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4043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114571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29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歳出決算額は、住民一人当たり</a:t>
          </a:r>
          <a:r>
            <a:rPr kumimoji="1" lang="en-US" altLang="ja-JP" sz="1100">
              <a:solidFill>
                <a:schemeClr val="dk1"/>
              </a:solidFill>
              <a:effectLst/>
              <a:latin typeface="+mn-lt"/>
              <a:ea typeface="+mn-ea"/>
              <a:cs typeface="+mn-cs"/>
            </a:rPr>
            <a:t>625</a:t>
          </a:r>
          <a:r>
            <a:rPr kumimoji="1" lang="ja-JP" altLang="ja-JP" sz="1100">
              <a:solidFill>
                <a:schemeClr val="dk1"/>
              </a:solidFill>
              <a:effectLst/>
              <a:latin typeface="+mn-lt"/>
              <a:ea typeface="+mn-ea"/>
              <a:cs typeface="+mn-cs"/>
            </a:rPr>
            <a:t>千円（前年度比</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）となり、全体的に支出</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となった。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要因として、</a:t>
          </a:r>
          <a:r>
            <a:rPr kumimoji="1" lang="ja-JP" altLang="en-US" sz="1100">
              <a:solidFill>
                <a:schemeClr val="dk1"/>
              </a:solidFill>
              <a:effectLst/>
              <a:latin typeface="+mn-lt"/>
              <a:ea typeface="+mn-ea"/>
              <a:cs typeface="+mn-cs"/>
            </a:rPr>
            <a:t>文化会館・クリエイテイブセンターの天井及び空調設備の改修工事により管理事業が増加したことや定額減税による補足給付金給付事業、住民税非課税世帯支援追加給付金給付事業などの物価高対策事業の増加</a:t>
          </a:r>
          <a:r>
            <a:rPr kumimoji="1" lang="ja-JP" altLang="ja-JP" sz="1100">
              <a:solidFill>
                <a:schemeClr val="dk1"/>
              </a:solidFill>
              <a:effectLst/>
              <a:latin typeface="+mn-lt"/>
              <a:ea typeface="+mn-ea"/>
              <a:cs typeface="+mn-cs"/>
            </a:rPr>
            <a:t>などが挙げられる。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人口減少や経費の増加等により全体的に一人当たりのコストが近年増加傾向にあり、総務費、民生費においては類似団体平均より高い状態にある。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今後は</a:t>
          </a:r>
          <a:r>
            <a:rPr kumimoji="1" lang="ja-JP" altLang="ja-JP" sz="1100" b="0" i="0" baseline="0">
              <a:solidFill>
                <a:schemeClr val="dk1"/>
              </a:solidFill>
              <a:effectLst/>
              <a:latin typeface="+mn-lt"/>
              <a:ea typeface="+mn-ea"/>
              <a:cs typeface="+mn-cs"/>
            </a:rPr>
            <a:t>衛生センター建設事業等の</a:t>
          </a:r>
          <a:r>
            <a:rPr kumimoji="1" lang="ja-JP" altLang="ja-JP" sz="1100">
              <a:solidFill>
                <a:schemeClr val="dk1"/>
              </a:solidFill>
              <a:effectLst/>
              <a:latin typeface="+mn-lt"/>
              <a:ea typeface="+mn-ea"/>
              <a:cs typeface="+mn-cs"/>
            </a:rPr>
            <a:t>大型事業を控える衛生費や公債費等の増加が見込まれるため、増加傾向にある費目の支出抑制を行いながら、類似団体平均と比較して、乖離が生まれないように努めていく。</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宮崎県門川町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mn-lt"/>
              <a:ea typeface="+mn-ea"/>
              <a:cs typeface="+mn-cs"/>
            </a:rPr>
            <a:t>行財政改革推進計画に基づき適正な経費削減等を行った結果、実質収支額は黒字で推移している。</a:t>
          </a:r>
          <a:endParaRPr kumimoji="1" lang="en-US" altLang="ja-JP" sz="1050">
            <a:solidFill>
              <a:schemeClr val="dk1"/>
            </a:solidFill>
            <a:effectLst/>
            <a:latin typeface="+mn-lt"/>
            <a:ea typeface="+mn-ea"/>
            <a:cs typeface="+mn-cs"/>
          </a:endParaRPr>
        </a:p>
        <a:p>
          <a:r>
            <a:rPr kumimoji="1" lang="ja-JP" altLang="ja-JP" sz="1050">
              <a:solidFill>
                <a:schemeClr val="dk1"/>
              </a:solidFill>
              <a:effectLst/>
              <a:latin typeface="+mn-lt"/>
              <a:ea typeface="+mn-ea"/>
              <a:cs typeface="+mn-cs"/>
            </a:rPr>
            <a:t>実質単年度収支については、歳入の増額より歳出の増額が大きかったため形式収支が前年度比で大幅減少したことや基金の積立額より取崩額が上回ったことなどにより減少した。</a:t>
          </a:r>
          <a:endParaRPr lang="ja-JP" altLang="ja-JP" sz="1050">
            <a:effectLst/>
          </a:endParaRPr>
        </a:p>
        <a:p>
          <a:r>
            <a:rPr kumimoji="1" lang="ja-JP" altLang="ja-JP" sz="1050">
              <a:solidFill>
                <a:schemeClr val="dk1"/>
              </a:solidFill>
              <a:effectLst/>
              <a:latin typeface="+mn-lt"/>
              <a:ea typeface="+mn-ea"/>
              <a:cs typeface="+mn-cs"/>
            </a:rPr>
            <a:t>今後とも、経常経費の抑制や歳入歳出のバランスを重視した健全な財政運営を行っていくとともに、長期財政計画にあがっている公共施設の大規模な改修や更新工事に備えた財政調整基金等の積立に努めていく。</a:t>
          </a:r>
          <a:endParaRPr lang="ja-JP" altLang="ja-JP" sz="1050">
            <a:effectLst/>
          </a:endParaRPr>
        </a:p>
        <a:p>
          <a:endParaRPr lang="ja-JP" altLang="ja-JP" sz="105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宮崎県門川町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一般会計、特別会計及び公営企業会計について、全ての会計が赤字を計上しておらず、連結実質赤字比率は生じていない。</a:t>
          </a:r>
          <a:endParaRPr lang="ja-JP" altLang="ja-JP" sz="1400">
            <a:effectLst/>
          </a:endParaRPr>
        </a:p>
        <a:p>
          <a:r>
            <a:rPr kumimoji="1" lang="ja-JP" altLang="ja-JP" sz="1100">
              <a:solidFill>
                <a:schemeClr val="dk1"/>
              </a:solidFill>
              <a:effectLst/>
              <a:latin typeface="+mn-lt"/>
              <a:ea typeface="+mn-ea"/>
              <a:cs typeface="+mn-cs"/>
            </a:rPr>
            <a:t>水道事業会計においては、平成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年度に「門川町水道事業アセットマネジメント」を策定し、平成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年度においては、「門川町水道事業経営戦略」を策定し、施設及び管路の計画的な更新等に取り組んでいる。また、今後の財源確保のため、令和元年度に約</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％の料金改定を行った。</a:t>
          </a:r>
          <a:endParaRPr lang="ja-JP" altLang="ja-JP" sz="1400">
            <a:effectLst/>
          </a:endParaRPr>
        </a:p>
        <a:p>
          <a:r>
            <a:rPr kumimoji="1" lang="ja-JP" altLang="ja-JP" sz="1100">
              <a:solidFill>
                <a:schemeClr val="dk1"/>
              </a:solidFill>
              <a:effectLst/>
              <a:latin typeface="+mn-lt"/>
              <a:ea typeface="+mn-ea"/>
              <a:cs typeface="+mn-cs"/>
            </a:rPr>
            <a:t>今後においても、各会計について適正で健全な運営を実施できるように努めていく。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10956865</v>
      </c>
      <c r="BO4" s="436"/>
      <c r="BP4" s="436"/>
      <c r="BQ4" s="436"/>
      <c r="BR4" s="436"/>
      <c r="BS4" s="436"/>
      <c r="BT4" s="436"/>
      <c r="BU4" s="437"/>
      <c r="BV4" s="435">
        <v>10462104</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5.4</v>
      </c>
      <c r="CU4" s="576"/>
      <c r="CV4" s="576"/>
      <c r="CW4" s="576"/>
      <c r="CX4" s="576"/>
      <c r="CY4" s="576"/>
      <c r="CZ4" s="576"/>
      <c r="DA4" s="577"/>
      <c r="DB4" s="575">
        <v>7.2</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10614495</v>
      </c>
      <c r="BO5" s="407"/>
      <c r="BP5" s="407"/>
      <c r="BQ5" s="407"/>
      <c r="BR5" s="407"/>
      <c r="BS5" s="407"/>
      <c r="BT5" s="407"/>
      <c r="BU5" s="408"/>
      <c r="BV5" s="406">
        <v>10079611</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88.2</v>
      </c>
      <c r="CU5" s="404"/>
      <c r="CV5" s="404"/>
      <c r="CW5" s="404"/>
      <c r="CX5" s="404"/>
      <c r="CY5" s="404"/>
      <c r="CZ5" s="404"/>
      <c r="DA5" s="405"/>
      <c r="DB5" s="403">
        <v>87</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342370</v>
      </c>
      <c r="BO6" s="407"/>
      <c r="BP6" s="407"/>
      <c r="BQ6" s="407"/>
      <c r="BR6" s="407"/>
      <c r="BS6" s="407"/>
      <c r="BT6" s="407"/>
      <c r="BU6" s="408"/>
      <c r="BV6" s="406">
        <v>382493</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88.4</v>
      </c>
      <c r="CU6" s="550"/>
      <c r="CV6" s="550"/>
      <c r="CW6" s="550"/>
      <c r="CX6" s="550"/>
      <c r="CY6" s="550"/>
      <c r="CZ6" s="550"/>
      <c r="DA6" s="551"/>
      <c r="DB6" s="549">
        <v>87.4</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78604</v>
      </c>
      <c r="BO7" s="407"/>
      <c r="BP7" s="407"/>
      <c r="BQ7" s="407"/>
      <c r="BR7" s="407"/>
      <c r="BS7" s="407"/>
      <c r="BT7" s="407"/>
      <c r="BU7" s="408"/>
      <c r="BV7" s="406">
        <v>38699</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4846469</v>
      </c>
      <c r="CU7" s="407"/>
      <c r="CV7" s="407"/>
      <c r="CW7" s="407"/>
      <c r="CX7" s="407"/>
      <c r="CY7" s="407"/>
      <c r="CZ7" s="407"/>
      <c r="DA7" s="408"/>
      <c r="DB7" s="406">
        <v>4766695</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263766</v>
      </c>
      <c r="BO8" s="407"/>
      <c r="BP8" s="407"/>
      <c r="BQ8" s="407"/>
      <c r="BR8" s="407"/>
      <c r="BS8" s="407"/>
      <c r="BT8" s="407"/>
      <c r="BU8" s="408"/>
      <c r="BV8" s="406">
        <v>343794</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0.42</v>
      </c>
      <c r="CU8" s="510"/>
      <c r="CV8" s="510"/>
      <c r="CW8" s="510"/>
      <c r="CX8" s="510"/>
      <c r="CY8" s="510"/>
      <c r="CZ8" s="510"/>
      <c r="DA8" s="511"/>
      <c r="DB8" s="509">
        <v>0.41</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17379</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-80028</v>
      </c>
      <c r="BO9" s="407"/>
      <c r="BP9" s="407"/>
      <c r="BQ9" s="407"/>
      <c r="BR9" s="407"/>
      <c r="BS9" s="407"/>
      <c r="BT9" s="407"/>
      <c r="BU9" s="408"/>
      <c r="BV9" s="406">
        <v>-88143</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9.3000000000000007</v>
      </c>
      <c r="CU9" s="404"/>
      <c r="CV9" s="404"/>
      <c r="CW9" s="404"/>
      <c r="CX9" s="404"/>
      <c r="CY9" s="404"/>
      <c r="CZ9" s="404"/>
      <c r="DA9" s="405"/>
      <c r="DB9" s="403">
        <v>9.6999999999999993</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18183</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681158</v>
      </c>
      <c r="BO10" s="407"/>
      <c r="BP10" s="407"/>
      <c r="BQ10" s="407"/>
      <c r="BR10" s="407"/>
      <c r="BS10" s="407"/>
      <c r="BT10" s="407"/>
      <c r="BU10" s="408"/>
      <c r="BV10" s="406">
        <v>800027</v>
      </c>
      <c r="BW10" s="407"/>
      <c r="BX10" s="407"/>
      <c r="BY10" s="407"/>
      <c r="BZ10" s="407"/>
      <c r="CA10" s="407"/>
      <c r="CB10" s="407"/>
      <c r="CC10" s="408"/>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2">
      <c r="A12" s="163"/>
      <c r="B12" s="512" t="s">
        <v>122</v>
      </c>
      <c r="C12" s="513"/>
      <c r="D12" s="513"/>
      <c r="E12" s="513"/>
      <c r="F12" s="513"/>
      <c r="G12" s="513"/>
      <c r="H12" s="513"/>
      <c r="I12" s="513"/>
      <c r="J12" s="513"/>
      <c r="K12" s="514"/>
      <c r="L12" s="521" t="s">
        <v>123</v>
      </c>
      <c r="M12" s="522"/>
      <c r="N12" s="522"/>
      <c r="O12" s="522"/>
      <c r="P12" s="522"/>
      <c r="Q12" s="523"/>
      <c r="R12" s="524">
        <v>16989</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90</v>
      </c>
      <c r="AV12" s="465"/>
      <c r="AW12" s="465"/>
      <c r="AX12" s="465"/>
      <c r="AY12" s="420" t="s">
        <v>127</v>
      </c>
      <c r="AZ12" s="421"/>
      <c r="BA12" s="421"/>
      <c r="BB12" s="421"/>
      <c r="BC12" s="421"/>
      <c r="BD12" s="421"/>
      <c r="BE12" s="421"/>
      <c r="BF12" s="421"/>
      <c r="BG12" s="421"/>
      <c r="BH12" s="421"/>
      <c r="BI12" s="421"/>
      <c r="BJ12" s="421"/>
      <c r="BK12" s="421"/>
      <c r="BL12" s="421"/>
      <c r="BM12" s="422"/>
      <c r="BN12" s="406">
        <v>784239</v>
      </c>
      <c r="BO12" s="407"/>
      <c r="BP12" s="407"/>
      <c r="BQ12" s="407"/>
      <c r="BR12" s="407"/>
      <c r="BS12" s="407"/>
      <c r="BT12" s="407"/>
      <c r="BU12" s="408"/>
      <c r="BV12" s="406">
        <v>667000</v>
      </c>
      <c r="BW12" s="407"/>
      <c r="BX12" s="407"/>
      <c r="BY12" s="407"/>
      <c r="BZ12" s="407"/>
      <c r="CA12" s="407"/>
      <c r="CB12" s="407"/>
      <c r="CC12" s="408"/>
      <c r="CD12" s="446" t="s">
        <v>128</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129</v>
      </c>
      <c r="N13" s="491"/>
      <c r="O13" s="491"/>
      <c r="P13" s="491"/>
      <c r="Q13" s="492"/>
      <c r="R13" s="493">
        <v>16839</v>
      </c>
      <c r="S13" s="494"/>
      <c r="T13" s="494"/>
      <c r="U13" s="494"/>
      <c r="V13" s="495"/>
      <c r="W13" s="496" t="s">
        <v>130</v>
      </c>
      <c r="X13" s="392"/>
      <c r="Y13" s="392"/>
      <c r="Z13" s="392"/>
      <c r="AA13" s="392"/>
      <c r="AB13" s="393"/>
      <c r="AC13" s="359">
        <v>587</v>
      </c>
      <c r="AD13" s="360"/>
      <c r="AE13" s="360"/>
      <c r="AF13" s="360"/>
      <c r="AG13" s="361"/>
      <c r="AH13" s="359">
        <v>666</v>
      </c>
      <c r="AI13" s="360"/>
      <c r="AJ13" s="360"/>
      <c r="AK13" s="360"/>
      <c r="AL13" s="419"/>
      <c r="AM13" s="463" t="s">
        <v>131</v>
      </c>
      <c r="AN13" s="363"/>
      <c r="AO13" s="363"/>
      <c r="AP13" s="363"/>
      <c r="AQ13" s="363"/>
      <c r="AR13" s="363"/>
      <c r="AS13" s="363"/>
      <c r="AT13" s="364"/>
      <c r="AU13" s="464" t="s">
        <v>132</v>
      </c>
      <c r="AV13" s="465"/>
      <c r="AW13" s="465"/>
      <c r="AX13" s="465"/>
      <c r="AY13" s="420" t="s">
        <v>133</v>
      </c>
      <c r="AZ13" s="421"/>
      <c r="BA13" s="421"/>
      <c r="BB13" s="421"/>
      <c r="BC13" s="421"/>
      <c r="BD13" s="421"/>
      <c r="BE13" s="421"/>
      <c r="BF13" s="421"/>
      <c r="BG13" s="421"/>
      <c r="BH13" s="421"/>
      <c r="BI13" s="421"/>
      <c r="BJ13" s="421"/>
      <c r="BK13" s="421"/>
      <c r="BL13" s="421"/>
      <c r="BM13" s="422"/>
      <c r="BN13" s="406">
        <v>-183109</v>
      </c>
      <c r="BO13" s="407"/>
      <c r="BP13" s="407"/>
      <c r="BQ13" s="407"/>
      <c r="BR13" s="407"/>
      <c r="BS13" s="407"/>
      <c r="BT13" s="407"/>
      <c r="BU13" s="408"/>
      <c r="BV13" s="406">
        <v>44884</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6.9</v>
      </c>
      <c r="CU13" s="404"/>
      <c r="CV13" s="404"/>
      <c r="CW13" s="404"/>
      <c r="CX13" s="404"/>
      <c r="CY13" s="404"/>
      <c r="CZ13" s="404"/>
      <c r="DA13" s="405"/>
      <c r="DB13" s="403">
        <v>6.9</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17238</v>
      </c>
      <c r="S14" s="494"/>
      <c r="T14" s="494"/>
      <c r="U14" s="494"/>
      <c r="V14" s="495"/>
      <c r="W14" s="497"/>
      <c r="X14" s="395"/>
      <c r="Y14" s="395"/>
      <c r="Z14" s="395"/>
      <c r="AA14" s="395"/>
      <c r="AB14" s="396"/>
      <c r="AC14" s="486">
        <v>7.1</v>
      </c>
      <c r="AD14" s="487"/>
      <c r="AE14" s="487"/>
      <c r="AF14" s="487"/>
      <c r="AG14" s="488"/>
      <c r="AH14" s="486">
        <v>7.8</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121</v>
      </c>
      <c r="CU14" s="504"/>
      <c r="CV14" s="504"/>
      <c r="CW14" s="504"/>
      <c r="CX14" s="504"/>
      <c r="CY14" s="504"/>
      <c r="CZ14" s="504"/>
      <c r="DA14" s="505"/>
      <c r="DB14" s="503" t="s">
        <v>121</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129</v>
      </c>
      <c r="N15" s="491"/>
      <c r="O15" s="491"/>
      <c r="P15" s="491"/>
      <c r="Q15" s="492"/>
      <c r="R15" s="493">
        <v>17110</v>
      </c>
      <c r="S15" s="494"/>
      <c r="T15" s="494"/>
      <c r="U15" s="494"/>
      <c r="V15" s="495"/>
      <c r="W15" s="496" t="s">
        <v>137</v>
      </c>
      <c r="X15" s="392"/>
      <c r="Y15" s="392"/>
      <c r="Z15" s="392"/>
      <c r="AA15" s="392"/>
      <c r="AB15" s="393"/>
      <c r="AC15" s="359">
        <v>2663</v>
      </c>
      <c r="AD15" s="360"/>
      <c r="AE15" s="360"/>
      <c r="AF15" s="360"/>
      <c r="AG15" s="361"/>
      <c r="AH15" s="359">
        <v>2713</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1839504</v>
      </c>
      <c r="BO15" s="436"/>
      <c r="BP15" s="436"/>
      <c r="BQ15" s="436"/>
      <c r="BR15" s="436"/>
      <c r="BS15" s="436"/>
      <c r="BT15" s="436"/>
      <c r="BU15" s="437"/>
      <c r="BV15" s="435">
        <v>1839635</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32.4</v>
      </c>
      <c r="AD16" s="487"/>
      <c r="AE16" s="487"/>
      <c r="AF16" s="487"/>
      <c r="AG16" s="488"/>
      <c r="AH16" s="486">
        <v>31.6</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4387564</v>
      </c>
      <c r="BO16" s="407"/>
      <c r="BP16" s="407"/>
      <c r="BQ16" s="407"/>
      <c r="BR16" s="407"/>
      <c r="BS16" s="407"/>
      <c r="BT16" s="407"/>
      <c r="BU16" s="408"/>
      <c r="BV16" s="406">
        <v>4293879</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4977</v>
      </c>
      <c r="AD17" s="360"/>
      <c r="AE17" s="360"/>
      <c r="AF17" s="360"/>
      <c r="AG17" s="361"/>
      <c r="AH17" s="359">
        <v>5202</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2285421</v>
      </c>
      <c r="BO17" s="407"/>
      <c r="BP17" s="407"/>
      <c r="BQ17" s="407"/>
      <c r="BR17" s="407"/>
      <c r="BS17" s="407"/>
      <c r="BT17" s="407"/>
      <c r="BU17" s="408"/>
      <c r="BV17" s="406">
        <v>2285975</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120.4</v>
      </c>
      <c r="M18" s="459"/>
      <c r="N18" s="459"/>
      <c r="O18" s="459"/>
      <c r="P18" s="459"/>
      <c r="Q18" s="459"/>
      <c r="R18" s="460"/>
      <c r="S18" s="460"/>
      <c r="T18" s="460"/>
      <c r="U18" s="460"/>
      <c r="V18" s="461"/>
      <c r="W18" s="477"/>
      <c r="X18" s="478"/>
      <c r="Y18" s="478"/>
      <c r="Z18" s="478"/>
      <c r="AA18" s="478"/>
      <c r="AB18" s="502"/>
      <c r="AC18" s="376">
        <v>60.5</v>
      </c>
      <c r="AD18" s="377"/>
      <c r="AE18" s="377"/>
      <c r="AF18" s="377"/>
      <c r="AG18" s="462"/>
      <c r="AH18" s="376">
        <v>60.6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4461376</v>
      </c>
      <c r="BO18" s="407"/>
      <c r="BP18" s="407"/>
      <c r="BQ18" s="407"/>
      <c r="BR18" s="407"/>
      <c r="BS18" s="407"/>
      <c r="BT18" s="407"/>
      <c r="BU18" s="408"/>
      <c r="BV18" s="406">
        <v>4308567</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144</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6925183</v>
      </c>
      <c r="BO19" s="407"/>
      <c r="BP19" s="407"/>
      <c r="BQ19" s="407"/>
      <c r="BR19" s="407"/>
      <c r="BS19" s="407"/>
      <c r="BT19" s="407"/>
      <c r="BU19" s="408"/>
      <c r="BV19" s="406">
        <v>6843076</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6874</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6772226</v>
      </c>
      <c r="BO22" s="436"/>
      <c r="BP22" s="436"/>
      <c r="BQ22" s="436"/>
      <c r="BR22" s="436"/>
      <c r="BS22" s="436"/>
      <c r="BT22" s="436"/>
      <c r="BU22" s="437"/>
      <c r="BV22" s="435">
        <v>6998181</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6384394</v>
      </c>
      <c r="BO23" s="407"/>
      <c r="BP23" s="407"/>
      <c r="BQ23" s="407"/>
      <c r="BR23" s="407"/>
      <c r="BS23" s="407"/>
      <c r="BT23" s="407"/>
      <c r="BU23" s="408"/>
      <c r="BV23" s="406">
        <v>6613550</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7340</v>
      </c>
      <c r="R24" s="360"/>
      <c r="S24" s="360"/>
      <c r="T24" s="360"/>
      <c r="U24" s="360"/>
      <c r="V24" s="361"/>
      <c r="W24" s="449"/>
      <c r="X24" s="386"/>
      <c r="Y24" s="387"/>
      <c r="Z24" s="362" t="s">
        <v>162</v>
      </c>
      <c r="AA24" s="363"/>
      <c r="AB24" s="363"/>
      <c r="AC24" s="363"/>
      <c r="AD24" s="363"/>
      <c r="AE24" s="363"/>
      <c r="AF24" s="363"/>
      <c r="AG24" s="364"/>
      <c r="AH24" s="359">
        <v>142</v>
      </c>
      <c r="AI24" s="360"/>
      <c r="AJ24" s="360"/>
      <c r="AK24" s="360"/>
      <c r="AL24" s="361"/>
      <c r="AM24" s="359">
        <v>418474</v>
      </c>
      <c r="AN24" s="360"/>
      <c r="AO24" s="360"/>
      <c r="AP24" s="360"/>
      <c r="AQ24" s="360"/>
      <c r="AR24" s="361"/>
      <c r="AS24" s="359">
        <v>2947</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4719976</v>
      </c>
      <c r="BO24" s="407"/>
      <c r="BP24" s="407"/>
      <c r="BQ24" s="407"/>
      <c r="BR24" s="407"/>
      <c r="BS24" s="407"/>
      <c r="BT24" s="407"/>
      <c r="BU24" s="408"/>
      <c r="BV24" s="406">
        <v>4694764</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5910</v>
      </c>
      <c r="R25" s="360"/>
      <c r="S25" s="360"/>
      <c r="T25" s="360"/>
      <c r="U25" s="360"/>
      <c r="V25" s="361"/>
      <c r="W25" s="449"/>
      <c r="X25" s="386"/>
      <c r="Y25" s="387"/>
      <c r="Z25" s="362" t="s">
        <v>165</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t="s">
        <v>121</v>
      </c>
      <c r="BO25" s="436"/>
      <c r="BP25" s="436"/>
      <c r="BQ25" s="436"/>
      <c r="BR25" s="436"/>
      <c r="BS25" s="436"/>
      <c r="BT25" s="436"/>
      <c r="BU25" s="437"/>
      <c r="BV25" s="435" t="s">
        <v>121</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5620</v>
      </c>
      <c r="R26" s="360"/>
      <c r="S26" s="360"/>
      <c r="T26" s="360"/>
      <c r="U26" s="360"/>
      <c r="V26" s="361"/>
      <c r="W26" s="449"/>
      <c r="X26" s="386"/>
      <c r="Y26" s="387"/>
      <c r="Z26" s="362" t="s">
        <v>168</v>
      </c>
      <c r="AA26" s="417"/>
      <c r="AB26" s="417"/>
      <c r="AC26" s="417"/>
      <c r="AD26" s="417"/>
      <c r="AE26" s="417"/>
      <c r="AF26" s="417"/>
      <c r="AG26" s="418"/>
      <c r="AH26" s="359">
        <v>1</v>
      </c>
      <c r="AI26" s="360"/>
      <c r="AJ26" s="360"/>
      <c r="AK26" s="360"/>
      <c r="AL26" s="361"/>
      <c r="AM26" s="359" t="s">
        <v>169</v>
      </c>
      <c r="AN26" s="360"/>
      <c r="AO26" s="360"/>
      <c r="AP26" s="360"/>
      <c r="AQ26" s="360"/>
      <c r="AR26" s="361"/>
      <c r="AS26" s="359" t="s">
        <v>169</v>
      </c>
      <c r="AT26" s="360"/>
      <c r="AU26" s="360"/>
      <c r="AV26" s="360"/>
      <c r="AW26" s="360"/>
      <c r="AX26" s="419"/>
      <c r="AY26" s="446" t="s">
        <v>170</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171</v>
      </c>
      <c r="F27" s="363"/>
      <c r="G27" s="363"/>
      <c r="H27" s="363"/>
      <c r="I27" s="363"/>
      <c r="J27" s="363"/>
      <c r="K27" s="364"/>
      <c r="L27" s="359">
        <v>1</v>
      </c>
      <c r="M27" s="360"/>
      <c r="N27" s="360"/>
      <c r="O27" s="360"/>
      <c r="P27" s="361"/>
      <c r="Q27" s="359">
        <v>2980</v>
      </c>
      <c r="R27" s="360"/>
      <c r="S27" s="360"/>
      <c r="T27" s="360"/>
      <c r="U27" s="360"/>
      <c r="V27" s="361"/>
      <c r="W27" s="449"/>
      <c r="X27" s="386"/>
      <c r="Y27" s="387"/>
      <c r="Z27" s="362" t="s">
        <v>172</v>
      </c>
      <c r="AA27" s="363"/>
      <c r="AB27" s="363"/>
      <c r="AC27" s="363"/>
      <c r="AD27" s="363"/>
      <c r="AE27" s="363"/>
      <c r="AF27" s="363"/>
      <c r="AG27" s="364"/>
      <c r="AH27" s="359">
        <v>2</v>
      </c>
      <c r="AI27" s="360"/>
      <c r="AJ27" s="360"/>
      <c r="AK27" s="360"/>
      <c r="AL27" s="361"/>
      <c r="AM27" s="359" t="s">
        <v>169</v>
      </c>
      <c r="AN27" s="360"/>
      <c r="AO27" s="360"/>
      <c r="AP27" s="360"/>
      <c r="AQ27" s="360"/>
      <c r="AR27" s="361"/>
      <c r="AS27" s="359" t="s">
        <v>169</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198776</v>
      </c>
      <c r="BO27" s="441"/>
      <c r="BP27" s="441"/>
      <c r="BQ27" s="441"/>
      <c r="BR27" s="441"/>
      <c r="BS27" s="441"/>
      <c r="BT27" s="441"/>
      <c r="BU27" s="442"/>
      <c r="BV27" s="440">
        <v>198769</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174</v>
      </c>
      <c r="F28" s="363"/>
      <c r="G28" s="363"/>
      <c r="H28" s="363"/>
      <c r="I28" s="363"/>
      <c r="J28" s="363"/>
      <c r="K28" s="364"/>
      <c r="L28" s="359">
        <v>1</v>
      </c>
      <c r="M28" s="360"/>
      <c r="N28" s="360"/>
      <c r="O28" s="360"/>
      <c r="P28" s="361"/>
      <c r="Q28" s="359">
        <v>2280</v>
      </c>
      <c r="R28" s="360"/>
      <c r="S28" s="360"/>
      <c r="T28" s="360"/>
      <c r="U28" s="360"/>
      <c r="V28" s="361"/>
      <c r="W28" s="449"/>
      <c r="X28" s="386"/>
      <c r="Y28" s="387"/>
      <c r="Z28" s="362" t="s">
        <v>175</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1819617</v>
      </c>
      <c r="BO28" s="436"/>
      <c r="BP28" s="436"/>
      <c r="BQ28" s="436"/>
      <c r="BR28" s="436"/>
      <c r="BS28" s="436"/>
      <c r="BT28" s="436"/>
      <c r="BU28" s="437"/>
      <c r="BV28" s="435">
        <v>1922698</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177</v>
      </c>
      <c r="F29" s="363"/>
      <c r="G29" s="363"/>
      <c r="H29" s="363"/>
      <c r="I29" s="363"/>
      <c r="J29" s="363"/>
      <c r="K29" s="364"/>
      <c r="L29" s="359">
        <v>12</v>
      </c>
      <c r="M29" s="360"/>
      <c r="N29" s="360"/>
      <c r="O29" s="360"/>
      <c r="P29" s="361"/>
      <c r="Q29" s="359">
        <v>2080</v>
      </c>
      <c r="R29" s="360"/>
      <c r="S29" s="360"/>
      <c r="T29" s="360"/>
      <c r="U29" s="360"/>
      <c r="V29" s="361"/>
      <c r="W29" s="450"/>
      <c r="X29" s="451"/>
      <c r="Y29" s="452"/>
      <c r="Z29" s="362" t="s">
        <v>178</v>
      </c>
      <c r="AA29" s="363"/>
      <c r="AB29" s="363"/>
      <c r="AC29" s="363"/>
      <c r="AD29" s="363"/>
      <c r="AE29" s="363"/>
      <c r="AF29" s="363"/>
      <c r="AG29" s="364"/>
      <c r="AH29" s="359">
        <v>144</v>
      </c>
      <c r="AI29" s="360"/>
      <c r="AJ29" s="360"/>
      <c r="AK29" s="360"/>
      <c r="AL29" s="361"/>
      <c r="AM29" s="359">
        <v>425974</v>
      </c>
      <c r="AN29" s="360"/>
      <c r="AO29" s="360"/>
      <c r="AP29" s="360"/>
      <c r="AQ29" s="360"/>
      <c r="AR29" s="361"/>
      <c r="AS29" s="359">
        <v>2958</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68829</v>
      </c>
      <c r="BO29" s="407"/>
      <c r="BP29" s="407"/>
      <c r="BQ29" s="407"/>
      <c r="BR29" s="407"/>
      <c r="BS29" s="407"/>
      <c r="BT29" s="407"/>
      <c r="BU29" s="408"/>
      <c r="BV29" s="406">
        <v>64814</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97.8</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2906018</v>
      </c>
      <c r="BO30" s="441"/>
      <c r="BP30" s="441"/>
      <c r="BQ30" s="441"/>
      <c r="BR30" s="441"/>
      <c r="BS30" s="441"/>
      <c r="BT30" s="441"/>
      <c r="BU30" s="442"/>
      <c r="BV30" s="440">
        <v>2604987</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187</v>
      </c>
      <c r="D33" s="358"/>
      <c r="E33" s="357" t="s">
        <v>188</v>
      </c>
      <c r="F33" s="357"/>
      <c r="G33" s="357"/>
      <c r="H33" s="357"/>
      <c r="I33" s="357"/>
      <c r="J33" s="357"/>
      <c r="K33" s="357"/>
      <c r="L33" s="357"/>
      <c r="M33" s="357"/>
      <c r="N33" s="357"/>
      <c r="O33" s="357"/>
      <c r="P33" s="357"/>
      <c r="Q33" s="357"/>
      <c r="R33" s="357"/>
      <c r="S33" s="357"/>
      <c r="T33" s="167"/>
      <c r="U33" s="358" t="s">
        <v>187</v>
      </c>
      <c r="V33" s="358"/>
      <c r="W33" s="357" t="s">
        <v>188</v>
      </c>
      <c r="X33" s="357"/>
      <c r="Y33" s="357"/>
      <c r="Z33" s="357"/>
      <c r="AA33" s="357"/>
      <c r="AB33" s="357"/>
      <c r="AC33" s="357"/>
      <c r="AD33" s="357"/>
      <c r="AE33" s="357"/>
      <c r="AF33" s="357"/>
      <c r="AG33" s="357"/>
      <c r="AH33" s="357"/>
      <c r="AI33" s="357"/>
      <c r="AJ33" s="357"/>
      <c r="AK33" s="357"/>
      <c r="AL33" s="167"/>
      <c r="AM33" s="358" t="s">
        <v>187</v>
      </c>
      <c r="AN33" s="358"/>
      <c r="AO33" s="357" t="s">
        <v>188</v>
      </c>
      <c r="AP33" s="357"/>
      <c r="AQ33" s="357"/>
      <c r="AR33" s="357"/>
      <c r="AS33" s="357"/>
      <c r="AT33" s="357"/>
      <c r="AU33" s="357"/>
      <c r="AV33" s="357"/>
      <c r="AW33" s="357"/>
      <c r="AX33" s="357"/>
      <c r="AY33" s="357"/>
      <c r="AZ33" s="357"/>
      <c r="BA33" s="357"/>
      <c r="BB33" s="357"/>
      <c r="BC33" s="357"/>
      <c r="BD33" s="173"/>
      <c r="BE33" s="357" t="s">
        <v>189</v>
      </c>
      <c r="BF33" s="357"/>
      <c r="BG33" s="357" t="s">
        <v>190</v>
      </c>
      <c r="BH33" s="357"/>
      <c r="BI33" s="357"/>
      <c r="BJ33" s="357"/>
      <c r="BK33" s="357"/>
      <c r="BL33" s="357"/>
      <c r="BM33" s="357"/>
      <c r="BN33" s="357"/>
      <c r="BO33" s="357"/>
      <c r="BP33" s="357"/>
      <c r="BQ33" s="357"/>
      <c r="BR33" s="357"/>
      <c r="BS33" s="357"/>
      <c r="BT33" s="357"/>
      <c r="BU33" s="357"/>
      <c r="BV33" s="173"/>
      <c r="BW33" s="358" t="s">
        <v>189</v>
      </c>
      <c r="BX33" s="358"/>
      <c r="BY33" s="357" t="s">
        <v>191</v>
      </c>
      <c r="BZ33" s="357"/>
      <c r="CA33" s="357"/>
      <c r="CB33" s="357"/>
      <c r="CC33" s="357"/>
      <c r="CD33" s="357"/>
      <c r="CE33" s="357"/>
      <c r="CF33" s="357"/>
      <c r="CG33" s="357"/>
      <c r="CH33" s="357"/>
      <c r="CI33" s="357"/>
      <c r="CJ33" s="357"/>
      <c r="CK33" s="357"/>
      <c r="CL33" s="357"/>
      <c r="CM33" s="357"/>
      <c r="CN33" s="167"/>
      <c r="CO33" s="358" t="s">
        <v>187</v>
      </c>
      <c r="CP33" s="358"/>
      <c r="CQ33" s="357" t="s">
        <v>192</v>
      </c>
      <c r="CR33" s="357"/>
      <c r="CS33" s="357"/>
      <c r="CT33" s="357"/>
      <c r="CU33" s="357"/>
      <c r="CV33" s="357"/>
      <c r="CW33" s="357"/>
      <c r="CX33" s="357"/>
      <c r="CY33" s="357"/>
      <c r="CZ33" s="357"/>
      <c r="DA33" s="357"/>
      <c r="DB33" s="357"/>
      <c r="DC33" s="357"/>
      <c r="DD33" s="357"/>
      <c r="DE33" s="357"/>
      <c r="DF33" s="167"/>
      <c r="DG33" s="356" t="s">
        <v>193</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水道事業会計（上水道）</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宮崎県市町村総合事務組合　一般会計</v>
      </c>
      <c r="BZ34" s="355"/>
      <c r="CA34" s="355"/>
      <c r="CB34" s="355"/>
      <c r="CC34" s="355"/>
      <c r="CD34" s="355"/>
      <c r="CE34" s="355"/>
      <c r="CF34" s="355"/>
      <c r="CG34" s="355"/>
      <c r="CH34" s="355"/>
      <c r="CI34" s="355"/>
      <c r="CJ34" s="355"/>
      <c r="CK34" s="355"/>
      <c r="CL34" s="355"/>
      <c r="CM34" s="355"/>
      <c r="CN34" s="163"/>
      <c r="CO34" s="354">
        <f>IF(CQ34="","",MAX(C34:D43,U34:V43,AM34:AN43,BE34:BF43,BW34:BX43)+1)</f>
        <v>15</v>
      </c>
      <c r="CP34" s="354"/>
      <c r="CQ34" s="355" t="str">
        <f>IF('各会計、関係団体の財政状況及び健全化判断比率'!BS7="","",'各会計、関係団体の財政状況及び健全化判断比率'!BS7)</f>
        <v>公益財団法人門川ふるさと文化財団</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水道事業会計（簡易水道）</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宮崎県市町村総合事務組合　市町村交通災害共済事業特別会計</v>
      </c>
      <c r="BZ35" s="355"/>
      <c r="CA35" s="355"/>
      <c r="CB35" s="355"/>
      <c r="CC35" s="355"/>
      <c r="CD35" s="355"/>
      <c r="CE35" s="355"/>
      <c r="CF35" s="355"/>
      <c r="CG35" s="355"/>
      <c r="CH35" s="355"/>
      <c r="CI35" s="355"/>
      <c r="CJ35" s="355"/>
      <c r="CK35" s="355"/>
      <c r="CL35" s="355"/>
      <c r="CM35" s="355"/>
      <c r="CN35" s="163"/>
      <c r="CO35" s="354">
        <f t="shared" ref="CO35:CO43" si="3">IF(CQ35="","",CO34+1)</f>
        <v>16</v>
      </c>
      <c r="CP35" s="354"/>
      <c r="CQ35" s="355" t="str">
        <f>IF('各会計、関係団体の財政状況及び健全化判断比率'!BS8="","",'各会計、関係団体の財政状況及び健全化判断比率'!BS8)</f>
        <v>一般社団法人宮崎県林業公社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宮崎県市町村総合事務組合　自治会館管理運営特別会計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宮崎県後期高齢者医療広域連合　一般会計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宮崎県後期高齢者医療広域連合　後期高齢者医療特別会計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宮崎県北部広域行政事務組合（一般会計）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13</v>
      </c>
      <c r="BX40" s="354"/>
      <c r="BY40" s="355" t="str">
        <f>IF('各会計、関係団体の財政状況及び健全化判断比率'!B74="","",'各会計、関係団体の財政状況及び健全化判断比率'!B74)</f>
        <v>宮崎県北部広域行政事務組合（特別会計）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14</v>
      </c>
      <c r="BX41" s="354"/>
      <c r="BY41" s="355" t="str">
        <f>IF('各会計、関係団体の財政状況及び健全化判断比率'!B75="","",'各会計、関係団体の財政状況及び健全化判断比率'!B75)</f>
        <v>日向東臼杵広域連合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hzp8WZad5GYSVRASeoD/JG+AXaWRSY5FSgDhnIqnhjyE9Y2UGm8sXRTVSXx707XvllNLVxnC3ZbT3p31vdAcsA==" saltValue="rc53L8hnZBf/3WF0320SG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532</v>
      </c>
      <c r="D34" s="1136"/>
      <c r="E34" s="1137"/>
      <c r="F34" s="32" t="s">
        <v>486</v>
      </c>
      <c r="G34" s="33" t="s">
        <v>486</v>
      </c>
      <c r="H34" s="33" t="s">
        <v>486</v>
      </c>
      <c r="I34" s="33" t="s">
        <v>486</v>
      </c>
      <c r="J34" s="34">
        <v>13.67</v>
      </c>
      <c r="K34" s="22"/>
      <c r="L34" s="22"/>
      <c r="M34" s="22"/>
      <c r="N34" s="22"/>
      <c r="O34" s="22"/>
      <c r="P34" s="22"/>
    </row>
    <row r="35" spans="1:16" ht="39" customHeight="1" x14ac:dyDescent="0.2">
      <c r="A35" s="22"/>
      <c r="B35" s="35"/>
      <c r="C35" s="1132" t="s">
        <v>533</v>
      </c>
      <c r="D35" s="1132"/>
      <c r="E35" s="1133"/>
      <c r="F35" s="36">
        <v>5.71</v>
      </c>
      <c r="G35" s="37">
        <v>6.17</v>
      </c>
      <c r="H35" s="37">
        <v>6.82</v>
      </c>
      <c r="I35" s="37">
        <v>6.86</v>
      </c>
      <c r="J35" s="38">
        <v>6.07</v>
      </c>
      <c r="K35" s="22"/>
      <c r="L35" s="22"/>
      <c r="M35" s="22"/>
      <c r="N35" s="22"/>
      <c r="O35" s="22"/>
      <c r="P35" s="22"/>
    </row>
    <row r="36" spans="1:16" ht="39" customHeight="1" x14ac:dyDescent="0.2">
      <c r="A36" s="22"/>
      <c r="B36" s="35"/>
      <c r="C36" s="1132" t="s">
        <v>534</v>
      </c>
      <c r="D36" s="1132"/>
      <c r="E36" s="1133"/>
      <c r="F36" s="36">
        <v>9.4600000000000009</v>
      </c>
      <c r="G36" s="37">
        <v>11.47</v>
      </c>
      <c r="H36" s="37">
        <v>9.35</v>
      </c>
      <c r="I36" s="37">
        <v>7.21</v>
      </c>
      <c r="J36" s="38">
        <v>5.44</v>
      </c>
      <c r="K36" s="22"/>
      <c r="L36" s="22"/>
      <c r="M36" s="22"/>
      <c r="N36" s="22"/>
      <c r="O36" s="22"/>
      <c r="P36" s="22"/>
    </row>
    <row r="37" spans="1:16" ht="39" customHeight="1" x14ac:dyDescent="0.2">
      <c r="A37" s="22"/>
      <c r="B37" s="35"/>
      <c r="C37" s="1132" t="s">
        <v>535</v>
      </c>
      <c r="D37" s="1132"/>
      <c r="E37" s="1133"/>
      <c r="F37" s="36">
        <v>1.99</v>
      </c>
      <c r="G37" s="37">
        <v>0.08</v>
      </c>
      <c r="H37" s="37">
        <v>3.88</v>
      </c>
      <c r="I37" s="37">
        <v>4.07</v>
      </c>
      <c r="J37" s="38">
        <v>4.3099999999999996</v>
      </c>
      <c r="K37" s="22"/>
      <c r="L37" s="22"/>
      <c r="M37" s="22"/>
      <c r="N37" s="22"/>
      <c r="O37" s="22"/>
      <c r="P37" s="22"/>
    </row>
    <row r="38" spans="1:16" ht="39" customHeight="1" x14ac:dyDescent="0.2">
      <c r="A38" s="22"/>
      <c r="B38" s="35"/>
      <c r="C38" s="1132" t="s">
        <v>536</v>
      </c>
      <c r="D38" s="1132"/>
      <c r="E38" s="1133"/>
      <c r="F38" s="36" t="s">
        <v>486</v>
      </c>
      <c r="G38" s="37" t="s">
        <v>486</v>
      </c>
      <c r="H38" s="37" t="s">
        <v>486</v>
      </c>
      <c r="I38" s="37" t="s">
        <v>486</v>
      </c>
      <c r="J38" s="38">
        <v>0.11</v>
      </c>
      <c r="K38" s="22"/>
      <c r="L38" s="22"/>
      <c r="M38" s="22"/>
      <c r="N38" s="22"/>
      <c r="O38" s="22"/>
      <c r="P38" s="22"/>
    </row>
    <row r="39" spans="1:16" ht="39" customHeight="1" x14ac:dyDescent="0.2">
      <c r="A39" s="22"/>
      <c r="B39" s="35"/>
      <c r="C39" s="1132" t="s">
        <v>537</v>
      </c>
      <c r="D39" s="1132"/>
      <c r="E39" s="1133"/>
      <c r="F39" s="36">
        <v>0.09</v>
      </c>
      <c r="G39" s="37">
        <v>2.37</v>
      </c>
      <c r="H39" s="37">
        <v>0.09</v>
      </c>
      <c r="I39" s="37">
        <v>0.13</v>
      </c>
      <c r="J39" s="38">
        <v>0.1</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538</v>
      </c>
      <c r="D42" s="1132"/>
      <c r="E42" s="1133"/>
      <c r="F42" s="36" t="s">
        <v>486</v>
      </c>
      <c r="G42" s="37" t="s">
        <v>486</v>
      </c>
      <c r="H42" s="37" t="s">
        <v>486</v>
      </c>
      <c r="I42" s="37" t="s">
        <v>486</v>
      </c>
      <c r="J42" s="38" t="s">
        <v>486</v>
      </c>
      <c r="K42" s="22"/>
      <c r="L42" s="22"/>
      <c r="M42" s="22"/>
      <c r="N42" s="22"/>
      <c r="O42" s="22"/>
      <c r="P42" s="22"/>
    </row>
    <row r="43" spans="1:16" ht="39" customHeight="1" thickBot="1" x14ac:dyDescent="0.25">
      <c r="A43" s="22"/>
      <c r="B43" s="40"/>
      <c r="C43" s="1134" t="s">
        <v>539</v>
      </c>
      <c r="D43" s="1134"/>
      <c r="E43" s="1135"/>
      <c r="F43" s="41">
        <v>12.27</v>
      </c>
      <c r="G43" s="42">
        <v>12.03</v>
      </c>
      <c r="H43" s="42">
        <v>12.24</v>
      </c>
      <c r="I43" s="42">
        <v>13.09</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jGEqtqTL/6j57KDWdcTwvbYavsdkLHl5HvCy8vvICpb7lhjuSFFJnfKSYNcz8APgmMu0aSct8BM1GF9SmYngYg==" saltValue="cfA821IE9jncn3/Ei3x6O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594</v>
      </c>
      <c r="L45" s="58">
        <v>645</v>
      </c>
      <c r="M45" s="58">
        <v>690</v>
      </c>
      <c r="N45" s="58">
        <v>714</v>
      </c>
      <c r="O45" s="59">
        <v>707</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2">
      <c r="A48" s="46"/>
      <c r="B48" s="1163"/>
      <c r="C48" s="1164"/>
      <c r="D48" s="60"/>
      <c r="E48" s="1140" t="s">
        <v>13</v>
      </c>
      <c r="F48" s="1140"/>
      <c r="G48" s="1140"/>
      <c r="H48" s="1140"/>
      <c r="I48" s="1140"/>
      <c r="J48" s="1141"/>
      <c r="K48" s="61">
        <v>0</v>
      </c>
      <c r="L48" s="62">
        <v>0</v>
      </c>
      <c r="M48" s="62">
        <v>0</v>
      </c>
      <c r="N48" s="62">
        <v>0</v>
      </c>
      <c r="O48" s="63">
        <v>1</v>
      </c>
      <c r="P48" s="46"/>
      <c r="Q48" s="46"/>
      <c r="R48" s="46"/>
      <c r="S48" s="46"/>
      <c r="T48" s="46"/>
      <c r="U48" s="46"/>
    </row>
    <row r="49" spans="1:21" ht="30.75" customHeight="1" x14ac:dyDescent="0.2">
      <c r="A49" s="46"/>
      <c r="B49" s="1163"/>
      <c r="C49" s="1164"/>
      <c r="D49" s="60"/>
      <c r="E49" s="1140" t="s">
        <v>14</v>
      </c>
      <c r="F49" s="1140"/>
      <c r="G49" s="1140"/>
      <c r="H49" s="1140"/>
      <c r="I49" s="1140"/>
      <c r="J49" s="1141"/>
      <c r="K49" s="61">
        <v>15</v>
      </c>
      <c r="L49" s="62">
        <v>13</v>
      </c>
      <c r="M49" s="62">
        <v>14</v>
      </c>
      <c r="N49" s="62">
        <v>7</v>
      </c>
      <c r="O49" s="63">
        <v>2</v>
      </c>
      <c r="P49" s="46"/>
      <c r="Q49" s="46"/>
      <c r="R49" s="46"/>
      <c r="S49" s="46"/>
      <c r="T49" s="46"/>
      <c r="U49" s="46"/>
    </row>
    <row r="50" spans="1:21" ht="30.75" customHeight="1" x14ac:dyDescent="0.2">
      <c r="A50" s="46"/>
      <c r="B50" s="1163"/>
      <c r="C50" s="1164"/>
      <c r="D50" s="60"/>
      <c r="E50" s="1140" t="s">
        <v>15</v>
      </c>
      <c r="F50" s="1140"/>
      <c r="G50" s="1140"/>
      <c r="H50" s="1140"/>
      <c r="I50" s="1140"/>
      <c r="J50" s="1141"/>
      <c r="K50" s="61">
        <v>2</v>
      </c>
      <c r="L50" s="62">
        <v>2</v>
      </c>
      <c r="M50" s="62">
        <v>2</v>
      </c>
      <c r="N50" s="62">
        <v>13</v>
      </c>
      <c r="O50" s="63" t="s">
        <v>486</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486</v>
      </c>
      <c r="L51" s="62" t="s">
        <v>486</v>
      </c>
      <c r="M51" s="62" t="s">
        <v>486</v>
      </c>
      <c r="N51" s="62" t="s">
        <v>486</v>
      </c>
      <c r="O51" s="63" t="s">
        <v>486</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400</v>
      </c>
      <c r="L52" s="62">
        <v>398</v>
      </c>
      <c r="M52" s="62">
        <v>389</v>
      </c>
      <c r="N52" s="62">
        <v>418</v>
      </c>
      <c r="O52" s="63">
        <v>433</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211</v>
      </c>
      <c r="L53" s="67">
        <v>262</v>
      </c>
      <c r="M53" s="67">
        <v>317</v>
      </c>
      <c r="N53" s="67">
        <v>316</v>
      </c>
      <c r="O53" s="68">
        <v>277</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2">
      <c r="B58" s="1146" t="s">
        <v>24</v>
      </c>
      <c r="C58" s="1147"/>
      <c r="D58" s="1152" t="s">
        <v>25</v>
      </c>
      <c r="E58" s="1153"/>
      <c r="F58" s="1153"/>
      <c r="G58" s="1153"/>
      <c r="H58" s="1153"/>
      <c r="I58" s="1153"/>
      <c r="J58" s="1154"/>
      <c r="K58" s="81" t="s">
        <v>486</v>
      </c>
      <c r="L58" s="82" t="s">
        <v>486</v>
      </c>
      <c r="M58" s="82" t="s">
        <v>486</v>
      </c>
      <c r="N58" s="82" t="s">
        <v>486</v>
      </c>
      <c r="O58" s="83" t="s">
        <v>486</v>
      </c>
    </row>
    <row r="59" spans="1:21" ht="31.5" customHeight="1" x14ac:dyDescent="0.2">
      <c r="B59" s="1148"/>
      <c r="C59" s="1149"/>
      <c r="D59" s="1155" t="s">
        <v>26</v>
      </c>
      <c r="E59" s="1156"/>
      <c r="F59" s="1156"/>
      <c r="G59" s="1156"/>
      <c r="H59" s="1156"/>
      <c r="I59" s="1156"/>
      <c r="J59" s="1157"/>
      <c r="K59" s="84" t="s">
        <v>486</v>
      </c>
      <c r="L59" s="85" t="s">
        <v>486</v>
      </c>
      <c r="M59" s="85" t="s">
        <v>486</v>
      </c>
      <c r="N59" s="85" t="s">
        <v>486</v>
      </c>
      <c r="O59" s="86" t="s">
        <v>486</v>
      </c>
    </row>
    <row r="60" spans="1:21" ht="31.5" customHeight="1" thickBot="1" x14ac:dyDescent="0.25">
      <c r="B60" s="1150"/>
      <c r="C60" s="1151"/>
      <c r="D60" s="1158" t="s">
        <v>27</v>
      </c>
      <c r="E60" s="1159"/>
      <c r="F60" s="1159"/>
      <c r="G60" s="1159"/>
      <c r="H60" s="1159"/>
      <c r="I60" s="1159"/>
      <c r="J60" s="1160"/>
      <c r="K60" s="87" t="s">
        <v>486</v>
      </c>
      <c r="L60" s="88" t="s">
        <v>486</v>
      </c>
      <c r="M60" s="88" t="s">
        <v>486</v>
      </c>
      <c r="N60" s="88" t="s">
        <v>486</v>
      </c>
      <c r="O60" s="89" t="s">
        <v>486</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GF/Gbwf6rs+d22WbgZZd3M/mxTA8TRn8CeNXxO1dp/o+xyK2WC4O7m7WlKR1oFCG8TC3aMMK5kcetYb6o5GTbA==" saltValue="7u7WYiDeL09Oqhf6oWkgp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81" t="s">
        <v>30</v>
      </c>
      <c r="C41" s="1182"/>
      <c r="D41" s="103"/>
      <c r="E41" s="1183" t="s">
        <v>31</v>
      </c>
      <c r="F41" s="1183"/>
      <c r="G41" s="1183"/>
      <c r="H41" s="1184"/>
      <c r="I41" s="330">
        <v>7539</v>
      </c>
      <c r="J41" s="331">
        <v>7613</v>
      </c>
      <c r="K41" s="331">
        <v>7425</v>
      </c>
      <c r="L41" s="331">
        <v>6998</v>
      </c>
      <c r="M41" s="332">
        <v>6772</v>
      </c>
    </row>
    <row r="42" spans="2:13" ht="27.75" customHeight="1" x14ac:dyDescent="0.2">
      <c r="B42" s="1171"/>
      <c r="C42" s="1172"/>
      <c r="D42" s="104"/>
      <c r="E42" s="1175" t="s">
        <v>32</v>
      </c>
      <c r="F42" s="1175"/>
      <c r="G42" s="1175"/>
      <c r="H42" s="1176"/>
      <c r="I42" s="333">
        <v>18</v>
      </c>
      <c r="J42" s="334">
        <v>16</v>
      </c>
      <c r="K42" s="334">
        <v>13</v>
      </c>
      <c r="L42" s="334" t="s">
        <v>486</v>
      </c>
      <c r="M42" s="335" t="s">
        <v>486</v>
      </c>
    </row>
    <row r="43" spans="2:13" ht="27.75" customHeight="1" x14ac:dyDescent="0.2">
      <c r="B43" s="1171"/>
      <c r="C43" s="1172"/>
      <c r="D43" s="104"/>
      <c r="E43" s="1175" t="s">
        <v>33</v>
      </c>
      <c r="F43" s="1175"/>
      <c r="G43" s="1175"/>
      <c r="H43" s="1176"/>
      <c r="I43" s="333" t="s">
        <v>486</v>
      </c>
      <c r="J43" s="334" t="s">
        <v>486</v>
      </c>
      <c r="K43" s="334" t="s">
        <v>486</v>
      </c>
      <c r="L43" s="334" t="s">
        <v>486</v>
      </c>
      <c r="M43" s="335" t="s">
        <v>486</v>
      </c>
    </row>
    <row r="44" spans="2:13" ht="27.75" customHeight="1" x14ac:dyDescent="0.2">
      <c r="B44" s="1171"/>
      <c r="C44" s="1172"/>
      <c r="D44" s="104"/>
      <c r="E44" s="1175" t="s">
        <v>34</v>
      </c>
      <c r="F44" s="1175"/>
      <c r="G44" s="1175"/>
      <c r="H44" s="1176"/>
      <c r="I44" s="333">
        <v>41</v>
      </c>
      <c r="J44" s="334">
        <v>25</v>
      </c>
      <c r="K44" s="334">
        <v>10</v>
      </c>
      <c r="L44" s="334">
        <v>3</v>
      </c>
      <c r="M44" s="335">
        <v>90</v>
      </c>
    </row>
    <row r="45" spans="2:13" ht="27.75" customHeight="1" x14ac:dyDescent="0.2">
      <c r="B45" s="1171"/>
      <c r="C45" s="1172"/>
      <c r="D45" s="104"/>
      <c r="E45" s="1175" t="s">
        <v>35</v>
      </c>
      <c r="F45" s="1175"/>
      <c r="G45" s="1175"/>
      <c r="H45" s="1176"/>
      <c r="I45" s="333">
        <v>253</v>
      </c>
      <c r="J45" s="334">
        <v>214</v>
      </c>
      <c r="K45" s="334">
        <v>164</v>
      </c>
      <c r="L45" s="334">
        <v>67</v>
      </c>
      <c r="M45" s="335">
        <v>111</v>
      </c>
    </row>
    <row r="46" spans="2:13" ht="27.75" customHeight="1" x14ac:dyDescent="0.2">
      <c r="B46" s="1171"/>
      <c r="C46" s="1172"/>
      <c r="D46" s="105"/>
      <c r="E46" s="1175" t="s">
        <v>36</v>
      </c>
      <c r="F46" s="1175"/>
      <c r="G46" s="1175"/>
      <c r="H46" s="1176"/>
      <c r="I46" s="333" t="s">
        <v>486</v>
      </c>
      <c r="J46" s="334" t="s">
        <v>486</v>
      </c>
      <c r="K46" s="334" t="s">
        <v>486</v>
      </c>
      <c r="L46" s="334" t="s">
        <v>486</v>
      </c>
      <c r="M46" s="335" t="s">
        <v>486</v>
      </c>
    </row>
    <row r="47" spans="2:13" ht="27.75" customHeight="1" x14ac:dyDescent="0.2">
      <c r="B47" s="1171"/>
      <c r="C47" s="1172"/>
      <c r="D47" s="106"/>
      <c r="E47" s="1185" t="s">
        <v>37</v>
      </c>
      <c r="F47" s="1186"/>
      <c r="G47" s="1186"/>
      <c r="H47" s="1187"/>
      <c r="I47" s="333" t="s">
        <v>486</v>
      </c>
      <c r="J47" s="334" t="s">
        <v>486</v>
      </c>
      <c r="K47" s="334" t="s">
        <v>486</v>
      </c>
      <c r="L47" s="334" t="s">
        <v>486</v>
      </c>
      <c r="M47" s="335" t="s">
        <v>486</v>
      </c>
    </row>
    <row r="48" spans="2:13" ht="27.75" customHeight="1" x14ac:dyDescent="0.2">
      <c r="B48" s="1171"/>
      <c r="C48" s="1172"/>
      <c r="D48" s="104"/>
      <c r="E48" s="1175" t="s">
        <v>38</v>
      </c>
      <c r="F48" s="1175"/>
      <c r="G48" s="1175"/>
      <c r="H48" s="1176"/>
      <c r="I48" s="333" t="s">
        <v>486</v>
      </c>
      <c r="J48" s="334" t="s">
        <v>486</v>
      </c>
      <c r="K48" s="334" t="s">
        <v>486</v>
      </c>
      <c r="L48" s="334" t="s">
        <v>486</v>
      </c>
      <c r="M48" s="335" t="s">
        <v>486</v>
      </c>
    </row>
    <row r="49" spans="2:13" ht="27.75" customHeight="1" x14ac:dyDescent="0.2">
      <c r="B49" s="1173"/>
      <c r="C49" s="1174"/>
      <c r="D49" s="104"/>
      <c r="E49" s="1175" t="s">
        <v>39</v>
      </c>
      <c r="F49" s="1175"/>
      <c r="G49" s="1175"/>
      <c r="H49" s="1176"/>
      <c r="I49" s="333" t="s">
        <v>486</v>
      </c>
      <c r="J49" s="334" t="s">
        <v>486</v>
      </c>
      <c r="K49" s="334" t="s">
        <v>486</v>
      </c>
      <c r="L49" s="334" t="s">
        <v>486</v>
      </c>
      <c r="M49" s="335" t="s">
        <v>486</v>
      </c>
    </row>
    <row r="50" spans="2:13" ht="27.75" customHeight="1" x14ac:dyDescent="0.2">
      <c r="B50" s="1169" t="s">
        <v>40</v>
      </c>
      <c r="C50" s="1170"/>
      <c r="D50" s="107"/>
      <c r="E50" s="1175" t="s">
        <v>41</v>
      </c>
      <c r="F50" s="1175"/>
      <c r="G50" s="1175"/>
      <c r="H50" s="1176"/>
      <c r="I50" s="333">
        <v>3985</v>
      </c>
      <c r="J50" s="334">
        <v>4575</v>
      </c>
      <c r="K50" s="334">
        <v>5046</v>
      </c>
      <c r="L50" s="334">
        <v>5340</v>
      </c>
      <c r="M50" s="335">
        <v>5595</v>
      </c>
    </row>
    <row r="51" spans="2:13" ht="27.75" customHeight="1" x14ac:dyDescent="0.2">
      <c r="B51" s="1171"/>
      <c r="C51" s="1172"/>
      <c r="D51" s="104"/>
      <c r="E51" s="1175" t="s">
        <v>42</v>
      </c>
      <c r="F51" s="1175"/>
      <c r="G51" s="1175"/>
      <c r="H51" s="1176"/>
      <c r="I51" s="333">
        <v>448</v>
      </c>
      <c r="J51" s="334">
        <v>430</v>
      </c>
      <c r="K51" s="334">
        <v>433</v>
      </c>
      <c r="L51" s="334">
        <v>444</v>
      </c>
      <c r="M51" s="335">
        <v>451</v>
      </c>
    </row>
    <row r="52" spans="2:13" ht="27.75" customHeight="1" x14ac:dyDescent="0.2">
      <c r="B52" s="1173"/>
      <c r="C52" s="1174"/>
      <c r="D52" s="104"/>
      <c r="E52" s="1175" t="s">
        <v>43</v>
      </c>
      <c r="F52" s="1175"/>
      <c r="G52" s="1175"/>
      <c r="H52" s="1176"/>
      <c r="I52" s="333">
        <v>5319</v>
      </c>
      <c r="J52" s="334">
        <v>5189</v>
      </c>
      <c r="K52" s="334">
        <v>4978</v>
      </c>
      <c r="L52" s="334">
        <v>4746</v>
      </c>
      <c r="M52" s="335">
        <v>4563</v>
      </c>
    </row>
    <row r="53" spans="2:13" ht="27.75" customHeight="1" thickBot="1" x14ac:dyDescent="0.25">
      <c r="B53" s="1177" t="s">
        <v>19</v>
      </c>
      <c r="C53" s="1178"/>
      <c r="D53" s="108"/>
      <c r="E53" s="1179" t="s">
        <v>44</v>
      </c>
      <c r="F53" s="1179"/>
      <c r="G53" s="1179"/>
      <c r="H53" s="1180"/>
      <c r="I53" s="336">
        <v>-1900</v>
      </c>
      <c r="J53" s="337">
        <v>-2326</v>
      </c>
      <c r="K53" s="337">
        <v>-2843</v>
      </c>
      <c r="L53" s="337">
        <v>-3462</v>
      </c>
      <c r="M53" s="338">
        <v>-3636</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vzsvXCEOS8nbf361+cTNxzuiPwa10q54jGAkD+ih2G5uM6ewmTUi4BP5XJqwlLtqENVy10mfsWcxuIdldm1ufQ==" saltValue="ARY/tiWFIMQ+kJm8VGRoO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196" t="s">
        <v>46</v>
      </c>
      <c r="D55" s="1196"/>
      <c r="E55" s="1197"/>
      <c r="F55" s="339">
        <v>1790</v>
      </c>
      <c r="G55" s="339">
        <v>1923</v>
      </c>
      <c r="H55" s="340">
        <v>1820</v>
      </c>
    </row>
    <row r="56" spans="2:8" ht="52.5" customHeight="1" x14ac:dyDescent="0.2">
      <c r="B56" s="120"/>
      <c r="C56" s="1198" t="s">
        <v>47</v>
      </c>
      <c r="D56" s="1198"/>
      <c r="E56" s="1199"/>
      <c r="F56" s="341">
        <v>57</v>
      </c>
      <c r="G56" s="341">
        <v>65</v>
      </c>
      <c r="H56" s="342">
        <v>69</v>
      </c>
    </row>
    <row r="57" spans="2:8" ht="53.25" customHeight="1" x14ac:dyDescent="0.2">
      <c r="B57" s="120"/>
      <c r="C57" s="1200" t="s">
        <v>48</v>
      </c>
      <c r="D57" s="1200"/>
      <c r="E57" s="1201"/>
      <c r="F57" s="343">
        <v>2501</v>
      </c>
      <c r="G57" s="343">
        <v>2605</v>
      </c>
      <c r="H57" s="344">
        <v>2906</v>
      </c>
    </row>
    <row r="58" spans="2:8" ht="45.75" customHeight="1" x14ac:dyDescent="0.2">
      <c r="B58" s="121"/>
      <c r="C58" s="1188" t="s">
        <v>556</v>
      </c>
      <c r="D58" s="1189"/>
      <c r="E58" s="1190"/>
      <c r="F58" s="345">
        <v>1719</v>
      </c>
      <c r="G58" s="345">
        <v>1899</v>
      </c>
      <c r="H58" s="346">
        <v>2131</v>
      </c>
    </row>
    <row r="59" spans="2:8" ht="45.75" customHeight="1" x14ac:dyDescent="0.2">
      <c r="B59" s="121"/>
      <c r="C59" s="1188" t="s">
        <v>557</v>
      </c>
      <c r="D59" s="1189"/>
      <c r="E59" s="1190"/>
      <c r="F59" s="345">
        <v>487</v>
      </c>
      <c r="G59" s="345">
        <v>422</v>
      </c>
      <c r="H59" s="346">
        <v>493</v>
      </c>
    </row>
    <row r="60" spans="2:8" ht="45.75" customHeight="1" x14ac:dyDescent="0.2">
      <c r="B60" s="121"/>
      <c r="C60" s="1188" t="s">
        <v>558</v>
      </c>
      <c r="D60" s="1189"/>
      <c r="E60" s="1190"/>
      <c r="F60" s="345">
        <v>227</v>
      </c>
      <c r="G60" s="345">
        <v>227</v>
      </c>
      <c r="H60" s="346">
        <v>227</v>
      </c>
    </row>
    <row r="61" spans="2:8" ht="45.75" customHeight="1" x14ac:dyDescent="0.2">
      <c r="B61" s="121"/>
      <c r="C61" s="1188" t="s">
        <v>559</v>
      </c>
      <c r="D61" s="1189"/>
      <c r="E61" s="1190"/>
      <c r="F61" s="345">
        <v>20</v>
      </c>
      <c r="G61" s="345">
        <v>20</v>
      </c>
      <c r="H61" s="346">
        <v>20</v>
      </c>
    </row>
    <row r="62" spans="2:8" ht="45.75" customHeight="1" thickBot="1" x14ac:dyDescent="0.25">
      <c r="B62" s="122"/>
      <c r="C62" s="1191" t="s">
        <v>560</v>
      </c>
      <c r="D62" s="1192"/>
      <c r="E62" s="1193"/>
      <c r="F62" s="347">
        <v>13</v>
      </c>
      <c r="G62" s="347">
        <v>13</v>
      </c>
      <c r="H62" s="348">
        <v>12</v>
      </c>
    </row>
    <row r="63" spans="2:8" ht="52.5" customHeight="1" thickBot="1" x14ac:dyDescent="0.25">
      <c r="B63" s="123"/>
      <c r="C63" s="1194" t="s">
        <v>49</v>
      </c>
      <c r="D63" s="1194"/>
      <c r="E63" s="1195"/>
      <c r="F63" s="349">
        <v>4348</v>
      </c>
      <c r="G63" s="349">
        <v>4592</v>
      </c>
      <c r="H63" s="350">
        <v>4794</v>
      </c>
    </row>
    <row r="64" spans="2:8" ht="13.2" x14ac:dyDescent="0.2"/>
  </sheetData>
  <sheetProtection algorithmName="SHA-512" hashValue="xkq4UlK9CELUXvTFensMQsd7FWjAvzm0dAOgNZqEodB5vSkeatqZp2Z8bCv3p8xR05VI/qqgpgRaalvH0iV72w==" saltValue="2d5XM3KMTq226WPMeVzd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166349</v>
      </c>
      <c r="E3" s="142"/>
      <c r="F3" s="143">
        <v>96248</v>
      </c>
      <c r="G3" s="144"/>
      <c r="H3" s="145"/>
    </row>
    <row r="4" spans="1:8" x14ac:dyDescent="0.2">
      <c r="A4" s="146"/>
      <c r="B4" s="147"/>
      <c r="C4" s="148"/>
      <c r="D4" s="149">
        <v>150171</v>
      </c>
      <c r="E4" s="150"/>
      <c r="F4" s="151">
        <v>55768</v>
      </c>
      <c r="G4" s="152"/>
      <c r="H4" s="153"/>
    </row>
    <row r="5" spans="1:8" x14ac:dyDescent="0.2">
      <c r="A5" s="134" t="s">
        <v>519</v>
      </c>
      <c r="B5" s="139"/>
      <c r="C5" s="140"/>
      <c r="D5" s="141">
        <v>73179</v>
      </c>
      <c r="E5" s="142"/>
      <c r="F5" s="143">
        <v>76413</v>
      </c>
      <c r="G5" s="144"/>
      <c r="H5" s="145"/>
    </row>
    <row r="6" spans="1:8" x14ac:dyDescent="0.2">
      <c r="A6" s="146"/>
      <c r="B6" s="147"/>
      <c r="C6" s="148"/>
      <c r="D6" s="149">
        <v>42354</v>
      </c>
      <c r="E6" s="150"/>
      <c r="F6" s="151">
        <v>39658</v>
      </c>
      <c r="G6" s="152"/>
      <c r="H6" s="153"/>
    </row>
    <row r="7" spans="1:8" x14ac:dyDescent="0.2">
      <c r="A7" s="134" t="s">
        <v>520</v>
      </c>
      <c r="B7" s="139"/>
      <c r="C7" s="140"/>
      <c r="D7" s="141">
        <v>64370</v>
      </c>
      <c r="E7" s="142"/>
      <c r="F7" s="143">
        <v>66481</v>
      </c>
      <c r="G7" s="144"/>
      <c r="H7" s="145"/>
    </row>
    <row r="8" spans="1:8" x14ac:dyDescent="0.2">
      <c r="A8" s="146"/>
      <c r="B8" s="147"/>
      <c r="C8" s="148"/>
      <c r="D8" s="149">
        <v>22743</v>
      </c>
      <c r="E8" s="150"/>
      <c r="F8" s="151">
        <v>36120</v>
      </c>
      <c r="G8" s="152"/>
      <c r="H8" s="153"/>
    </row>
    <row r="9" spans="1:8" x14ac:dyDescent="0.2">
      <c r="A9" s="134" t="s">
        <v>521</v>
      </c>
      <c r="B9" s="139"/>
      <c r="C9" s="140"/>
      <c r="D9" s="141">
        <v>33670</v>
      </c>
      <c r="E9" s="142"/>
      <c r="F9" s="143">
        <v>67825</v>
      </c>
      <c r="G9" s="144"/>
      <c r="H9" s="145"/>
    </row>
    <row r="10" spans="1:8" x14ac:dyDescent="0.2">
      <c r="A10" s="146"/>
      <c r="B10" s="147"/>
      <c r="C10" s="148"/>
      <c r="D10" s="149">
        <v>22957</v>
      </c>
      <c r="E10" s="150"/>
      <c r="F10" s="151">
        <v>39417</v>
      </c>
      <c r="G10" s="152"/>
      <c r="H10" s="153"/>
    </row>
    <row r="11" spans="1:8" x14ac:dyDescent="0.2">
      <c r="A11" s="134" t="s">
        <v>522</v>
      </c>
      <c r="B11" s="139"/>
      <c r="C11" s="140"/>
      <c r="D11" s="141">
        <v>52150</v>
      </c>
      <c r="E11" s="142"/>
      <c r="F11" s="143">
        <v>81158</v>
      </c>
      <c r="G11" s="144"/>
      <c r="H11" s="145"/>
    </row>
    <row r="12" spans="1:8" x14ac:dyDescent="0.2">
      <c r="A12" s="146"/>
      <c r="B12" s="147"/>
      <c r="C12" s="154"/>
      <c r="D12" s="149">
        <v>40072</v>
      </c>
      <c r="E12" s="150"/>
      <c r="F12" s="151">
        <v>45320</v>
      </c>
      <c r="G12" s="152"/>
      <c r="H12" s="153"/>
    </row>
    <row r="13" spans="1:8" x14ac:dyDescent="0.2">
      <c r="A13" s="134"/>
      <c r="B13" s="139"/>
      <c r="C13" s="140"/>
      <c r="D13" s="141">
        <v>77944</v>
      </c>
      <c r="E13" s="142"/>
      <c r="F13" s="143">
        <v>77625</v>
      </c>
      <c r="G13" s="155"/>
      <c r="H13" s="145"/>
    </row>
    <row r="14" spans="1:8" x14ac:dyDescent="0.2">
      <c r="A14" s="146"/>
      <c r="B14" s="147"/>
      <c r="C14" s="148"/>
      <c r="D14" s="149">
        <v>55659</v>
      </c>
      <c r="E14" s="150"/>
      <c r="F14" s="151">
        <v>43257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9.4600000000000009</v>
      </c>
      <c r="C19" s="156">
        <f>ROUND(VALUE(SUBSTITUTE(実質収支比率等に係る経年分析!G$48,"▲","-")),2)</f>
        <v>11.47</v>
      </c>
      <c r="D19" s="156">
        <f>ROUND(VALUE(SUBSTITUTE(実質収支比率等に係る経年分析!H$48,"▲","-")),2)</f>
        <v>9.36</v>
      </c>
      <c r="E19" s="156">
        <f>ROUND(VALUE(SUBSTITUTE(実質収支比率等に係る経年分析!I$48,"▲","-")),2)</f>
        <v>7.21</v>
      </c>
      <c r="F19" s="156">
        <f>ROUND(VALUE(SUBSTITUTE(実質収支比率等に係る経年分析!J$48,"▲","-")),2)</f>
        <v>5.44</v>
      </c>
    </row>
    <row r="20" spans="1:11" x14ac:dyDescent="0.2">
      <c r="A20" s="156" t="s">
        <v>53</v>
      </c>
      <c r="B20" s="156">
        <f>ROUND(VALUE(SUBSTITUTE(実質収支比率等に係る経年分析!F$47,"▲","-")),2)</f>
        <v>42.78</v>
      </c>
      <c r="C20" s="156">
        <f>ROUND(VALUE(SUBSTITUTE(実質収支比率等に係る経年分析!G$47,"▲","-")),2)</f>
        <v>43.62</v>
      </c>
      <c r="D20" s="156">
        <f>ROUND(VALUE(SUBSTITUTE(実質収支比率等に係る経年分析!H$47,"▲","-")),2)</f>
        <v>38.78</v>
      </c>
      <c r="E20" s="156">
        <f>ROUND(VALUE(SUBSTITUTE(実質収支比率等に係る経年分析!I$47,"▲","-")),2)</f>
        <v>40.340000000000003</v>
      </c>
      <c r="F20" s="156">
        <f>ROUND(VALUE(SUBSTITUTE(実質収支比率等に係る経年分析!J$47,"▲","-")),2)</f>
        <v>37.549999999999997</v>
      </c>
    </row>
    <row r="21" spans="1:11" x14ac:dyDescent="0.2">
      <c r="A21" s="156" t="s">
        <v>54</v>
      </c>
      <c r="B21" s="156">
        <f>IF(ISNUMBER(VALUE(SUBSTITUTE(実質収支比率等に係る経年分析!F$49,"▲","-"))),ROUND(VALUE(SUBSTITUTE(実質収支比率等に係る経年分析!F$49,"▲","-")),2),NA())</f>
        <v>3.35</v>
      </c>
      <c r="C21" s="156">
        <f>IF(ISNUMBER(VALUE(SUBSTITUTE(実質収支比率等に係る経年分析!G$49,"▲","-"))),ROUND(VALUE(SUBSTITUTE(実質収支比率等に係る経年分析!G$49,"▲","-")),2),NA())</f>
        <v>5.8</v>
      </c>
      <c r="D21" s="156">
        <f>IF(ISNUMBER(VALUE(SUBSTITUTE(実質収支比率等に係る経年分析!H$49,"▲","-"))),ROUND(VALUE(SUBSTITUTE(実質収支比率等に係る経年分析!H$49,"▲","-")),2),NA())</f>
        <v>-7.71</v>
      </c>
      <c r="E21" s="156">
        <f>IF(ISNUMBER(VALUE(SUBSTITUTE(実質収支比率等に係る経年分析!I$49,"▲","-"))),ROUND(VALUE(SUBSTITUTE(実質収支比率等に係る経年分析!I$49,"▲","-")),2),NA())</f>
        <v>0.94</v>
      </c>
      <c r="F21" s="156">
        <f>IF(ISNUMBER(VALUE(SUBSTITUTE(実質収支比率等に係る経年分析!J$49,"▲","-"))),ROUND(VALUE(SUBSTITUTE(実質収支比率等に係る経年分析!J$49,"▲","-")),2),NA())</f>
        <v>-3.78</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12.27</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12.03</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12.24</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13.09</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0.09</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2.37</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0.09</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v>
      </c>
    </row>
    <row r="32" spans="1:11" x14ac:dyDescent="0.2">
      <c r="A32" s="157" t="str">
        <f>IF(連結実質赤字比率に係る赤字・黒字の構成分析!C$38="",NA(),連結実質赤字比率に係る赤字・黒字の構成分析!C$38)</f>
        <v>水道事業会計（簡易水道）</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0.11</v>
      </c>
    </row>
    <row r="33" spans="1:16" x14ac:dyDescent="0.2">
      <c r="A33" s="157" t="str">
        <f>IF(連結実質赤字比率に係る赤字・黒字の構成分析!C$37="",NA(),連結実質赤字比率に係る赤字・黒字の構成分析!C$37)</f>
        <v>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1.99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0.08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3.88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4.07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4.3099999999999996</v>
      </c>
    </row>
    <row r="34" spans="1:16" x14ac:dyDescent="0.2">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9.4600000000000009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11.47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9.35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7.21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5.44</v>
      </c>
    </row>
    <row r="35" spans="1:16" x14ac:dyDescent="0.2">
      <c r="A35" s="157" t="str">
        <f>IF(連結実質赤字比率に係る赤字・黒字の構成分析!C$35="",NA(),連結実質赤字比率に係る赤字・黒字の構成分析!C$35)</f>
        <v>国民健康保険事業特別会計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5.71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6.17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6.82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6.86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6.07</v>
      </c>
    </row>
    <row r="36" spans="1:16" x14ac:dyDescent="0.2">
      <c r="A36" s="157" t="str">
        <f>IF(連結実質赤字比率に係る赤字・黒字の構成分析!C$34="",NA(),連結実質赤字比率に係る赤字・黒字の構成分析!C$34)</f>
        <v>水道事業会計（上水道）</v>
      </c>
      <c r="B36" s="157" t="e">
        <f>IF(ROUND(VALUE(SUBSTITUTE(連結実質赤字比率に係る赤字・黒字の構成分析!F$34,"▲", "-")), 2) &lt; 0, ABS(ROUND(VALUE(SUBSTITUTE(連結実質赤字比率に係る赤字・黒字の構成分析!F$34,"▲", "-")), 2)), NA())</f>
        <v>#VALUE!</v>
      </c>
      <c r="C36" s="157" t="e">
        <f>IF(ROUND(VALUE(SUBSTITUTE(連結実質赤字比率に係る赤字・黒字の構成分析!F$34,"▲", "-")), 2) &gt;= 0, ABS(ROUND(VALUE(SUBSTITUTE(連結実質赤字比率に係る赤字・黒字の構成分析!F$34,"▲", "-")), 2)), NA())</f>
        <v>#VALUE!</v>
      </c>
      <c r="D36" s="157" t="e">
        <f>IF(ROUND(VALUE(SUBSTITUTE(連結実質赤字比率に係る赤字・黒字の構成分析!G$34,"▲", "-")), 2) &lt; 0, ABS(ROUND(VALUE(SUBSTITUTE(連結実質赤字比率に係る赤字・黒字の構成分析!G$34,"▲", "-")), 2)), NA())</f>
        <v>#VALUE!</v>
      </c>
      <c r="E36" s="157" t="e">
        <f>IF(ROUND(VALUE(SUBSTITUTE(連結実質赤字比率に係る赤字・黒字の構成分析!G$34,"▲", "-")), 2) &gt;= 0, ABS(ROUND(VALUE(SUBSTITUTE(連結実質赤字比率に係る赤字・黒字の構成分析!G$34,"▲", "-")), 2)), NA())</f>
        <v>#VALUE!</v>
      </c>
      <c r="F36" s="157" t="e">
        <f>IF(ROUND(VALUE(SUBSTITUTE(連結実質赤字比率に係る赤字・黒字の構成分析!H$34,"▲", "-")), 2) &lt; 0, ABS(ROUND(VALUE(SUBSTITUTE(連結実質赤字比率に係る赤字・黒字の構成分析!H$34,"▲", "-")), 2)), NA())</f>
        <v>#VALUE!</v>
      </c>
      <c r="G36" s="157" t="e">
        <f>IF(ROUND(VALUE(SUBSTITUTE(連結実質赤字比率に係る赤字・黒字の構成分析!H$34,"▲", "-")), 2) &gt;= 0, ABS(ROUND(VALUE(SUBSTITUTE(連結実質赤字比率に係る赤字・黒字の構成分析!H$34,"▲", "-")), 2)), NA())</f>
        <v>#VALUE!</v>
      </c>
      <c r="H36" s="157" t="e">
        <f>IF(ROUND(VALUE(SUBSTITUTE(連結実質赤字比率に係る赤字・黒字の構成分析!I$34,"▲", "-")), 2) &lt; 0, ABS(ROUND(VALUE(SUBSTITUTE(連結実質赤字比率に係る赤字・黒字の構成分析!I$34,"▲", "-")), 2)), NA())</f>
        <v>#VALUE!</v>
      </c>
      <c r="I36" s="157" t="e">
        <f>IF(ROUND(VALUE(SUBSTITUTE(連結実質赤字比率に係る赤字・黒字の構成分析!I$34,"▲", "-")), 2) &gt;= 0, ABS(ROUND(VALUE(SUBSTITUTE(連結実質赤字比率に係る赤字・黒字の構成分析!I$34,"▲", "-")), 2)), NA())</f>
        <v>#VALUE!</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13.67</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400</v>
      </c>
      <c r="E42" s="158"/>
      <c r="F42" s="158"/>
      <c r="G42" s="158">
        <f>'実質公債費比率（分子）の構造'!L$52</f>
        <v>398</v>
      </c>
      <c r="H42" s="158"/>
      <c r="I42" s="158"/>
      <c r="J42" s="158">
        <f>'実質公債費比率（分子）の構造'!M$52</f>
        <v>389</v>
      </c>
      <c r="K42" s="158"/>
      <c r="L42" s="158"/>
      <c r="M42" s="158">
        <f>'実質公債費比率（分子）の構造'!N$52</f>
        <v>418</v>
      </c>
      <c r="N42" s="158"/>
      <c r="O42" s="158"/>
      <c r="P42" s="158">
        <f>'実質公債費比率（分子）の構造'!O$52</f>
        <v>433</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2</v>
      </c>
      <c r="C44" s="158"/>
      <c r="D44" s="158"/>
      <c r="E44" s="158">
        <f>'実質公債費比率（分子）の構造'!L$50</f>
        <v>2</v>
      </c>
      <c r="F44" s="158"/>
      <c r="G44" s="158"/>
      <c r="H44" s="158">
        <f>'実質公債費比率（分子）の構造'!M$50</f>
        <v>2</v>
      </c>
      <c r="I44" s="158"/>
      <c r="J44" s="158"/>
      <c r="K44" s="158">
        <f>'実質公債費比率（分子）の構造'!N$50</f>
        <v>13</v>
      </c>
      <c r="L44" s="158"/>
      <c r="M44" s="158"/>
      <c r="N44" s="158" t="str">
        <f>'実質公債費比率（分子）の構造'!O$50</f>
        <v>-</v>
      </c>
      <c r="O44" s="158"/>
      <c r="P44" s="158"/>
    </row>
    <row r="45" spans="1:16" x14ac:dyDescent="0.2">
      <c r="A45" s="158" t="s">
        <v>63</v>
      </c>
      <c r="B45" s="158">
        <f>'実質公債費比率（分子）の構造'!K$49</f>
        <v>15</v>
      </c>
      <c r="C45" s="158"/>
      <c r="D45" s="158"/>
      <c r="E45" s="158">
        <f>'実質公債費比率（分子）の構造'!L$49</f>
        <v>13</v>
      </c>
      <c r="F45" s="158"/>
      <c r="G45" s="158"/>
      <c r="H45" s="158">
        <f>'実質公債費比率（分子）の構造'!M$49</f>
        <v>14</v>
      </c>
      <c r="I45" s="158"/>
      <c r="J45" s="158"/>
      <c r="K45" s="158">
        <f>'実質公債費比率（分子）の構造'!N$49</f>
        <v>7</v>
      </c>
      <c r="L45" s="158"/>
      <c r="M45" s="158"/>
      <c r="N45" s="158">
        <f>'実質公債費比率（分子）の構造'!O$49</f>
        <v>2</v>
      </c>
      <c r="O45" s="158"/>
      <c r="P45" s="158"/>
    </row>
    <row r="46" spans="1:16" x14ac:dyDescent="0.2">
      <c r="A46" s="158" t="s">
        <v>64</v>
      </c>
      <c r="B46" s="158">
        <f>'実質公債費比率（分子）の構造'!K$48</f>
        <v>0</v>
      </c>
      <c r="C46" s="158"/>
      <c r="D46" s="158"/>
      <c r="E46" s="158">
        <f>'実質公債費比率（分子）の構造'!L$48</f>
        <v>0</v>
      </c>
      <c r="F46" s="158"/>
      <c r="G46" s="158"/>
      <c r="H46" s="158">
        <f>'実質公債費比率（分子）の構造'!M$48</f>
        <v>0</v>
      </c>
      <c r="I46" s="158"/>
      <c r="J46" s="158"/>
      <c r="K46" s="158">
        <f>'実質公債費比率（分子）の構造'!N$48</f>
        <v>0</v>
      </c>
      <c r="L46" s="158"/>
      <c r="M46" s="158"/>
      <c r="N46" s="158">
        <f>'実質公債費比率（分子）の構造'!O$48</f>
        <v>1</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594</v>
      </c>
      <c r="C49" s="158"/>
      <c r="D49" s="158"/>
      <c r="E49" s="158">
        <f>'実質公債費比率（分子）の構造'!L$45</f>
        <v>645</v>
      </c>
      <c r="F49" s="158"/>
      <c r="G49" s="158"/>
      <c r="H49" s="158">
        <f>'実質公債費比率（分子）の構造'!M$45</f>
        <v>690</v>
      </c>
      <c r="I49" s="158"/>
      <c r="J49" s="158"/>
      <c r="K49" s="158">
        <f>'実質公債費比率（分子）の構造'!N$45</f>
        <v>714</v>
      </c>
      <c r="L49" s="158"/>
      <c r="M49" s="158"/>
      <c r="N49" s="158">
        <f>'実質公債費比率（分子）の構造'!O$45</f>
        <v>707</v>
      </c>
      <c r="O49" s="158"/>
      <c r="P49" s="158"/>
    </row>
    <row r="50" spans="1:16" x14ac:dyDescent="0.2">
      <c r="A50" s="158" t="s">
        <v>67</v>
      </c>
      <c r="B50" s="158" t="e">
        <f>NA()</f>
        <v>#N/A</v>
      </c>
      <c r="C50" s="158">
        <f>IF(ISNUMBER('実質公債費比率（分子）の構造'!K$53),'実質公債費比率（分子）の構造'!K$53,NA())</f>
        <v>211</v>
      </c>
      <c r="D50" s="158" t="e">
        <f>NA()</f>
        <v>#N/A</v>
      </c>
      <c r="E50" s="158" t="e">
        <f>NA()</f>
        <v>#N/A</v>
      </c>
      <c r="F50" s="158">
        <f>IF(ISNUMBER('実質公債費比率（分子）の構造'!L$53),'実質公債費比率（分子）の構造'!L$53,NA())</f>
        <v>262</v>
      </c>
      <c r="G50" s="158" t="e">
        <f>NA()</f>
        <v>#N/A</v>
      </c>
      <c r="H50" s="158" t="e">
        <f>NA()</f>
        <v>#N/A</v>
      </c>
      <c r="I50" s="158">
        <f>IF(ISNUMBER('実質公債費比率（分子）の構造'!M$53),'実質公債費比率（分子）の構造'!M$53,NA())</f>
        <v>317</v>
      </c>
      <c r="J50" s="158" t="e">
        <f>NA()</f>
        <v>#N/A</v>
      </c>
      <c r="K50" s="158" t="e">
        <f>NA()</f>
        <v>#N/A</v>
      </c>
      <c r="L50" s="158">
        <f>IF(ISNUMBER('実質公債費比率（分子）の構造'!N$53),'実質公債費比率（分子）の構造'!N$53,NA())</f>
        <v>316</v>
      </c>
      <c r="M50" s="158" t="e">
        <f>NA()</f>
        <v>#N/A</v>
      </c>
      <c r="N50" s="158" t="e">
        <f>NA()</f>
        <v>#N/A</v>
      </c>
      <c r="O50" s="158">
        <f>IF(ISNUMBER('実質公債費比率（分子）の構造'!O$53),'実質公債費比率（分子）の構造'!O$53,NA())</f>
        <v>277</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5319</v>
      </c>
      <c r="E56" s="157"/>
      <c r="F56" s="157"/>
      <c r="G56" s="157">
        <f>'将来負担比率（分子）の構造'!J$52</f>
        <v>5189</v>
      </c>
      <c r="H56" s="157"/>
      <c r="I56" s="157"/>
      <c r="J56" s="157">
        <f>'将来負担比率（分子）の構造'!K$52</f>
        <v>4978</v>
      </c>
      <c r="K56" s="157"/>
      <c r="L56" s="157"/>
      <c r="M56" s="157">
        <f>'将来負担比率（分子）の構造'!L$52</f>
        <v>4746</v>
      </c>
      <c r="N56" s="157"/>
      <c r="O56" s="157"/>
      <c r="P56" s="157">
        <f>'将来負担比率（分子）の構造'!M$52</f>
        <v>4563</v>
      </c>
    </row>
    <row r="57" spans="1:16" x14ac:dyDescent="0.2">
      <c r="A57" s="157" t="s">
        <v>42</v>
      </c>
      <c r="B57" s="157"/>
      <c r="C57" s="157"/>
      <c r="D57" s="157">
        <f>'将来負担比率（分子）の構造'!I$51</f>
        <v>448</v>
      </c>
      <c r="E57" s="157"/>
      <c r="F57" s="157"/>
      <c r="G57" s="157">
        <f>'将来負担比率（分子）の構造'!J$51</f>
        <v>430</v>
      </c>
      <c r="H57" s="157"/>
      <c r="I57" s="157"/>
      <c r="J57" s="157">
        <f>'将来負担比率（分子）の構造'!K$51</f>
        <v>433</v>
      </c>
      <c r="K57" s="157"/>
      <c r="L57" s="157"/>
      <c r="M57" s="157">
        <f>'将来負担比率（分子）の構造'!L$51</f>
        <v>444</v>
      </c>
      <c r="N57" s="157"/>
      <c r="O57" s="157"/>
      <c r="P57" s="157">
        <f>'将来負担比率（分子）の構造'!M$51</f>
        <v>451</v>
      </c>
    </row>
    <row r="58" spans="1:16" x14ac:dyDescent="0.2">
      <c r="A58" s="157" t="s">
        <v>41</v>
      </c>
      <c r="B58" s="157"/>
      <c r="C58" s="157"/>
      <c r="D58" s="157">
        <f>'将来負担比率（分子）の構造'!I$50</f>
        <v>3985</v>
      </c>
      <c r="E58" s="157"/>
      <c r="F58" s="157"/>
      <c r="G58" s="157">
        <f>'将来負担比率（分子）の構造'!J$50</f>
        <v>4575</v>
      </c>
      <c r="H58" s="157"/>
      <c r="I58" s="157"/>
      <c r="J58" s="157">
        <f>'将来負担比率（分子）の構造'!K$50</f>
        <v>5046</v>
      </c>
      <c r="K58" s="157"/>
      <c r="L58" s="157"/>
      <c r="M58" s="157">
        <f>'将来負担比率（分子）の構造'!L$50</f>
        <v>5340</v>
      </c>
      <c r="N58" s="157"/>
      <c r="O58" s="157"/>
      <c r="P58" s="157">
        <f>'将来負担比率（分子）の構造'!M$50</f>
        <v>5595</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253</v>
      </c>
      <c r="C62" s="157"/>
      <c r="D62" s="157"/>
      <c r="E62" s="157">
        <f>'将来負担比率（分子）の構造'!J$45</f>
        <v>214</v>
      </c>
      <c r="F62" s="157"/>
      <c r="G62" s="157"/>
      <c r="H62" s="157">
        <f>'将来負担比率（分子）の構造'!K$45</f>
        <v>164</v>
      </c>
      <c r="I62" s="157"/>
      <c r="J62" s="157"/>
      <c r="K62" s="157">
        <f>'将来負担比率（分子）の構造'!L$45</f>
        <v>67</v>
      </c>
      <c r="L62" s="157"/>
      <c r="M62" s="157"/>
      <c r="N62" s="157">
        <f>'将来負担比率（分子）の構造'!M$45</f>
        <v>111</v>
      </c>
      <c r="O62" s="157"/>
      <c r="P62" s="157"/>
    </row>
    <row r="63" spans="1:16" x14ac:dyDescent="0.2">
      <c r="A63" s="157" t="s">
        <v>34</v>
      </c>
      <c r="B63" s="157">
        <f>'将来負担比率（分子）の構造'!I$44</f>
        <v>41</v>
      </c>
      <c r="C63" s="157"/>
      <c r="D63" s="157"/>
      <c r="E63" s="157">
        <f>'将来負担比率（分子）の構造'!J$44</f>
        <v>25</v>
      </c>
      <c r="F63" s="157"/>
      <c r="G63" s="157"/>
      <c r="H63" s="157">
        <f>'将来負担比率（分子）の構造'!K$44</f>
        <v>10</v>
      </c>
      <c r="I63" s="157"/>
      <c r="J63" s="157"/>
      <c r="K63" s="157">
        <f>'将来負担比率（分子）の構造'!L$44</f>
        <v>3</v>
      </c>
      <c r="L63" s="157"/>
      <c r="M63" s="157"/>
      <c r="N63" s="157">
        <f>'将来負担比率（分子）の構造'!M$44</f>
        <v>90</v>
      </c>
      <c r="O63" s="157"/>
      <c r="P63" s="157"/>
    </row>
    <row r="64" spans="1:16" x14ac:dyDescent="0.2">
      <c r="A64" s="157" t="s">
        <v>33</v>
      </c>
      <c r="B64" s="157" t="str">
        <f>'将来負担比率（分子）の構造'!I$43</f>
        <v>-</v>
      </c>
      <c r="C64" s="157"/>
      <c r="D64" s="157"/>
      <c r="E64" s="157" t="str">
        <f>'将来負担比率（分子）の構造'!J$43</f>
        <v>-</v>
      </c>
      <c r="F64" s="157"/>
      <c r="G64" s="157"/>
      <c r="H64" s="157" t="str">
        <f>'将来負担比率（分子）の構造'!K$43</f>
        <v>-</v>
      </c>
      <c r="I64" s="157"/>
      <c r="J64" s="157"/>
      <c r="K64" s="157" t="str">
        <f>'将来負担比率（分子）の構造'!L$43</f>
        <v>-</v>
      </c>
      <c r="L64" s="157"/>
      <c r="M64" s="157"/>
      <c r="N64" s="157" t="str">
        <f>'将来負担比率（分子）の構造'!M$43</f>
        <v>-</v>
      </c>
      <c r="O64" s="157"/>
      <c r="P64" s="157"/>
    </row>
    <row r="65" spans="1:16" x14ac:dyDescent="0.2">
      <c r="A65" s="157" t="s">
        <v>32</v>
      </c>
      <c r="B65" s="157">
        <f>'将来負担比率（分子）の構造'!I$42</f>
        <v>18</v>
      </c>
      <c r="C65" s="157"/>
      <c r="D65" s="157"/>
      <c r="E65" s="157">
        <f>'将来負担比率（分子）の構造'!J$42</f>
        <v>16</v>
      </c>
      <c r="F65" s="157"/>
      <c r="G65" s="157"/>
      <c r="H65" s="157">
        <f>'将来負担比率（分子）の構造'!K$42</f>
        <v>13</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7539</v>
      </c>
      <c r="C66" s="157"/>
      <c r="D66" s="157"/>
      <c r="E66" s="157">
        <f>'将来負担比率（分子）の構造'!J$41</f>
        <v>7613</v>
      </c>
      <c r="F66" s="157"/>
      <c r="G66" s="157"/>
      <c r="H66" s="157">
        <f>'将来負担比率（分子）の構造'!K$41</f>
        <v>7425</v>
      </c>
      <c r="I66" s="157"/>
      <c r="J66" s="157"/>
      <c r="K66" s="157">
        <f>'将来負担比率（分子）の構造'!L$41</f>
        <v>6998</v>
      </c>
      <c r="L66" s="157"/>
      <c r="M66" s="157"/>
      <c r="N66" s="157">
        <f>'将来負担比率（分子）の構造'!M$41</f>
        <v>6772</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1790</v>
      </c>
      <c r="C72" s="161">
        <f>基金残高に係る経年分析!G55</f>
        <v>1923</v>
      </c>
      <c r="D72" s="161">
        <f>基金残高に係る経年分析!H55</f>
        <v>1820</v>
      </c>
    </row>
    <row r="73" spans="1:16" x14ac:dyDescent="0.2">
      <c r="A73" s="160" t="s">
        <v>74</v>
      </c>
      <c r="B73" s="161">
        <f>基金残高に係る経年分析!F56</f>
        <v>57</v>
      </c>
      <c r="C73" s="161">
        <f>基金残高に係る経年分析!G56</f>
        <v>65</v>
      </c>
      <c r="D73" s="161">
        <f>基金残高に係る経年分析!H56</f>
        <v>69</v>
      </c>
    </row>
    <row r="74" spans="1:16" x14ac:dyDescent="0.2">
      <c r="A74" s="160" t="s">
        <v>75</v>
      </c>
      <c r="B74" s="161">
        <f>基金残高に係る経年分析!F57</f>
        <v>2501</v>
      </c>
      <c r="C74" s="161">
        <f>基金残高に係る経年分析!G57</f>
        <v>2605</v>
      </c>
      <c r="D74" s="161">
        <f>基金残高に係る経年分析!H57</f>
        <v>2906</v>
      </c>
    </row>
  </sheetData>
  <sheetProtection algorithmName="SHA-512" hashValue="Wz2BxwGXayPeWZu5rLsDUgpYjo2qIBIW03rJZ8sL54J3/1OoNBrEnGF6P2KeMMMxdSfJqslA+D6kflMdcB9NoQ==" saltValue="jRoanM7o++1vUjPTVoJM9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216</v>
      </c>
      <c r="C5" s="667"/>
      <c r="D5" s="667"/>
      <c r="E5" s="667"/>
      <c r="F5" s="667"/>
      <c r="G5" s="667"/>
      <c r="H5" s="667"/>
      <c r="I5" s="667"/>
      <c r="J5" s="667"/>
      <c r="K5" s="667"/>
      <c r="L5" s="667"/>
      <c r="M5" s="667"/>
      <c r="N5" s="667"/>
      <c r="O5" s="667"/>
      <c r="P5" s="667"/>
      <c r="Q5" s="668"/>
      <c r="R5" s="663">
        <v>1811466</v>
      </c>
      <c r="S5" s="664"/>
      <c r="T5" s="664"/>
      <c r="U5" s="664"/>
      <c r="V5" s="664"/>
      <c r="W5" s="664"/>
      <c r="X5" s="664"/>
      <c r="Y5" s="689"/>
      <c r="Z5" s="702">
        <v>16.5</v>
      </c>
      <c r="AA5" s="702"/>
      <c r="AB5" s="702"/>
      <c r="AC5" s="702"/>
      <c r="AD5" s="703">
        <v>1811466</v>
      </c>
      <c r="AE5" s="703"/>
      <c r="AF5" s="703"/>
      <c r="AG5" s="703"/>
      <c r="AH5" s="703"/>
      <c r="AI5" s="703"/>
      <c r="AJ5" s="703"/>
      <c r="AK5" s="703"/>
      <c r="AL5" s="690">
        <v>35.9</v>
      </c>
      <c r="AM5" s="672"/>
      <c r="AN5" s="672"/>
      <c r="AO5" s="691"/>
      <c r="AP5" s="666" t="s">
        <v>217</v>
      </c>
      <c r="AQ5" s="667"/>
      <c r="AR5" s="667"/>
      <c r="AS5" s="667"/>
      <c r="AT5" s="667"/>
      <c r="AU5" s="667"/>
      <c r="AV5" s="667"/>
      <c r="AW5" s="667"/>
      <c r="AX5" s="667"/>
      <c r="AY5" s="667"/>
      <c r="AZ5" s="667"/>
      <c r="BA5" s="667"/>
      <c r="BB5" s="667"/>
      <c r="BC5" s="667"/>
      <c r="BD5" s="667"/>
      <c r="BE5" s="667"/>
      <c r="BF5" s="668"/>
      <c r="BG5" s="608">
        <v>1782484</v>
      </c>
      <c r="BH5" s="609"/>
      <c r="BI5" s="609"/>
      <c r="BJ5" s="609"/>
      <c r="BK5" s="609"/>
      <c r="BL5" s="609"/>
      <c r="BM5" s="609"/>
      <c r="BN5" s="610"/>
      <c r="BO5" s="646">
        <v>98.4</v>
      </c>
      <c r="BP5" s="646"/>
      <c r="BQ5" s="646"/>
      <c r="BR5" s="646"/>
      <c r="BS5" s="647">
        <v>124077</v>
      </c>
      <c r="BT5" s="647"/>
      <c r="BU5" s="647"/>
      <c r="BV5" s="647"/>
      <c r="BW5" s="647"/>
      <c r="BX5" s="647"/>
      <c r="BY5" s="647"/>
      <c r="BZ5" s="647"/>
      <c r="CA5" s="647"/>
      <c r="CB5" s="687"/>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2">
      <c r="B6" s="605" t="s">
        <v>221</v>
      </c>
      <c r="C6" s="606"/>
      <c r="D6" s="606"/>
      <c r="E6" s="606"/>
      <c r="F6" s="606"/>
      <c r="G6" s="606"/>
      <c r="H6" s="606"/>
      <c r="I6" s="606"/>
      <c r="J6" s="606"/>
      <c r="K6" s="606"/>
      <c r="L6" s="606"/>
      <c r="M6" s="606"/>
      <c r="N6" s="606"/>
      <c r="O6" s="606"/>
      <c r="P6" s="606"/>
      <c r="Q6" s="607"/>
      <c r="R6" s="608">
        <v>86572</v>
      </c>
      <c r="S6" s="609"/>
      <c r="T6" s="609"/>
      <c r="U6" s="609"/>
      <c r="V6" s="609"/>
      <c r="W6" s="609"/>
      <c r="X6" s="609"/>
      <c r="Y6" s="610"/>
      <c r="Z6" s="646">
        <v>0.8</v>
      </c>
      <c r="AA6" s="646"/>
      <c r="AB6" s="646"/>
      <c r="AC6" s="646"/>
      <c r="AD6" s="647">
        <v>86572</v>
      </c>
      <c r="AE6" s="647"/>
      <c r="AF6" s="647"/>
      <c r="AG6" s="647"/>
      <c r="AH6" s="647"/>
      <c r="AI6" s="647"/>
      <c r="AJ6" s="647"/>
      <c r="AK6" s="647"/>
      <c r="AL6" s="611">
        <v>1.7</v>
      </c>
      <c r="AM6" s="612"/>
      <c r="AN6" s="612"/>
      <c r="AO6" s="648"/>
      <c r="AP6" s="605" t="s">
        <v>222</v>
      </c>
      <c r="AQ6" s="606"/>
      <c r="AR6" s="606"/>
      <c r="AS6" s="606"/>
      <c r="AT6" s="606"/>
      <c r="AU6" s="606"/>
      <c r="AV6" s="606"/>
      <c r="AW6" s="606"/>
      <c r="AX6" s="606"/>
      <c r="AY6" s="606"/>
      <c r="AZ6" s="606"/>
      <c r="BA6" s="606"/>
      <c r="BB6" s="606"/>
      <c r="BC6" s="606"/>
      <c r="BD6" s="606"/>
      <c r="BE6" s="606"/>
      <c r="BF6" s="607"/>
      <c r="BG6" s="608">
        <v>1782484</v>
      </c>
      <c r="BH6" s="609"/>
      <c r="BI6" s="609"/>
      <c r="BJ6" s="609"/>
      <c r="BK6" s="609"/>
      <c r="BL6" s="609"/>
      <c r="BM6" s="609"/>
      <c r="BN6" s="610"/>
      <c r="BO6" s="646">
        <v>98.4</v>
      </c>
      <c r="BP6" s="646"/>
      <c r="BQ6" s="646"/>
      <c r="BR6" s="646"/>
      <c r="BS6" s="647">
        <v>124077</v>
      </c>
      <c r="BT6" s="647"/>
      <c r="BU6" s="647"/>
      <c r="BV6" s="647"/>
      <c r="BW6" s="647"/>
      <c r="BX6" s="647"/>
      <c r="BY6" s="647"/>
      <c r="BZ6" s="647"/>
      <c r="CA6" s="647"/>
      <c r="CB6" s="687"/>
      <c r="CD6" s="666" t="s">
        <v>223</v>
      </c>
      <c r="CE6" s="667"/>
      <c r="CF6" s="667"/>
      <c r="CG6" s="667"/>
      <c r="CH6" s="667"/>
      <c r="CI6" s="667"/>
      <c r="CJ6" s="667"/>
      <c r="CK6" s="667"/>
      <c r="CL6" s="667"/>
      <c r="CM6" s="667"/>
      <c r="CN6" s="667"/>
      <c r="CO6" s="667"/>
      <c r="CP6" s="667"/>
      <c r="CQ6" s="668"/>
      <c r="CR6" s="608">
        <v>88405</v>
      </c>
      <c r="CS6" s="609"/>
      <c r="CT6" s="609"/>
      <c r="CU6" s="609"/>
      <c r="CV6" s="609"/>
      <c r="CW6" s="609"/>
      <c r="CX6" s="609"/>
      <c r="CY6" s="610"/>
      <c r="CZ6" s="690">
        <v>0.8</v>
      </c>
      <c r="DA6" s="672"/>
      <c r="DB6" s="672"/>
      <c r="DC6" s="692"/>
      <c r="DD6" s="614" t="s">
        <v>121</v>
      </c>
      <c r="DE6" s="609"/>
      <c r="DF6" s="609"/>
      <c r="DG6" s="609"/>
      <c r="DH6" s="609"/>
      <c r="DI6" s="609"/>
      <c r="DJ6" s="609"/>
      <c r="DK6" s="609"/>
      <c r="DL6" s="609"/>
      <c r="DM6" s="609"/>
      <c r="DN6" s="609"/>
      <c r="DO6" s="609"/>
      <c r="DP6" s="610"/>
      <c r="DQ6" s="614">
        <v>88405</v>
      </c>
      <c r="DR6" s="609"/>
      <c r="DS6" s="609"/>
      <c r="DT6" s="609"/>
      <c r="DU6" s="609"/>
      <c r="DV6" s="609"/>
      <c r="DW6" s="609"/>
      <c r="DX6" s="609"/>
      <c r="DY6" s="609"/>
      <c r="DZ6" s="609"/>
      <c r="EA6" s="609"/>
      <c r="EB6" s="609"/>
      <c r="EC6" s="645"/>
    </row>
    <row r="7" spans="2:143" ht="11.25" customHeight="1" x14ac:dyDescent="0.2">
      <c r="B7" s="605" t="s">
        <v>224</v>
      </c>
      <c r="C7" s="606"/>
      <c r="D7" s="606"/>
      <c r="E7" s="606"/>
      <c r="F7" s="606"/>
      <c r="G7" s="606"/>
      <c r="H7" s="606"/>
      <c r="I7" s="606"/>
      <c r="J7" s="606"/>
      <c r="K7" s="606"/>
      <c r="L7" s="606"/>
      <c r="M7" s="606"/>
      <c r="N7" s="606"/>
      <c r="O7" s="606"/>
      <c r="P7" s="606"/>
      <c r="Q7" s="607"/>
      <c r="R7" s="608">
        <v>432</v>
      </c>
      <c r="S7" s="609"/>
      <c r="T7" s="609"/>
      <c r="U7" s="609"/>
      <c r="V7" s="609"/>
      <c r="W7" s="609"/>
      <c r="X7" s="609"/>
      <c r="Y7" s="610"/>
      <c r="Z7" s="646">
        <v>0</v>
      </c>
      <c r="AA7" s="646"/>
      <c r="AB7" s="646"/>
      <c r="AC7" s="646"/>
      <c r="AD7" s="647">
        <v>432</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677249</v>
      </c>
      <c r="BH7" s="609"/>
      <c r="BI7" s="609"/>
      <c r="BJ7" s="609"/>
      <c r="BK7" s="609"/>
      <c r="BL7" s="609"/>
      <c r="BM7" s="609"/>
      <c r="BN7" s="610"/>
      <c r="BO7" s="646">
        <v>37.4</v>
      </c>
      <c r="BP7" s="646"/>
      <c r="BQ7" s="646"/>
      <c r="BR7" s="646"/>
      <c r="BS7" s="647">
        <v>14091</v>
      </c>
      <c r="BT7" s="647"/>
      <c r="BU7" s="647"/>
      <c r="BV7" s="647"/>
      <c r="BW7" s="647"/>
      <c r="BX7" s="647"/>
      <c r="BY7" s="647"/>
      <c r="BZ7" s="647"/>
      <c r="CA7" s="647"/>
      <c r="CB7" s="687"/>
      <c r="CD7" s="605" t="s">
        <v>226</v>
      </c>
      <c r="CE7" s="606"/>
      <c r="CF7" s="606"/>
      <c r="CG7" s="606"/>
      <c r="CH7" s="606"/>
      <c r="CI7" s="606"/>
      <c r="CJ7" s="606"/>
      <c r="CK7" s="606"/>
      <c r="CL7" s="606"/>
      <c r="CM7" s="606"/>
      <c r="CN7" s="606"/>
      <c r="CO7" s="606"/>
      <c r="CP7" s="606"/>
      <c r="CQ7" s="607"/>
      <c r="CR7" s="608">
        <v>3126609</v>
      </c>
      <c r="CS7" s="609"/>
      <c r="CT7" s="609"/>
      <c r="CU7" s="609"/>
      <c r="CV7" s="609"/>
      <c r="CW7" s="609"/>
      <c r="CX7" s="609"/>
      <c r="CY7" s="610"/>
      <c r="CZ7" s="646">
        <v>29.5</v>
      </c>
      <c r="DA7" s="646"/>
      <c r="DB7" s="646"/>
      <c r="DC7" s="646"/>
      <c r="DD7" s="614">
        <v>85090</v>
      </c>
      <c r="DE7" s="609"/>
      <c r="DF7" s="609"/>
      <c r="DG7" s="609"/>
      <c r="DH7" s="609"/>
      <c r="DI7" s="609"/>
      <c r="DJ7" s="609"/>
      <c r="DK7" s="609"/>
      <c r="DL7" s="609"/>
      <c r="DM7" s="609"/>
      <c r="DN7" s="609"/>
      <c r="DO7" s="609"/>
      <c r="DP7" s="610"/>
      <c r="DQ7" s="614">
        <v>1983092</v>
      </c>
      <c r="DR7" s="609"/>
      <c r="DS7" s="609"/>
      <c r="DT7" s="609"/>
      <c r="DU7" s="609"/>
      <c r="DV7" s="609"/>
      <c r="DW7" s="609"/>
      <c r="DX7" s="609"/>
      <c r="DY7" s="609"/>
      <c r="DZ7" s="609"/>
      <c r="EA7" s="609"/>
      <c r="EB7" s="609"/>
      <c r="EC7" s="645"/>
    </row>
    <row r="8" spans="2:143" ht="11.25" customHeight="1" x14ac:dyDescent="0.2">
      <c r="B8" s="605" t="s">
        <v>227</v>
      </c>
      <c r="C8" s="606"/>
      <c r="D8" s="606"/>
      <c r="E8" s="606"/>
      <c r="F8" s="606"/>
      <c r="G8" s="606"/>
      <c r="H8" s="606"/>
      <c r="I8" s="606"/>
      <c r="J8" s="606"/>
      <c r="K8" s="606"/>
      <c r="L8" s="606"/>
      <c r="M8" s="606"/>
      <c r="N8" s="606"/>
      <c r="O8" s="606"/>
      <c r="P8" s="606"/>
      <c r="Q8" s="607"/>
      <c r="R8" s="608">
        <v>9497</v>
      </c>
      <c r="S8" s="609"/>
      <c r="T8" s="609"/>
      <c r="U8" s="609"/>
      <c r="V8" s="609"/>
      <c r="W8" s="609"/>
      <c r="X8" s="609"/>
      <c r="Y8" s="610"/>
      <c r="Z8" s="646">
        <v>0.1</v>
      </c>
      <c r="AA8" s="646"/>
      <c r="AB8" s="646"/>
      <c r="AC8" s="646"/>
      <c r="AD8" s="647">
        <v>9497</v>
      </c>
      <c r="AE8" s="647"/>
      <c r="AF8" s="647"/>
      <c r="AG8" s="647"/>
      <c r="AH8" s="647"/>
      <c r="AI8" s="647"/>
      <c r="AJ8" s="647"/>
      <c r="AK8" s="647"/>
      <c r="AL8" s="611">
        <v>0.2</v>
      </c>
      <c r="AM8" s="612"/>
      <c r="AN8" s="612"/>
      <c r="AO8" s="648"/>
      <c r="AP8" s="605" t="s">
        <v>228</v>
      </c>
      <c r="AQ8" s="606"/>
      <c r="AR8" s="606"/>
      <c r="AS8" s="606"/>
      <c r="AT8" s="606"/>
      <c r="AU8" s="606"/>
      <c r="AV8" s="606"/>
      <c r="AW8" s="606"/>
      <c r="AX8" s="606"/>
      <c r="AY8" s="606"/>
      <c r="AZ8" s="606"/>
      <c r="BA8" s="606"/>
      <c r="BB8" s="606"/>
      <c r="BC8" s="606"/>
      <c r="BD8" s="606"/>
      <c r="BE8" s="606"/>
      <c r="BF8" s="607"/>
      <c r="BG8" s="608">
        <v>25429</v>
      </c>
      <c r="BH8" s="609"/>
      <c r="BI8" s="609"/>
      <c r="BJ8" s="609"/>
      <c r="BK8" s="609"/>
      <c r="BL8" s="609"/>
      <c r="BM8" s="609"/>
      <c r="BN8" s="610"/>
      <c r="BO8" s="646">
        <v>1.4</v>
      </c>
      <c r="BP8" s="646"/>
      <c r="BQ8" s="646"/>
      <c r="BR8" s="646"/>
      <c r="BS8" s="647" t="s">
        <v>121</v>
      </c>
      <c r="BT8" s="647"/>
      <c r="BU8" s="647"/>
      <c r="BV8" s="647"/>
      <c r="BW8" s="647"/>
      <c r="BX8" s="647"/>
      <c r="BY8" s="647"/>
      <c r="BZ8" s="647"/>
      <c r="CA8" s="647"/>
      <c r="CB8" s="687"/>
      <c r="CD8" s="605" t="s">
        <v>229</v>
      </c>
      <c r="CE8" s="606"/>
      <c r="CF8" s="606"/>
      <c r="CG8" s="606"/>
      <c r="CH8" s="606"/>
      <c r="CI8" s="606"/>
      <c r="CJ8" s="606"/>
      <c r="CK8" s="606"/>
      <c r="CL8" s="606"/>
      <c r="CM8" s="606"/>
      <c r="CN8" s="606"/>
      <c r="CO8" s="606"/>
      <c r="CP8" s="606"/>
      <c r="CQ8" s="607"/>
      <c r="CR8" s="608">
        <v>3665519</v>
      </c>
      <c r="CS8" s="609"/>
      <c r="CT8" s="609"/>
      <c r="CU8" s="609"/>
      <c r="CV8" s="609"/>
      <c r="CW8" s="609"/>
      <c r="CX8" s="609"/>
      <c r="CY8" s="610"/>
      <c r="CZ8" s="646">
        <v>34.5</v>
      </c>
      <c r="DA8" s="646"/>
      <c r="DB8" s="646"/>
      <c r="DC8" s="646"/>
      <c r="DD8" s="614">
        <v>2786</v>
      </c>
      <c r="DE8" s="609"/>
      <c r="DF8" s="609"/>
      <c r="DG8" s="609"/>
      <c r="DH8" s="609"/>
      <c r="DI8" s="609"/>
      <c r="DJ8" s="609"/>
      <c r="DK8" s="609"/>
      <c r="DL8" s="609"/>
      <c r="DM8" s="609"/>
      <c r="DN8" s="609"/>
      <c r="DO8" s="609"/>
      <c r="DP8" s="610"/>
      <c r="DQ8" s="614">
        <v>1853106</v>
      </c>
      <c r="DR8" s="609"/>
      <c r="DS8" s="609"/>
      <c r="DT8" s="609"/>
      <c r="DU8" s="609"/>
      <c r="DV8" s="609"/>
      <c r="DW8" s="609"/>
      <c r="DX8" s="609"/>
      <c r="DY8" s="609"/>
      <c r="DZ8" s="609"/>
      <c r="EA8" s="609"/>
      <c r="EB8" s="609"/>
      <c r="EC8" s="645"/>
    </row>
    <row r="9" spans="2:143" ht="11.25" customHeight="1" x14ac:dyDescent="0.2">
      <c r="B9" s="605" t="s">
        <v>230</v>
      </c>
      <c r="C9" s="606"/>
      <c r="D9" s="606"/>
      <c r="E9" s="606"/>
      <c r="F9" s="606"/>
      <c r="G9" s="606"/>
      <c r="H9" s="606"/>
      <c r="I9" s="606"/>
      <c r="J9" s="606"/>
      <c r="K9" s="606"/>
      <c r="L9" s="606"/>
      <c r="M9" s="606"/>
      <c r="N9" s="606"/>
      <c r="O9" s="606"/>
      <c r="P9" s="606"/>
      <c r="Q9" s="607"/>
      <c r="R9" s="608">
        <v>9338</v>
      </c>
      <c r="S9" s="609"/>
      <c r="T9" s="609"/>
      <c r="U9" s="609"/>
      <c r="V9" s="609"/>
      <c r="W9" s="609"/>
      <c r="X9" s="609"/>
      <c r="Y9" s="610"/>
      <c r="Z9" s="646">
        <v>0.1</v>
      </c>
      <c r="AA9" s="646"/>
      <c r="AB9" s="646"/>
      <c r="AC9" s="646"/>
      <c r="AD9" s="647">
        <v>9338</v>
      </c>
      <c r="AE9" s="647"/>
      <c r="AF9" s="647"/>
      <c r="AG9" s="647"/>
      <c r="AH9" s="647"/>
      <c r="AI9" s="647"/>
      <c r="AJ9" s="647"/>
      <c r="AK9" s="647"/>
      <c r="AL9" s="611">
        <v>0.2</v>
      </c>
      <c r="AM9" s="612"/>
      <c r="AN9" s="612"/>
      <c r="AO9" s="648"/>
      <c r="AP9" s="605" t="s">
        <v>231</v>
      </c>
      <c r="AQ9" s="606"/>
      <c r="AR9" s="606"/>
      <c r="AS9" s="606"/>
      <c r="AT9" s="606"/>
      <c r="AU9" s="606"/>
      <c r="AV9" s="606"/>
      <c r="AW9" s="606"/>
      <c r="AX9" s="606"/>
      <c r="AY9" s="606"/>
      <c r="AZ9" s="606"/>
      <c r="BA9" s="606"/>
      <c r="BB9" s="606"/>
      <c r="BC9" s="606"/>
      <c r="BD9" s="606"/>
      <c r="BE9" s="606"/>
      <c r="BF9" s="607"/>
      <c r="BG9" s="608">
        <v>562680</v>
      </c>
      <c r="BH9" s="609"/>
      <c r="BI9" s="609"/>
      <c r="BJ9" s="609"/>
      <c r="BK9" s="609"/>
      <c r="BL9" s="609"/>
      <c r="BM9" s="609"/>
      <c r="BN9" s="610"/>
      <c r="BO9" s="646">
        <v>31.1</v>
      </c>
      <c r="BP9" s="646"/>
      <c r="BQ9" s="646"/>
      <c r="BR9" s="646"/>
      <c r="BS9" s="647" t="s">
        <v>121</v>
      </c>
      <c r="BT9" s="647"/>
      <c r="BU9" s="647"/>
      <c r="BV9" s="647"/>
      <c r="BW9" s="647"/>
      <c r="BX9" s="647"/>
      <c r="BY9" s="647"/>
      <c r="BZ9" s="647"/>
      <c r="CA9" s="647"/>
      <c r="CB9" s="687"/>
      <c r="CD9" s="605" t="s">
        <v>232</v>
      </c>
      <c r="CE9" s="606"/>
      <c r="CF9" s="606"/>
      <c r="CG9" s="606"/>
      <c r="CH9" s="606"/>
      <c r="CI9" s="606"/>
      <c r="CJ9" s="606"/>
      <c r="CK9" s="606"/>
      <c r="CL9" s="606"/>
      <c r="CM9" s="606"/>
      <c r="CN9" s="606"/>
      <c r="CO9" s="606"/>
      <c r="CP9" s="606"/>
      <c r="CQ9" s="607"/>
      <c r="CR9" s="608">
        <v>725487</v>
      </c>
      <c r="CS9" s="609"/>
      <c r="CT9" s="609"/>
      <c r="CU9" s="609"/>
      <c r="CV9" s="609"/>
      <c r="CW9" s="609"/>
      <c r="CX9" s="609"/>
      <c r="CY9" s="610"/>
      <c r="CZ9" s="646">
        <v>6.8</v>
      </c>
      <c r="DA9" s="646"/>
      <c r="DB9" s="646"/>
      <c r="DC9" s="646"/>
      <c r="DD9" s="614">
        <v>101905</v>
      </c>
      <c r="DE9" s="609"/>
      <c r="DF9" s="609"/>
      <c r="DG9" s="609"/>
      <c r="DH9" s="609"/>
      <c r="DI9" s="609"/>
      <c r="DJ9" s="609"/>
      <c r="DK9" s="609"/>
      <c r="DL9" s="609"/>
      <c r="DM9" s="609"/>
      <c r="DN9" s="609"/>
      <c r="DO9" s="609"/>
      <c r="DP9" s="610"/>
      <c r="DQ9" s="614">
        <v>550655</v>
      </c>
      <c r="DR9" s="609"/>
      <c r="DS9" s="609"/>
      <c r="DT9" s="609"/>
      <c r="DU9" s="609"/>
      <c r="DV9" s="609"/>
      <c r="DW9" s="609"/>
      <c r="DX9" s="609"/>
      <c r="DY9" s="609"/>
      <c r="DZ9" s="609"/>
      <c r="EA9" s="609"/>
      <c r="EB9" s="609"/>
      <c r="EC9" s="645"/>
    </row>
    <row r="10" spans="2:143" ht="11.25" customHeight="1" x14ac:dyDescent="0.2">
      <c r="B10" s="605" t="s">
        <v>233</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39541</v>
      </c>
      <c r="BH10" s="609"/>
      <c r="BI10" s="609"/>
      <c r="BJ10" s="609"/>
      <c r="BK10" s="609"/>
      <c r="BL10" s="609"/>
      <c r="BM10" s="609"/>
      <c r="BN10" s="610"/>
      <c r="BO10" s="646">
        <v>2.2000000000000002</v>
      </c>
      <c r="BP10" s="646"/>
      <c r="BQ10" s="646"/>
      <c r="BR10" s="646"/>
      <c r="BS10" s="647" t="s">
        <v>121</v>
      </c>
      <c r="BT10" s="647"/>
      <c r="BU10" s="647"/>
      <c r="BV10" s="647"/>
      <c r="BW10" s="647"/>
      <c r="BX10" s="647"/>
      <c r="BY10" s="647"/>
      <c r="BZ10" s="647"/>
      <c r="CA10" s="647"/>
      <c r="CB10" s="687"/>
      <c r="CD10" s="605" t="s">
        <v>235</v>
      </c>
      <c r="CE10" s="606"/>
      <c r="CF10" s="606"/>
      <c r="CG10" s="606"/>
      <c r="CH10" s="606"/>
      <c r="CI10" s="606"/>
      <c r="CJ10" s="606"/>
      <c r="CK10" s="606"/>
      <c r="CL10" s="606"/>
      <c r="CM10" s="606"/>
      <c r="CN10" s="606"/>
      <c r="CO10" s="606"/>
      <c r="CP10" s="606"/>
      <c r="CQ10" s="607"/>
      <c r="CR10" s="608" t="s">
        <v>121</v>
      </c>
      <c r="CS10" s="609"/>
      <c r="CT10" s="609"/>
      <c r="CU10" s="609"/>
      <c r="CV10" s="609"/>
      <c r="CW10" s="609"/>
      <c r="CX10" s="609"/>
      <c r="CY10" s="610"/>
      <c r="CZ10" s="646" t="s">
        <v>121</v>
      </c>
      <c r="DA10" s="646"/>
      <c r="DB10" s="646"/>
      <c r="DC10" s="646"/>
      <c r="DD10" s="614" t="s">
        <v>121</v>
      </c>
      <c r="DE10" s="609"/>
      <c r="DF10" s="609"/>
      <c r="DG10" s="609"/>
      <c r="DH10" s="609"/>
      <c r="DI10" s="609"/>
      <c r="DJ10" s="609"/>
      <c r="DK10" s="609"/>
      <c r="DL10" s="609"/>
      <c r="DM10" s="609"/>
      <c r="DN10" s="609"/>
      <c r="DO10" s="609"/>
      <c r="DP10" s="610"/>
      <c r="DQ10" s="614" t="s">
        <v>121</v>
      </c>
      <c r="DR10" s="609"/>
      <c r="DS10" s="609"/>
      <c r="DT10" s="609"/>
      <c r="DU10" s="609"/>
      <c r="DV10" s="609"/>
      <c r="DW10" s="609"/>
      <c r="DX10" s="609"/>
      <c r="DY10" s="609"/>
      <c r="DZ10" s="609"/>
      <c r="EA10" s="609"/>
      <c r="EB10" s="609"/>
      <c r="EC10" s="645"/>
    </row>
    <row r="11" spans="2:143" ht="11.25" customHeight="1" x14ac:dyDescent="0.2">
      <c r="B11" s="605" t="s">
        <v>236</v>
      </c>
      <c r="C11" s="606"/>
      <c r="D11" s="606"/>
      <c r="E11" s="606"/>
      <c r="F11" s="606"/>
      <c r="G11" s="606"/>
      <c r="H11" s="606"/>
      <c r="I11" s="606"/>
      <c r="J11" s="606"/>
      <c r="K11" s="606"/>
      <c r="L11" s="606"/>
      <c r="M11" s="606"/>
      <c r="N11" s="606"/>
      <c r="O11" s="606"/>
      <c r="P11" s="606"/>
      <c r="Q11" s="607"/>
      <c r="R11" s="608">
        <v>433337</v>
      </c>
      <c r="S11" s="609"/>
      <c r="T11" s="609"/>
      <c r="U11" s="609"/>
      <c r="V11" s="609"/>
      <c r="W11" s="609"/>
      <c r="X11" s="609"/>
      <c r="Y11" s="610"/>
      <c r="Z11" s="611">
        <v>4</v>
      </c>
      <c r="AA11" s="612"/>
      <c r="AB11" s="612"/>
      <c r="AC11" s="613"/>
      <c r="AD11" s="614">
        <v>433337</v>
      </c>
      <c r="AE11" s="609"/>
      <c r="AF11" s="609"/>
      <c r="AG11" s="609"/>
      <c r="AH11" s="609"/>
      <c r="AI11" s="609"/>
      <c r="AJ11" s="609"/>
      <c r="AK11" s="610"/>
      <c r="AL11" s="611">
        <v>8.6</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49599</v>
      </c>
      <c r="BH11" s="609"/>
      <c r="BI11" s="609"/>
      <c r="BJ11" s="609"/>
      <c r="BK11" s="609"/>
      <c r="BL11" s="609"/>
      <c r="BM11" s="609"/>
      <c r="BN11" s="610"/>
      <c r="BO11" s="646">
        <v>2.7</v>
      </c>
      <c r="BP11" s="646"/>
      <c r="BQ11" s="646"/>
      <c r="BR11" s="646"/>
      <c r="BS11" s="647">
        <v>14091</v>
      </c>
      <c r="BT11" s="647"/>
      <c r="BU11" s="647"/>
      <c r="BV11" s="647"/>
      <c r="BW11" s="647"/>
      <c r="BX11" s="647"/>
      <c r="BY11" s="647"/>
      <c r="BZ11" s="647"/>
      <c r="CA11" s="647"/>
      <c r="CB11" s="687"/>
      <c r="CD11" s="605" t="s">
        <v>238</v>
      </c>
      <c r="CE11" s="606"/>
      <c r="CF11" s="606"/>
      <c r="CG11" s="606"/>
      <c r="CH11" s="606"/>
      <c r="CI11" s="606"/>
      <c r="CJ11" s="606"/>
      <c r="CK11" s="606"/>
      <c r="CL11" s="606"/>
      <c r="CM11" s="606"/>
      <c r="CN11" s="606"/>
      <c r="CO11" s="606"/>
      <c r="CP11" s="606"/>
      <c r="CQ11" s="607"/>
      <c r="CR11" s="608">
        <v>353019</v>
      </c>
      <c r="CS11" s="609"/>
      <c r="CT11" s="609"/>
      <c r="CU11" s="609"/>
      <c r="CV11" s="609"/>
      <c r="CW11" s="609"/>
      <c r="CX11" s="609"/>
      <c r="CY11" s="610"/>
      <c r="CZ11" s="646">
        <v>3.3</v>
      </c>
      <c r="DA11" s="646"/>
      <c r="DB11" s="646"/>
      <c r="DC11" s="646"/>
      <c r="DD11" s="614">
        <v>60405</v>
      </c>
      <c r="DE11" s="609"/>
      <c r="DF11" s="609"/>
      <c r="DG11" s="609"/>
      <c r="DH11" s="609"/>
      <c r="DI11" s="609"/>
      <c r="DJ11" s="609"/>
      <c r="DK11" s="609"/>
      <c r="DL11" s="609"/>
      <c r="DM11" s="609"/>
      <c r="DN11" s="609"/>
      <c r="DO11" s="609"/>
      <c r="DP11" s="610"/>
      <c r="DQ11" s="614">
        <v>215996</v>
      </c>
      <c r="DR11" s="609"/>
      <c r="DS11" s="609"/>
      <c r="DT11" s="609"/>
      <c r="DU11" s="609"/>
      <c r="DV11" s="609"/>
      <c r="DW11" s="609"/>
      <c r="DX11" s="609"/>
      <c r="DY11" s="609"/>
      <c r="DZ11" s="609"/>
      <c r="EA11" s="609"/>
      <c r="EB11" s="609"/>
      <c r="EC11" s="645"/>
    </row>
    <row r="12" spans="2:143" ht="11.25" customHeight="1" x14ac:dyDescent="0.2">
      <c r="B12" s="605" t="s">
        <v>239</v>
      </c>
      <c r="C12" s="606"/>
      <c r="D12" s="606"/>
      <c r="E12" s="606"/>
      <c r="F12" s="606"/>
      <c r="G12" s="606"/>
      <c r="H12" s="606"/>
      <c r="I12" s="606"/>
      <c r="J12" s="606"/>
      <c r="K12" s="606"/>
      <c r="L12" s="606"/>
      <c r="M12" s="606"/>
      <c r="N12" s="606"/>
      <c r="O12" s="606"/>
      <c r="P12" s="606"/>
      <c r="Q12" s="607"/>
      <c r="R12" s="608" t="s">
        <v>121</v>
      </c>
      <c r="S12" s="609"/>
      <c r="T12" s="609"/>
      <c r="U12" s="609"/>
      <c r="V12" s="609"/>
      <c r="W12" s="609"/>
      <c r="X12" s="609"/>
      <c r="Y12" s="610"/>
      <c r="Z12" s="646" t="s">
        <v>121</v>
      </c>
      <c r="AA12" s="646"/>
      <c r="AB12" s="646"/>
      <c r="AC12" s="646"/>
      <c r="AD12" s="647" t="s">
        <v>121</v>
      </c>
      <c r="AE12" s="647"/>
      <c r="AF12" s="647"/>
      <c r="AG12" s="647"/>
      <c r="AH12" s="647"/>
      <c r="AI12" s="647"/>
      <c r="AJ12" s="647"/>
      <c r="AK12" s="647"/>
      <c r="AL12" s="611" t="s">
        <v>121</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891763</v>
      </c>
      <c r="BH12" s="609"/>
      <c r="BI12" s="609"/>
      <c r="BJ12" s="609"/>
      <c r="BK12" s="609"/>
      <c r="BL12" s="609"/>
      <c r="BM12" s="609"/>
      <c r="BN12" s="610"/>
      <c r="BO12" s="646">
        <v>49.2</v>
      </c>
      <c r="BP12" s="646"/>
      <c r="BQ12" s="646"/>
      <c r="BR12" s="646"/>
      <c r="BS12" s="647">
        <v>109986</v>
      </c>
      <c r="BT12" s="647"/>
      <c r="BU12" s="647"/>
      <c r="BV12" s="647"/>
      <c r="BW12" s="647"/>
      <c r="BX12" s="647"/>
      <c r="BY12" s="647"/>
      <c r="BZ12" s="647"/>
      <c r="CA12" s="647"/>
      <c r="CB12" s="687"/>
      <c r="CD12" s="605" t="s">
        <v>241</v>
      </c>
      <c r="CE12" s="606"/>
      <c r="CF12" s="606"/>
      <c r="CG12" s="606"/>
      <c r="CH12" s="606"/>
      <c r="CI12" s="606"/>
      <c r="CJ12" s="606"/>
      <c r="CK12" s="606"/>
      <c r="CL12" s="606"/>
      <c r="CM12" s="606"/>
      <c r="CN12" s="606"/>
      <c r="CO12" s="606"/>
      <c r="CP12" s="606"/>
      <c r="CQ12" s="607"/>
      <c r="CR12" s="608">
        <v>175708</v>
      </c>
      <c r="CS12" s="609"/>
      <c r="CT12" s="609"/>
      <c r="CU12" s="609"/>
      <c r="CV12" s="609"/>
      <c r="CW12" s="609"/>
      <c r="CX12" s="609"/>
      <c r="CY12" s="610"/>
      <c r="CZ12" s="646">
        <v>1.7</v>
      </c>
      <c r="DA12" s="646"/>
      <c r="DB12" s="646"/>
      <c r="DC12" s="646"/>
      <c r="DD12" s="614">
        <v>7147</v>
      </c>
      <c r="DE12" s="609"/>
      <c r="DF12" s="609"/>
      <c r="DG12" s="609"/>
      <c r="DH12" s="609"/>
      <c r="DI12" s="609"/>
      <c r="DJ12" s="609"/>
      <c r="DK12" s="609"/>
      <c r="DL12" s="609"/>
      <c r="DM12" s="609"/>
      <c r="DN12" s="609"/>
      <c r="DO12" s="609"/>
      <c r="DP12" s="610"/>
      <c r="DQ12" s="614">
        <v>129901</v>
      </c>
      <c r="DR12" s="609"/>
      <c r="DS12" s="609"/>
      <c r="DT12" s="609"/>
      <c r="DU12" s="609"/>
      <c r="DV12" s="609"/>
      <c r="DW12" s="609"/>
      <c r="DX12" s="609"/>
      <c r="DY12" s="609"/>
      <c r="DZ12" s="609"/>
      <c r="EA12" s="609"/>
      <c r="EB12" s="609"/>
      <c r="EC12" s="645"/>
    </row>
    <row r="13" spans="2:143" ht="11.25" customHeight="1" x14ac:dyDescent="0.2">
      <c r="B13" s="605" t="s">
        <v>242</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888236</v>
      </c>
      <c r="BH13" s="609"/>
      <c r="BI13" s="609"/>
      <c r="BJ13" s="609"/>
      <c r="BK13" s="609"/>
      <c r="BL13" s="609"/>
      <c r="BM13" s="609"/>
      <c r="BN13" s="610"/>
      <c r="BO13" s="646">
        <v>49</v>
      </c>
      <c r="BP13" s="646"/>
      <c r="BQ13" s="646"/>
      <c r="BR13" s="646"/>
      <c r="BS13" s="647">
        <v>109986</v>
      </c>
      <c r="BT13" s="647"/>
      <c r="BU13" s="647"/>
      <c r="BV13" s="647"/>
      <c r="BW13" s="647"/>
      <c r="BX13" s="647"/>
      <c r="BY13" s="647"/>
      <c r="BZ13" s="647"/>
      <c r="CA13" s="647"/>
      <c r="CB13" s="687"/>
      <c r="CD13" s="605" t="s">
        <v>244</v>
      </c>
      <c r="CE13" s="606"/>
      <c r="CF13" s="606"/>
      <c r="CG13" s="606"/>
      <c r="CH13" s="606"/>
      <c r="CI13" s="606"/>
      <c r="CJ13" s="606"/>
      <c r="CK13" s="606"/>
      <c r="CL13" s="606"/>
      <c r="CM13" s="606"/>
      <c r="CN13" s="606"/>
      <c r="CO13" s="606"/>
      <c r="CP13" s="606"/>
      <c r="CQ13" s="607"/>
      <c r="CR13" s="608">
        <v>427858</v>
      </c>
      <c r="CS13" s="609"/>
      <c r="CT13" s="609"/>
      <c r="CU13" s="609"/>
      <c r="CV13" s="609"/>
      <c r="CW13" s="609"/>
      <c r="CX13" s="609"/>
      <c r="CY13" s="610"/>
      <c r="CZ13" s="646">
        <v>4</v>
      </c>
      <c r="DA13" s="646"/>
      <c r="DB13" s="646"/>
      <c r="DC13" s="646"/>
      <c r="DD13" s="614">
        <v>316398</v>
      </c>
      <c r="DE13" s="609"/>
      <c r="DF13" s="609"/>
      <c r="DG13" s="609"/>
      <c r="DH13" s="609"/>
      <c r="DI13" s="609"/>
      <c r="DJ13" s="609"/>
      <c r="DK13" s="609"/>
      <c r="DL13" s="609"/>
      <c r="DM13" s="609"/>
      <c r="DN13" s="609"/>
      <c r="DO13" s="609"/>
      <c r="DP13" s="610"/>
      <c r="DQ13" s="614">
        <v>149639</v>
      </c>
      <c r="DR13" s="609"/>
      <c r="DS13" s="609"/>
      <c r="DT13" s="609"/>
      <c r="DU13" s="609"/>
      <c r="DV13" s="609"/>
      <c r="DW13" s="609"/>
      <c r="DX13" s="609"/>
      <c r="DY13" s="609"/>
      <c r="DZ13" s="609"/>
      <c r="EA13" s="609"/>
      <c r="EB13" s="609"/>
      <c r="EC13" s="645"/>
    </row>
    <row r="14" spans="2:143" ht="11.25" customHeight="1" x14ac:dyDescent="0.2">
      <c r="B14" s="605" t="s">
        <v>245</v>
      </c>
      <c r="C14" s="606"/>
      <c r="D14" s="606"/>
      <c r="E14" s="606"/>
      <c r="F14" s="606"/>
      <c r="G14" s="606"/>
      <c r="H14" s="606"/>
      <c r="I14" s="606"/>
      <c r="J14" s="606"/>
      <c r="K14" s="606"/>
      <c r="L14" s="606"/>
      <c r="M14" s="606"/>
      <c r="N14" s="606"/>
      <c r="O14" s="606"/>
      <c r="P14" s="606"/>
      <c r="Q14" s="607"/>
      <c r="R14" s="608" t="s">
        <v>121</v>
      </c>
      <c r="S14" s="609"/>
      <c r="T14" s="609"/>
      <c r="U14" s="609"/>
      <c r="V14" s="609"/>
      <c r="W14" s="609"/>
      <c r="X14" s="609"/>
      <c r="Y14" s="610"/>
      <c r="Z14" s="646" t="s">
        <v>121</v>
      </c>
      <c r="AA14" s="646"/>
      <c r="AB14" s="646"/>
      <c r="AC14" s="646"/>
      <c r="AD14" s="647" t="s">
        <v>121</v>
      </c>
      <c r="AE14" s="647"/>
      <c r="AF14" s="647"/>
      <c r="AG14" s="647"/>
      <c r="AH14" s="647"/>
      <c r="AI14" s="647"/>
      <c r="AJ14" s="647"/>
      <c r="AK14" s="647"/>
      <c r="AL14" s="611" t="s">
        <v>121</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76061</v>
      </c>
      <c r="BH14" s="609"/>
      <c r="BI14" s="609"/>
      <c r="BJ14" s="609"/>
      <c r="BK14" s="609"/>
      <c r="BL14" s="609"/>
      <c r="BM14" s="609"/>
      <c r="BN14" s="610"/>
      <c r="BO14" s="646">
        <v>4.2</v>
      </c>
      <c r="BP14" s="646"/>
      <c r="BQ14" s="646"/>
      <c r="BR14" s="646"/>
      <c r="BS14" s="647" t="s">
        <v>121</v>
      </c>
      <c r="BT14" s="647"/>
      <c r="BU14" s="647"/>
      <c r="BV14" s="647"/>
      <c r="BW14" s="647"/>
      <c r="BX14" s="647"/>
      <c r="BY14" s="647"/>
      <c r="BZ14" s="647"/>
      <c r="CA14" s="647"/>
      <c r="CB14" s="687"/>
      <c r="CD14" s="605" t="s">
        <v>247</v>
      </c>
      <c r="CE14" s="606"/>
      <c r="CF14" s="606"/>
      <c r="CG14" s="606"/>
      <c r="CH14" s="606"/>
      <c r="CI14" s="606"/>
      <c r="CJ14" s="606"/>
      <c r="CK14" s="606"/>
      <c r="CL14" s="606"/>
      <c r="CM14" s="606"/>
      <c r="CN14" s="606"/>
      <c r="CO14" s="606"/>
      <c r="CP14" s="606"/>
      <c r="CQ14" s="607"/>
      <c r="CR14" s="608">
        <v>350450</v>
      </c>
      <c r="CS14" s="609"/>
      <c r="CT14" s="609"/>
      <c r="CU14" s="609"/>
      <c r="CV14" s="609"/>
      <c r="CW14" s="609"/>
      <c r="CX14" s="609"/>
      <c r="CY14" s="610"/>
      <c r="CZ14" s="646">
        <v>3.3</v>
      </c>
      <c r="DA14" s="646"/>
      <c r="DB14" s="646"/>
      <c r="DC14" s="646"/>
      <c r="DD14" s="614">
        <v>26750</v>
      </c>
      <c r="DE14" s="609"/>
      <c r="DF14" s="609"/>
      <c r="DG14" s="609"/>
      <c r="DH14" s="609"/>
      <c r="DI14" s="609"/>
      <c r="DJ14" s="609"/>
      <c r="DK14" s="609"/>
      <c r="DL14" s="609"/>
      <c r="DM14" s="609"/>
      <c r="DN14" s="609"/>
      <c r="DO14" s="609"/>
      <c r="DP14" s="610"/>
      <c r="DQ14" s="614">
        <v>338080</v>
      </c>
      <c r="DR14" s="609"/>
      <c r="DS14" s="609"/>
      <c r="DT14" s="609"/>
      <c r="DU14" s="609"/>
      <c r="DV14" s="609"/>
      <c r="DW14" s="609"/>
      <c r="DX14" s="609"/>
      <c r="DY14" s="609"/>
      <c r="DZ14" s="609"/>
      <c r="EA14" s="609"/>
      <c r="EB14" s="609"/>
      <c r="EC14" s="645"/>
    </row>
    <row r="15" spans="2:143" ht="11.25" customHeight="1" x14ac:dyDescent="0.2">
      <c r="B15" s="605" t="s">
        <v>248</v>
      </c>
      <c r="C15" s="606"/>
      <c r="D15" s="606"/>
      <c r="E15" s="606"/>
      <c r="F15" s="606"/>
      <c r="G15" s="606"/>
      <c r="H15" s="606"/>
      <c r="I15" s="606"/>
      <c r="J15" s="606"/>
      <c r="K15" s="606"/>
      <c r="L15" s="606"/>
      <c r="M15" s="606"/>
      <c r="N15" s="606"/>
      <c r="O15" s="606"/>
      <c r="P15" s="606"/>
      <c r="Q15" s="607"/>
      <c r="R15" s="608">
        <v>5130</v>
      </c>
      <c r="S15" s="609"/>
      <c r="T15" s="609"/>
      <c r="U15" s="609"/>
      <c r="V15" s="609"/>
      <c r="W15" s="609"/>
      <c r="X15" s="609"/>
      <c r="Y15" s="610"/>
      <c r="Z15" s="646">
        <v>0</v>
      </c>
      <c r="AA15" s="646"/>
      <c r="AB15" s="646"/>
      <c r="AC15" s="646"/>
      <c r="AD15" s="647">
        <v>5130</v>
      </c>
      <c r="AE15" s="647"/>
      <c r="AF15" s="647"/>
      <c r="AG15" s="647"/>
      <c r="AH15" s="647"/>
      <c r="AI15" s="647"/>
      <c r="AJ15" s="647"/>
      <c r="AK15" s="647"/>
      <c r="AL15" s="611">
        <v>0.1</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137411</v>
      </c>
      <c r="BH15" s="609"/>
      <c r="BI15" s="609"/>
      <c r="BJ15" s="609"/>
      <c r="BK15" s="609"/>
      <c r="BL15" s="609"/>
      <c r="BM15" s="609"/>
      <c r="BN15" s="610"/>
      <c r="BO15" s="646">
        <v>7.6</v>
      </c>
      <c r="BP15" s="646"/>
      <c r="BQ15" s="646"/>
      <c r="BR15" s="646"/>
      <c r="BS15" s="647" t="s">
        <v>121</v>
      </c>
      <c r="BT15" s="647"/>
      <c r="BU15" s="647"/>
      <c r="BV15" s="647"/>
      <c r="BW15" s="647"/>
      <c r="BX15" s="647"/>
      <c r="BY15" s="647"/>
      <c r="BZ15" s="647"/>
      <c r="CA15" s="647"/>
      <c r="CB15" s="687"/>
      <c r="CD15" s="605" t="s">
        <v>250</v>
      </c>
      <c r="CE15" s="606"/>
      <c r="CF15" s="606"/>
      <c r="CG15" s="606"/>
      <c r="CH15" s="606"/>
      <c r="CI15" s="606"/>
      <c r="CJ15" s="606"/>
      <c r="CK15" s="606"/>
      <c r="CL15" s="606"/>
      <c r="CM15" s="606"/>
      <c r="CN15" s="606"/>
      <c r="CO15" s="606"/>
      <c r="CP15" s="606"/>
      <c r="CQ15" s="607"/>
      <c r="CR15" s="608">
        <v>919873</v>
      </c>
      <c r="CS15" s="609"/>
      <c r="CT15" s="609"/>
      <c r="CU15" s="609"/>
      <c r="CV15" s="609"/>
      <c r="CW15" s="609"/>
      <c r="CX15" s="609"/>
      <c r="CY15" s="610"/>
      <c r="CZ15" s="646">
        <v>8.6999999999999993</v>
      </c>
      <c r="DA15" s="646"/>
      <c r="DB15" s="646"/>
      <c r="DC15" s="646"/>
      <c r="DD15" s="614">
        <v>285489</v>
      </c>
      <c r="DE15" s="609"/>
      <c r="DF15" s="609"/>
      <c r="DG15" s="609"/>
      <c r="DH15" s="609"/>
      <c r="DI15" s="609"/>
      <c r="DJ15" s="609"/>
      <c r="DK15" s="609"/>
      <c r="DL15" s="609"/>
      <c r="DM15" s="609"/>
      <c r="DN15" s="609"/>
      <c r="DO15" s="609"/>
      <c r="DP15" s="610"/>
      <c r="DQ15" s="614">
        <v>590530</v>
      </c>
      <c r="DR15" s="609"/>
      <c r="DS15" s="609"/>
      <c r="DT15" s="609"/>
      <c r="DU15" s="609"/>
      <c r="DV15" s="609"/>
      <c r="DW15" s="609"/>
      <c r="DX15" s="609"/>
      <c r="DY15" s="609"/>
      <c r="DZ15" s="609"/>
      <c r="EA15" s="609"/>
      <c r="EB15" s="609"/>
      <c r="EC15" s="645"/>
    </row>
    <row r="16" spans="2:143" ht="11.25" customHeight="1" x14ac:dyDescent="0.2">
      <c r="B16" s="605" t="s">
        <v>251</v>
      </c>
      <c r="C16" s="606"/>
      <c r="D16" s="606"/>
      <c r="E16" s="606"/>
      <c r="F16" s="606"/>
      <c r="G16" s="606"/>
      <c r="H16" s="606"/>
      <c r="I16" s="606"/>
      <c r="J16" s="606"/>
      <c r="K16" s="606"/>
      <c r="L16" s="606"/>
      <c r="M16" s="606"/>
      <c r="N16" s="606"/>
      <c r="O16" s="606"/>
      <c r="P16" s="606"/>
      <c r="Q16" s="607"/>
      <c r="R16" s="608">
        <v>26092</v>
      </c>
      <c r="S16" s="609"/>
      <c r="T16" s="609"/>
      <c r="U16" s="609"/>
      <c r="V16" s="609"/>
      <c r="W16" s="609"/>
      <c r="X16" s="609"/>
      <c r="Y16" s="610"/>
      <c r="Z16" s="646">
        <v>0.2</v>
      </c>
      <c r="AA16" s="646"/>
      <c r="AB16" s="646"/>
      <c r="AC16" s="646"/>
      <c r="AD16" s="647">
        <v>26092</v>
      </c>
      <c r="AE16" s="647"/>
      <c r="AF16" s="647"/>
      <c r="AG16" s="647"/>
      <c r="AH16" s="647"/>
      <c r="AI16" s="647"/>
      <c r="AJ16" s="647"/>
      <c r="AK16" s="647"/>
      <c r="AL16" s="611">
        <v>0.5</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7"/>
      <c r="CD16" s="605" t="s">
        <v>253</v>
      </c>
      <c r="CE16" s="606"/>
      <c r="CF16" s="606"/>
      <c r="CG16" s="606"/>
      <c r="CH16" s="606"/>
      <c r="CI16" s="606"/>
      <c r="CJ16" s="606"/>
      <c r="CK16" s="606"/>
      <c r="CL16" s="606"/>
      <c r="CM16" s="606"/>
      <c r="CN16" s="606"/>
      <c r="CO16" s="606"/>
      <c r="CP16" s="606"/>
      <c r="CQ16" s="607"/>
      <c r="CR16" s="608">
        <v>74937</v>
      </c>
      <c r="CS16" s="609"/>
      <c r="CT16" s="609"/>
      <c r="CU16" s="609"/>
      <c r="CV16" s="609"/>
      <c r="CW16" s="609"/>
      <c r="CX16" s="609"/>
      <c r="CY16" s="610"/>
      <c r="CZ16" s="646">
        <v>0.7</v>
      </c>
      <c r="DA16" s="646"/>
      <c r="DB16" s="646"/>
      <c r="DC16" s="646"/>
      <c r="DD16" s="614" t="s">
        <v>121</v>
      </c>
      <c r="DE16" s="609"/>
      <c r="DF16" s="609"/>
      <c r="DG16" s="609"/>
      <c r="DH16" s="609"/>
      <c r="DI16" s="609"/>
      <c r="DJ16" s="609"/>
      <c r="DK16" s="609"/>
      <c r="DL16" s="609"/>
      <c r="DM16" s="609"/>
      <c r="DN16" s="609"/>
      <c r="DO16" s="609"/>
      <c r="DP16" s="610"/>
      <c r="DQ16" s="614">
        <v>37415</v>
      </c>
      <c r="DR16" s="609"/>
      <c r="DS16" s="609"/>
      <c r="DT16" s="609"/>
      <c r="DU16" s="609"/>
      <c r="DV16" s="609"/>
      <c r="DW16" s="609"/>
      <c r="DX16" s="609"/>
      <c r="DY16" s="609"/>
      <c r="DZ16" s="609"/>
      <c r="EA16" s="609"/>
      <c r="EB16" s="609"/>
      <c r="EC16" s="645"/>
    </row>
    <row r="17" spans="2:133" ht="11.25" customHeight="1" x14ac:dyDescent="0.2">
      <c r="B17" s="605" t="s">
        <v>254</v>
      </c>
      <c r="C17" s="606"/>
      <c r="D17" s="606"/>
      <c r="E17" s="606"/>
      <c r="F17" s="606"/>
      <c r="G17" s="606"/>
      <c r="H17" s="606"/>
      <c r="I17" s="606"/>
      <c r="J17" s="606"/>
      <c r="K17" s="606"/>
      <c r="L17" s="606"/>
      <c r="M17" s="606"/>
      <c r="N17" s="606"/>
      <c r="O17" s="606"/>
      <c r="P17" s="606"/>
      <c r="Q17" s="607"/>
      <c r="R17" s="608">
        <v>92221</v>
      </c>
      <c r="S17" s="609"/>
      <c r="T17" s="609"/>
      <c r="U17" s="609"/>
      <c r="V17" s="609"/>
      <c r="W17" s="609"/>
      <c r="X17" s="609"/>
      <c r="Y17" s="610"/>
      <c r="Z17" s="646">
        <v>0.8</v>
      </c>
      <c r="AA17" s="646"/>
      <c r="AB17" s="646"/>
      <c r="AC17" s="646"/>
      <c r="AD17" s="647">
        <v>92221</v>
      </c>
      <c r="AE17" s="647"/>
      <c r="AF17" s="647"/>
      <c r="AG17" s="647"/>
      <c r="AH17" s="647"/>
      <c r="AI17" s="647"/>
      <c r="AJ17" s="647"/>
      <c r="AK17" s="647"/>
      <c r="AL17" s="611">
        <v>1.8</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7"/>
      <c r="CD17" s="605" t="s">
        <v>256</v>
      </c>
      <c r="CE17" s="606"/>
      <c r="CF17" s="606"/>
      <c r="CG17" s="606"/>
      <c r="CH17" s="606"/>
      <c r="CI17" s="606"/>
      <c r="CJ17" s="606"/>
      <c r="CK17" s="606"/>
      <c r="CL17" s="606"/>
      <c r="CM17" s="606"/>
      <c r="CN17" s="606"/>
      <c r="CO17" s="606"/>
      <c r="CP17" s="606"/>
      <c r="CQ17" s="607"/>
      <c r="CR17" s="608">
        <v>706630</v>
      </c>
      <c r="CS17" s="609"/>
      <c r="CT17" s="609"/>
      <c r="CU17" s="609"/>
      <c r="CV17" s="609"/>
      <c r="CW17" s="609"/>
      <c r="CX17" s="609"/>
      <c r="CY17" s="610"/>
      <c r="CZ17" s="646">
        <v>6.7</v>
      </c>
      <c r="DA17" s="646"/>
      <c r="DB17" s="646"/>
      <c r="DC17" s="646"/>
      <c r="DD17" s="614" t="s">
        <v>121</v>
      </c>
      <c r="DE17" s="609"/>
      <c r="DF17" s="609"/>
      <c r="DG17" s="609"/>
      <c r="DH17" s="609"/>
      <c r="DI17" s="609"/>
      <c r="DJ17" s="609"/>
      <c r="DK17" s="609"/>
      <c r="DL17" s="609"/>
      <c r="DM17" s="609"/>
      <c r="DN17" s="609"/>
      <c r="DO17" s="609"/>
      <c r="DP17" s="610"/>
      <c r="DQ17" s="614">
        <v>645994</v>
      </c>
      <c r="DR17" s="609"/>
      <c r="DS17" s="609"/>
      <c r="DT17" s="609"/>
      <c r="DU17" s="609"/>
      <c r="DV17" s="609"/>
      <c r="DW17" s="609"/>
      <c r="DX17" s="609"/>
      <c r="DY17" s="609"/>
      <c r="DZ17" s="609"/>
      <c r="EA17" s="609"/>
      <c r="EB17" s="609"/>
      <c r="EC17" s="645"/>
    </row>
    <row r="18" spans="2:133" ht="11.25" customHeight="1" x14ac:dyDescent="0.2">
      <c r="B18" s="605" t="s">
        <v>257</v>
      </c>
      <c r="C18" s="606"/>
      <c r="D18" s="606"/>
      <c r="E18" s="606"/>
      <c r="F18" s="606"/>
      <c r="G18" s="606"/>
      <c r="H18" s="606"/>
      <c r="I18" s="606"/>
      <c r="J18" s="606"/>
      <c r="K18" s="606"/>
      <c r="L18" s="606"/>
      <c r="M18" s="606"/>
      <c r="N18" s="606"/>
      <c r="O18" s="606"/>
      <c r="P18" s="606"/>
      <c r="Q18" s="607"/>
      <c r="R18" s="608">
        <v>19076</v>
      </c>
      <c r="S18" s="609"/>
      <c r="T18" s="609"/>
      <c r="U18" s="609"/>
      <c r="V18" s="609"/>
      <c r="W18" s="609"/>
      <c r="X18" s="609"/>
      <c r="Y18" s="610"/>
      <c r="Z18" s="646">
        <v>0.2</v>
      </c>
      <c r="AA18" s="646"/>
      <c r="AB18" s="646"/>
      <c r="AC18" s="646"/>
      <c r="AD18" s="647">
        <v>19076</v>
      </c>
      <c r="AE18" s="647"/>
      <c r="AF18" s="647"/>
      <c r="AG18" s="647"/>
      <c r="AH18" s="647"/>
      <c r="AI18" s="647"/>
      <c r="AJ18" s="647"/>
      <c r="AK18" s="647"/>
      <c r="AL18" s="611">
        <v>0.4</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7"/>
      <c r="CD18" s="605" t="s">
        <v>259</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2">
      <c r="B19" s="605" t="s">
        <v>260</v>
      </c>
      <c r="C19" s="606"/>
      <c r="D19" s="606"/>
      <c r="E19" s="606"/>
      <c r="F19" s="606"/>
      <c r="G19" s="606"/>
      <c r="H19" s="606"/>
      <c r="I19" s="606"/>
      <c r="J19" s="606"/>
      <c r="K19" s="606"/>
      <c r="L19" s="606"/>
      <c r="M19" s="606"/>
      <c r="N19" s="606"/>
      <c r="O19" s="606"/>
      <c r="P19" s="606"/>
      <c r="Q19" s="607"/>
      <c r="R19" s="608">
        <v>68646</v>
      </c>
      <c r="S19" s="609"/>
      <c r="T19" s="609"/>
      <c r="U19" s="609"/>
      <c r="V19" s="609"/>
      <c r="W19" s="609"/>
      <c r="X19" s="609"/>
      <c r="Y19" s="610"/>
      <c r="Z19" s="646">
        <v>0.6</v>
      </c>
      <c r="AA19" s="646"/>
      <c r="AB19" s="646"/>
      <c r="AC19" s="646"/>
      <c r="AD19" s="647">
        <v>68646</v>
      </c>
      <c r="AE19" s="647"/>
      <c r="AF19" s="647"/>
      <c r="AG19" s="647"/>
      <c r="AH19" s="647"/>
      <c r="AI19" s="647"/>
      <c r="AJ19" s="647"/>
      <c r="AK19" s="647"/>
      <c r="AL19" s="611">
        <v>1.4</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28982</v>
      </c>
      <c r="BH19" s="609"/>
      <c r="BI19" s="609"/>
      <c r="BJ19" s="609"/>
      <c r="BK19" s="609"/>
      <c r="BL19" s="609"/>
      <c r="BM19" s="609"/>
      <c r="BN19" s="610"/>
      <c r="BO19" s="646">
        <v>1.6</v>
      </c>
      <c r="BP19" s="646"/>
      <c r="BQ19" s="646"/>
      <c r="BR19" s="646"/>
      <c r="BS19" s="647" t="s">
        <v>121</v>
      </c>
      <c r="BT19" s="647"/>
      <c r="BU19" s="647"/>
      <c r="BV19" s="647"/>
      <c r="BW19" s="647"/>
      <c r="BX19" s="647"/>
      <c r="BY19" s="647"/>
      <c r="BZ19" s="647"/>
      <c r="CA19" s="647"/>
      <c r="CB19" s="687"/>
      <c r="CD19" s="605" t="s">
        <v>262</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2">
      <c r="B20" s="675" t="s">
        <v>263</v>
      </c>
      <c r="C20" s="676"/>
      <c r="D20" s="676"/>
      <c r="E20" s="676"/>
      <c r="F20" s="676"/>
      <c r="G20" s="676"/>
      <c r="H20" s="676"/>
      <c r="I20" s="676"/>
      <c r="J20" s="676"/>
      <c r="K20" s="676"/>
      <c r="L20" s="676"/>
      <c r="M20" s="676"/>
      <c r="N20" s="676"/>
      <c r="O20" s="676"/>
      <c r="P20" s="676"/>
      <c r="Q20" s="677"/>
      <c r="R20" s="608">
        <v>4499</v>
      </c>
      <c r="S20" s="609"/>
      <c r="T20" s="609"/>
      <c r="U20" s="609"/>
      <c r="V20" s="609"/>
      <c r="W20" s="609"/>
      <c r="X20" s="609"/>
      <c r="Y20" s="610"/>
      <c r="Z20" s="646">
        <v>0</v>
      </c>
      <c r="AA20" s="646"/>
      <c r="AB20" s="646"/>
      <c r="AC20" s="646"/>
      <c r="AD20" s="647">
        <v>4499</v>
      </c>
      <c r="AE20" s="647"/>
      <c r="AF20" s="647"/>
      <c r="AG20" s="647"/>
      <c r="AH20" s="647"/>
      <c r="AI20" s="647"/>
      <c r="AJ20" s="647"/>
      <c r="AK20" s="647"/>
      <c r="AL20" s="611">
        <v>0.1</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28982</v>
      </c>
      <c r="BH20" s="609"/>
      <c r="BI20" s="609"/>
      <c r="BJ20" s="609"/>
      <c r="BK20" s="609"/>
      <c r="BL20" s="609"/>
      <c r="BM20" s="609"/>
      <c r="BN20" s="610"/>
      <c r="BO20" s="646">
        <v>1.6</v>
      </c>
      <c r="BP20" s="646"/>
      <c r="BQ20" s="646"/>
      <c r="BR20" s="646"/>
      <c r="BS20" s="647" t="s">
        <v>121</v>
      </c>
      <c r="BT20" s="647"/>
      <c r="BU20" s="647"/>
      <c r="BV20" s="647"/>
      <c r="BW20" s="647"/>
      <c r="BX20" s="647"/>
      <c r="BY20" s="647"/>
      <c r="BZ20" s="647"/>
      <c r="CA20" s="647"/>
      <c r="CB20" s="687"/>
      <c r="CD20" s="605" t="s">
        <v>265</v>
      </c>
      <c r="CE20" s="606"/>
      <c r="CF20" s="606"/>
      <c r="CG20" s="606"/>
      <c r="CH20" s="606"/>
      <c r="CI20" s="606"/>
      <c r="CJ20" s="606"/>
      <c r="CK20" s="606"/>
      <c r="CL20" s="606"/>
      <c r="CM20" s="606"/>
      <c r="CN20" s="606"/>
      <c r="CO20" s="606"/>
      <c r="CP20" s="606"/>
      <c r="CQ20" s="607"/>
      <c r="CR20" s="608">
        <v>10614495</v>
      </c>
      <c r="CS20" s="609"/>
      <c r="CT20" s="609"/>
      <c r="CU20" s="609"/>
      <c r="CV20" s="609"/>
      <c r="CW20" s="609"/>
      <c r="CX20" s="609"/>
      <c r="CY20" s="610"/>
      <c r="CZ20" s="646">
        <v>100</v>
      </c>
      <c r="DA20" s="646"/>
      <c r="DB20" s="646"/>
      <c r="DC20" s="646"/>
      <c r="DD20" s="614">
        <v>885970</v>
      </c>
      <c r="DE20" s="609"/>
      <c r="DF20" s="609"/>
      <c r="DG20" s="609"/>
      <c r="DH20" s="609"/>
      <c r="DI20" s="609"/>
      <c r="DJ20" s="609"/>
      <c r="DK20" s="609"/>
      <c r="DL20" s="609"/>
      <c r="DM20" s="609"/>
      <c r="DN20" s="609"/>
      <c r="DO20" s="609"/>
      <c r="DP20" s="610"/>
      <c r="DQ20" s="614">
        <v>6582813</v>
      </c>
      <c r="DR20" s="609"/>
      <c r="DS20" s="609"/>
      <c r="DT20" s="609"/>
      <c r="DU20" s="609"/>
      <c r="DV20" s="609"/>
      <c r="DW20" s="609"/>
      <c r="DX20" s="609"/>
      <c r="DY20" s="609"/>
      <c r="DZ20" s="609"/>
      <c r="EA20" s="609"/>
      <c r="EB20" s="609"/>
      <c r="EC20" s="645"/>
    </row>
    <row r="21" spans="2:133" ht="11.25" customHeight="1" x14ac:dyDescent="0.2">
      <c r="B21" s="605" t="s">
        <v>266</v>
      </c>
      <c r="C21" s="606"/>
      <c r="D21" s="606"/>
      <c r="E21" s="606"/>
      <c r="F21" s="606"/>
      <c r="G21" s="606"/>
      <c r="H21" s="606"/>
      <c r="I21" s="606"/>
      <c r="J21" s="606"/>
      <c r="K21" s="606"/>
      <c r="L21" s="606"/>
      <c r="M21" s="606"/>
      <c r="N21" s="606"/>
      <c r="O21" s="606"/>
      <c r="P21" s="606"/>
      <c r="Q21" s="607"/>
      <c r="R21" s="608">
        <v>2780967</v>
      </c>
      <c r="S21" s="609"/>
      <c r="T21" s="609"/>
      <c r="U21" s="609"/>
      <c r="V21" s="609"/>
      <c r="W21" s="609"/>
      <c r="X21" s="609"/>
      <c r="Y21" s="610"/>
      <c r="Z21" s="646">
        <v>25.4</v>
      </c>
      <c r="AA21" s="646"/>
      <c r="AB21" s="646"/>
      <c r="AC21" s="646"/>
      <c r="AD21" s="647">
        <v>2548060</v>
      </c>
      <c r="AE21" s="647"/>
      <c r="AF21" s="647"/>
      <c r="AG21" s="647"/>
      <c r="AH21" s="647"/>
      <c r="AI21" s="647"/>
      <c r="AJ21" s="647"/>
      <c r="AK21" s="647"/>
      <c r="AL21" s="611">
        <v>50.5</v>
      </c>
      <c r="AM21" s="612"/>
      <c r="AN21" s="612"/>
      <c r="AO21" s="648"/>
      <c r="AP21" s="605" t="s">
        <v>267</v>
      </c>
      <c r="AQ21" s="685"/>
      <c r="AR21" s="685"/>
      <c r="AS21" s="685"/>
      <c r="AT21" s="685"/>
      <c r="AU21" s="685"/>
      <c r="AV21" s="685"/>
      <c r="AW21" s="685"/>
      <c r="AX21" s="685"/>
      <c r="AY21" s="685"/>
      <c r="AZ21" s="685"/>
      <c r="BA21" s="685"/>
      <c r="BB21" s="685"/>
      <c r="BC21" s="685"/>
      <c r="BD21" s="685"/>
      <c r="BE21" s="685"/>
      <c r="BF21" s="686"/>
      <c r="BG21" s="608">
        <v>28982</v>
      </c>
      <c r="BH21" s="609"/>
      <c r="BI21" s="609"/>
      <c r="BJ21" s="609"/>
      <c r="BK21" s="609"/>
      <c r="BL21" s="609"/>
      <c r="BM21" s="609"/>
      <c r="BN21" s="610"/>
      <c r="BO21" s="646">
        <v>1.6</v>
      </c>
      <c r="BP21" s="646"/>
      <c r="BQ21" s="646"/>
      <c r="BR21" s="646"/>
      <c r="BS21" s="647" t="s">
        <v>121</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268</v>
      </c>
      <c r="C22" s="606"/>
      <c r="D22" s="606"/>
      <c r="E22" s="606"/>
      <c r="F22" s="606"/>
      <c r="G22" s="606"/>
      <c r="H22" s="606"/>
      <c r="I22" s="606"/>
      <c r="J22" s="606"/>
      <c r="K22" s="606"/>
      <c r="L22" s="606"/>
      <c r="M22" s="606"/>
      <c r="N22" s="606"/>
      <c r="O22" s="606"/>
      <c r="P22" s="606"/>
      <c r="Q22" s="607"/>
      <c r="R22" s="608">
        <v>2548060</v>
      </c>
      <c r="S22" s="609"/>
      <c r="T22" s="609"/>
      <c r="U22" s="609"/>
      <c r="V22" s="609"/>
      <c r="W22" s="609"/>
      <c r="X22" s="609"/>
      <c r="Y22" s="610"/>
      <c r="Z22" s="646">
        <v>23.3</v>
      </c>
      <c r="AA22" s="646"/>
      <c r="AB22" s="646"/>
      <c r="AC22" s="646"/>
      <c r="AD22" s="647">
        <v>2548060</v>
      </c>
      <c r="AE22" s="647"/>
      <c r="AF22" s="647"/>
      <c r="AG22" s="647"/>
      <c r="AH22" s="647"/>
      <c r="AI22" s="647"/>
      <c r="AJ22" s="647"/>
      <c r="AK22" s="647"/>
      <c r="AL22" s="611">
        <v>50.5</v>
      </c>
      <c r="AM22" s="612"/>
      <c r="AN22" s="612"/>
      <c r="AO22" s="648"/>
      <c r="AP22" s="605" t="s">
        <v>269</v>
      </c>
      <c r="AQ22" s="685"/>
      <c r="AR22" s="685"/>
      <c r="AS22" s="685"/>
      <c r="AT22" s="685"/>
      <c r="AU22" s="685"/>
      <c r="AV22" s="685"/>
      <c r="AW22" s="685"/>
      <c r="AX22" s="685"/>
      <c r="AY22" s="685"/>
      <c r="AZ22" s="685"/>
      <c r="BA22" s="685"/>
      <c r="BB22" s="685"/>
      <c r="BC22" s="685"/>
      <c r="BD22" s="685"/>
      <c r="BE22" s="685"/>
      <c r="BF22" s="686"/>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7"/>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271</v>
      </c>
      <c r="C23" s="606"/>
      <c r="D23" s="606"/>
      <c r="E23" s="606"/>
      <c r="F23" s="606"/>
      <c r="G23" s="606"/>
      <c r="H23" s="606"/>
      <c r="I23" s="606"/>
      <c r="J23" s="606"/>
      <c r="K23" s="606"/>
      <c r="L23" s="606"/>
      <c r="M23" s="606"/>
      <c r="N23" s="606"/>
      <c r="O23" s="606"/>
      <c r="P23" s="606"/>
      <c r="Q23" s="607"/>
      <c r="R23" s="608">
        <v>232907</v>
      </c>
      <c r="S23" s="609"/>
      <c r="T23" s="609"/>
      <c r="U23" s="609"/>
      <c r="V23" s="609"/>
      <c r="W23" s="609"/>
      <c r="X23" s="609"/>
      <c r="Y23" s="610"/>
      <c r="Z23" s="646">
        <v>2.1</v>
      </c>
      <c r="AA23" s="646"/>
      <c r="AB23" s="646"/>
      <c r="AC23" s="646"/>
      <c r="AD23" s="647" t="s">
        <v>121</v>
      </c>
      <c r="AE23" s="647"/>
      <c r="AF23" s="647"/>
      <c r="AG23" s="647"/>
      <c r="AH23" s="647"/>
      <c r="AI23" s="647"/>
      <c r="AJ23" s="647"/>
      <c r="AK23" s="647"/>
      <c r="AL23" s="611" t="s">
        <v>121</v>
      </c>
      <c r="AM23" s="612"/>
      <c r="AN23" s="612"/>
      <c r="AO23" s="648"/>
      <c r="AP23" s="605" t="s">
        <v>272</v>
      </c>
      <c r="AQ23" s="685"/>
      <c r="AR23" s="685"/>
      <c r="AS23" s="685"/>
      <c r="AT23" s="685"/>
      <c r="AU23" s="685"/>
      <c r="AV23" s="685"/>
      <c r="AW23" s="685"/>
      <c r="AX23" s="685"/>
      <c r="AY23" s="685"/>
      <c r="AZ23" s="685"/>
      <c r="BA23" s="685"/>
      <c r="BB23" s="685"/>
      <c r="BC23" s="685"/>
      <c r="BD23" s="685"/>
      <c r="BE23" s="685"/>
      <c r="BF23" s="686"/>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7"/>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2">
      <c r="B24" s="605" t="s">
        <v>278</v>
      </c>
      <c r="C24" s="606"/>
      <c r="D24" s="606"/>
      <c r="E24" s="606"/>
      <c r="F24" s="606"/>
      <c r="G24" s="606"/>
      <c r="H24" s="606"/>
      <c r="I24" s="606"/>
      <c r="J24" s="606"/>
      <c r="K24" s="606"/>
      <c r="L24" s="606"/>
      <c r="M24" s="606"/>
      <c r="N24" s="606"/>
      <c r="O24" s="606"/>
      <c r="P24" s="606"/>
      <c r="Q24" s="607"/>
      <c r="R24" s="608" t="s">
        <v>121</v>
      </c>
      <c r="S24" s="609"/>
      <c r="T24" s="609"/>
      <c r="U24" s="609"/>
      <c r="V24" s="609"/>
      <c r="W24" s="609"/>
      <c r="X24" s="609"/>
      <c r="Y24" s="610"/>
      <c r="Z24" s="646" t="s">
        <v>121</v>
      </c>
      <c r="AA24" s="646"/>
      <c r="AB24" s="646"/>
      <c r="AC24" s="646"/>
      <c r="AD24" s="647" t="s">
        <v>121</v>
      </c>
      <c r="AE24" s="647"/>
      <c r="AF24" s="647"/>
      <c r="AG24" s="647"/>
      <c r="AH24" s="647"/>
      <c r="AI24" s="647"/>
      <c r="AJ24" s="647"/>
      <c r="AK24" s="647"/>
      <c r="AL24" s="611" t="s">
        <v>121</v>
      </c>
      <c r="AM24" s="612"/>
      <c r="AN24" s="612"/>
      <c r="AO24" s="648"/>
      <c r="AP24" s="605" t="s">
        <v>279</v>
      </c>
      <c r="AQ24" s="685"/>
      <c r="AR24" s="685"/>
      <c r="AS24" s="685"/>
      <c r="AT24" s="685"/>
      <c r="AU24" s="685"/>
      <c r="AV24" s="685"/>
      <c r="AW24" s="685"/>
      <c r="AX24" s="685"/>
      <c r="AY24" s="685"/>
      <c r="AZ24" s="685"/>
      <c r="BA24" s="685"/>
      <c r="BB24" s="685"/>
      <c r="BC24" s="685"/>
      <c r="BD24" s="685"/>
      <c r="BE24" s="685"/>
      <c r="BF24" s="686"/>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7"/>
      <c r="CD24" s="666" t="s">
        <v>280</v>
      </c>
      <c r="CE24" s="667"/>
      <c r="CF24" s="667"/>
      <c r="CG24" s="667"/>
      <c r="CH24" s="667"/>
      <c r="CI24" s="667"/>
      <c r="CJ24" s="667"/>
      <c r="CK24" s="667"/>
      <c r="CL24" s="667"/>
      <c r="CM24" s="667"/>
      <c r="CN24" s="667"/>
      <c r="CO24" s="667"/>
      <c r="CP24" s="667"/>
      <c r="CQ24" s="668"/>
      <c r="CR24" s="663">
        <v>4326194</v>
      </c>
      <c r="CS24" s="664"/>
      <c r="CT24" s="664"/>
      <c r="CU24" s="664"/>
      <c r="CV24" s="664"/>
      <c r="CW24" s="664"/>
      <c r="CX24" s="664"/>
      <c r="CY24" s="689"/>
      <c r="CZ24" s="690">
        <v>40.799999999999997</v>
      </c>
      <c r="DA24" s="672"/>
      <c r="DB24" s="672"/>
      <c r="DC24" s="692"/>
      <c r="DD24" s="688">
        <v>2651541</v>
      </c>
      <c r="DE24" s="664"/>
      <c r="DF24" s="664"/>
      <c r="DG24" s="664"/>
      <c r="DH24" s="664"/>
      <c r="DI24" s="664"/>
      <c r="DJ24" s="664"/>
      <c r="DK24" s="689"/>
      <c r="DL24" s="688">
        <v>2304798</v>
      </c>
      <c r="DM24" s="664"/>
      <c r="DN24" s="664"/>
      <c r="DO24" s="664"/>
      <c r="DP24" s="664"/>
      <c r="DQ24" s="664"/>
      <c r="DR24" s="664"/>
      <c r="DS24" s="664"/>
      <c r="DT24" s="664"/>
      <c r="DU24" s="664"/>
      <c r="DV24" s="689"/>
      <c r="DW24" s="690">
        <v>45.6</v>
      </c>
      <c r="DX24" s="672"/>
      <c r="DY24" s="672"/>
      <c r="DZ24" s="672"/>
      <c r="EA24" s="672"/>
      <c r="EB24" s="672"/>
      <c r="EC24" s="691"/>
    </row>
    <row r="25" spans="2:133" ht="11.25" customHeight="1" x14ac:dyDescent="0.2">
      <c r="B25" s="605" t="s">
        <v>281</v>
      </c>
      <c r="C25" s="606"/>
      <c r="D25" s="606"/>
      <c r="E25" s="606"/>
      <c r="F25" s="606"/>
      <c r="G25" s="606"/>
      <c r="H25" s="606"/>
      <c r="I25" s="606"/>
      <c r="J25" s="606"/>
      <c r="K25" s="606"/>
      <c r="L25" s="606"/>
      <c r="M25" s="606"/>
      <c r="N25" s="606"/>
      <c r="O25" s="606"/>
      <c r="P25" s="606"/>
      <c r="Q25" s="607"/>
      <c r="R25" s="608">
        <v>5255052</v>
      </c>
      <c r="S25" s="609"/>
      <c r="T25" s="609"/>
      <c r="U25" s="609"/>
      <c r="V25" s="609"/>
      <c r="W25" s="609"/>
      <c r="X25" s="609"/>
      <c r="Y25" s="610"/>
      <c r="Z25" s="646">
        <v>48</v>
      </c>
      <c r="AA25" s="646"/>
      <c r="AB25" s="646"/>
      <c r="AC25" s="646"/>
      <c r="AD25" s="647">
        <v>5022145</v>
      </c>
      <c r="AE25" s="647"/>
      <c r="AF25" s="647"/>
      <c r="AG25" s="647"/>
      <c r="AH25" s="647"/>
      <c r="AI25" s="647"/>
      <c r="AJ25" s="647"/>
      <c r="AK25" s="647"/>
      <c r="AL25" s="611">
        <v>99.5</v>
      </c>
      <c r="AM25" s="612"/>
      <c r="AN25" s="612"/>
      <c r="AO25" s="648"/>
      <c r="AP25" s="605" t="s">
        <v>282</v>
      </c>
      <c r="AQ25" s="685"/>
      <c r="AR25" s="685"/>
      <c r="AS25" s="685"/>
      <c r="AT25" s="685"/>
      <c r="AU25" s="685"/>
      <c r="AV25" s="685"/>
      <c r="AW25" s="685"/>
      <c r="AX25" s="685"/>
      <c r="AY25" s="685"/>
      <c r="AZ25" s="685"/>
      <c r="BA25" s="685"/>
      <c r="BB25" s="685"/>
      <c r="BC25" s="685"/>
      <c r="BD25" s="685"/>
      <c r="BE25" s="685"/>
      <c r="BF25" s="686"/>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7"/>
      <c r="CD25" s="605" t="s">
        <v>283</v>
      </c>
      <c r="CE25" s="606"/>
      <c r="CF25" s="606"/>
      <c r="CG25" s="606"/>
      <c r="CH25" s="606"/>
      <c r="CI25" s="606"/>
      <c r="CJ25" s="606"/>
      <c r="CK25" s="606"/>
      <c r="CL25" s="606"/>
      <c r="CM25" s="606"/>
      <c r="CN25" s="606"/>
      <c r="CO25" s="606"/>
      <c r="CP25" s="606"/>
      <c r="CQ25" s="607"/>
      <c r="CR25" s="608">
        <v>1367035</v>
      </c>
      <c r="CS25" s="621"/>
      <c r="CT25" s="621"/>
      <c r="CU25" s="621"/>
      <c r="CV25" s="621"/>
      <c r="CW25" s="621"/>
      <c r="CX25" s="621"/>
      <c r="CY25" s="622"/>
      <c r="CZ25" s="611">
        <v>12.9</v>
      </c>
      <c r="DA25" s="623"/>
      <c r="DB25" s="623"/>
      <c r="DC25" s="624"/>
      <c r="DD25" s="614">
        <v>1224486</v>
      </c>
      <c r="DE25" s="621"/>
      <c r="DF25" s="621"/>
      <c r="DG25" s="621"/>
      <c r="DH25" s="621"/>
      <c r="DI25" s="621"/>
      <c r="DJ25" s="621"/>
      <c r="DK25" s="622"/>
      <c r="DL25" s="614">
        <v>1170454</v>
      </c>
      <c r="DM25" s="621"/>
      <c r="DN25" s="621"/>
      <c r="DO25" s="621"/>
      <c r="DP25" s="621"/>
      <c r="DQ25" s="621"/>
      <c r="DR25" s="621"/>
      <c r="DS25" s="621"/>
      <c r="DT25" s="621"/>
      <c r="DU25" s="621"/>
      <c r="DV25" s="622"/>
      <c r="DW25" s="611">
        <v>23.1</v>
      </c>
      <c r="DX25" s="623"/>
      <c r="DY25" s="623"/>
      <c r="DZ25" s="623"/>
      <c r="EA25" s="623"/>
      <c r="EB25" s="623"/>
      <c r="EC25" s="635"/>
    </row>
    <row r="26" spans="2:133" ht="11.25" customHeight="1" x14ac:dyDescent="0.2">
      <c r="B26" s="605" t="s">
        <v>284</v>
      </c>
      <c r="C26" s="606"/>
      <c r="D26" s="606"/>
      <c r="E26" s="606"/>
      <c r="F26" s="606"/>
      <c r="G26" s="606"/>
      <c r="H26" s="606"/>
      <c r="I26" s="606"/>
      <c r="J26" s="606"/>
      <c r="K26" s="606"/>
      <c r="L26" s="606"/>
      <c r="M26" s="606"/>
      <c r="N26" s="606"/>
      <c r="O26" s="606"/>
      <c r="P26" s="606"/>
      <c r="Q26" s="607"/>
      <c r="R26" s="608">
        <v>2172</v>
      </c>
      <c r="S26" s="609"/>
      <c r="T26" s="609"/>
      <c r="U26" s="609"/>
      <c r="V26" s="609"/>
      <c r="W26" s="609"/>
      <c r="X26" s="609"/>
      <c r="Y26" s="610"/>
      <c r="Z26" s="646">
        <v>0</v>
      </c>
      <c r="AA26" s="646"/>
      <c r="AB26" s="646"/>
      <c r="AC26" s="646"/>
      <c r="AD26" s="647">
        <v>2172</v>
      </c>
      <c r="AE26" s="647"/>
      <c r="AF26" s="647"/>
      <c r="AG26" s="647"/>
      <c r="AH26" s="647"/>
      <c r="AI26" s="647"/>
      <c r="AJ26" s="647"/>
      <c r="AK26" s="647"/>
      <c r="AL26" s="611">
        <v>0</v>
      </c>
      <c r="AM26" s="612"/>
      <c r="AN26" s="612"/>
      <c r="AO26" s="648"/>
      <c r="AP26" s="605" t="s">
        <v>285</v>
      </c>
      <c r="AQ26" s="685"/>
      <c r="AR26" s="685"/>
      <c r="AS26" s="685"/>
      <c r="AT26" s="685"/>
      <c r="AU26" s="685"/>
      <c r="AV26" s="685"/>
      <c r="AW26" s="685"/>
      <c r="AX26" s="685"/>
      <c r="AY26" s="685"/>
      <c r="AZ26" s="685"/>
      <c r="BA26" s="685"/>
      <c r="BB26" s="685"/>
      <c r="BC26" s="685"/>
      <c r="BD26" s="685"/>
      <c r="BE26" s="685"/>
      <c r="BF26" s="686"/>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7"/>
      <c r="CD26" s="605" t="s">
        <v>286</v>
      </c>
      <c r="CE26" s="606"/>
      <c r="CF26" s="606"/>
      <c r="CG26" s="606"/>
      <c r="CH26" s="606"/>
      <c r="CI26" s="606"/>
      <c r="CJ26" s="606"/>
      <c r="CK26" s="606"/>
      <c r="CL26" s="606"/>
      <c r="CM26" s="606"/>
      <c r="CN26" s="606"/>
      <c r="CO26" s="606"/>
      <c r="CP26" s="606"/>
      <c r="CQ26" s="607"/>
      <c r="CR26" s="608">
        <v>788774</v>
      </c>
      <c r="CS26" s="609"/>
      <c r="CT26" s="609"/>
      <c r="CU26" s="609"/>
      <c r="CV26" s="609"/>
      <c r="CW26" s="609"/>
      <c r="CX26" s="609"/>
      <c r="CY26" s="610"/>
      <c r="CZ26" s="611">
        <v>7.4</v>
      </c>
      <c r="DA26" s="623"/>
      <c r="DB26" s="623"/>
      <c r="DC26" s="624"/>
      <c r="DD26" s="614">
        <v>706631</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2">
      <c r="B27" s="605" t="s">
        <v>287</v>
      </c>
      <c r="C27" s="606"/>
      <c r="D27" s="606"/>
      <c r="E27" s="606"/>
      <c r="F27" s="606"/>
      <c r="G27" s="606"/>
      <c r="H27" s="606"/>
      <c r="I27" s="606"/>
      <c r="J27" s="606"/>
      <c r="K27" s="606"/>
      <c r="L27" s="606"/>
      <c r="M27" s="606"/>
      <c r="N27" s="606"/>
      <c r="O27" s="606"/>
      <c r="P27" s="606"/>
      <c r="Q27" s="607"/>
      <c r="R27" s="608">
        <v>39628</v>
      </c>
      <c r="S27" s="609"/>
      <c r="T27" s="609"/>
      <c r="U27" s="609"/>
      <c r="V27" s="609"/>
      <c r="W27" s="609"/>
      <c r="X27" s="609"/>
      <c r="Y27" s="610"/>
      <c r="Z27" s="646">
        <v>0.4</v>
      </c>
      <c r="AA27" s="646"/>
      <c r="AB27" s="646"/>
      <c r="AC27" s="646"/>
      <c r="AD27" s="647">
        <v>9816</v>
      </c>
      <c r="AE27" s="647"/>
      <c r="AF27" s="647"/>
      <c r="AG27" s="647"/>
      <c r="AH27" s="647"/>
      <c r="AI27" s="647"/>
      <c r="AJ27" s="647"/>
      <c r="AK27" s="647"/>
      <c r="AL27" s="611">
        <v>0.2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1811466</v>
      </c>
      <c r="BH27" s="609"/>
      <c r="BI27" s="609"/>
      <c r="BJ27" s="609"/>
      <c r="BK27" s="609"/>
      <c r="BL27" s="609"/>
      <c r="BM27" s="609"/>
      <c r="BN27" s="610"/>
      <c r="BO27" s="646">
        <v>100</v>
      </c>
      <c r="BP27" s="646"/>
      <c r="BQ27" s="646"/>
      <c r="BR27" s="646"/>
      <c r="BS27" s="647">
        <v>124077</v>
      </c>
      <c r="BT27" s="647"/>
      <c r="BU27" s="647"/>
      <c r="BV27" s="647"/>
      <c r="BW27" s="647"/>
      <c r="BX27" s="647"/>
      <c r="BY27" s="647"/>
      <c r="BZ27" s="647"/>
      <c r="CA27" s="647"/>
      <c r="CB27" s="687"/>
      <c r="CD27" s="605" t="s">
        <v>289</v>
      </c>
      <c r="CE27" s="606"/>
      <c r="CF27" s="606"/>
      <c r="CG27" s="606"/>
      <c r="CH27" s="606"/>
      <c r="CI27" s="606"/>
      <c r="CJ27" s="606"/>
      <c r="CK27" s="606"/>
      <c r="CL27" s="606"/>
      <c r="CM27" s="606"/>
      <c r="CN27" s="606"/>
      <c r="CO27" s="606"/>
      <c r="CP27" s="606"/>
      <c r="CQ27" s="607"/>
      <c r="CR27" s="608">
        <v>2252529</v>
      </c>
      <c r="CS27" s="621"/>
      <c r="CT27" s="621"/>
      <c r="CU27" s="621"/>
      <c r="CV27" s="621"/>
      <c r="CW27" s="621"/>
      <c r="CX27" s="621"/>
      <c r="CY27" s="622"/>
      <c r="CZ27" s="611">
        <v>21.2</v>
      </c>
      <c r="DA27" s="623"/>
      <c r="DB27" s="623"/>
      <c r="DC27" s="624"/>
      <c r="DD27" s="614">
        <v>781061</v>
      </c>
      <c r="DE27" s="621"/>
      <c r="DF27" s="621"/>
      <c r="DG27" s="621"/>
      <c r="DH27" s="621"/>
      <c r="DI27" s="621"/>
      <c r="DJ27" s="621"/>
      <c r="DK27" s="622"/>
      <c r="DL27" s="614">
        <v>488350</v>
      </c>
      <c r="DM27" s="621"/>
      <c r="DN27" s="621"/>
      <c r="DO27" s="621"/>
      <c r="DP27" s="621"/>
      <c r="DQ27" s="621"/>
      <c r="DR27" s="621"/>
      <c r="DS27" s="621"/>
      <c r="DT27" s="621"/>
      <c r="DU27" s="621"/>
      <c r="DV27" s="622"/>
      <c r="DW27" s="611">
        <v>9.6999999999999993</v>
      </c>
      <c r="DX27" s="623"/>
      <c r="DY27" s="623"/>
      <c r="DZ27" s="623"/>
      <c r="EA27" s="623"/>
      <c r="EB27" s="623"/>
      <c r="EC27" s="635"/>
    </row>
    <row r="28" spans="2:133" ht="11.25" customHeight="1" x14ac:dyDescent="0.2">
      <c r="B28" s="605" t="s">
        <v>290</v>
      </c>
      <c r="C28" s="606"/>
      <c r="D28" s="606"/>
      <c r="E28" s="606"/>
      <c r="F28" s="606"/>
      <c r="G28" s="606"/>
      <c r="H28" s="606"/>
      <c r="I28" s="606"/>
      <c r="J28" s="606"/>
      <c r="K28" s="606"/>
      <c r="L28" s="606"/>
      <c r="M28" s="606"/>
      <c r="N28" s="606"/>
      <c r="O28" s="606"/>
      <c r="P28" s="606"/>
      <c r="Q28" s="607"/>
      <c r="R28" s="608">
        <v>156207</v>
      </c>
      <c r="S28" s="609"/>
      <c r="T28" s="609"/>
      <c r="U28" s="609"/>
      <c r="V28" s="609"/>
      <c r="W28" s="609"/>
      <c r="X28" s="609"/>
      <c r="Y28" s="610"/>
      <c r="Z28" s="646">
        <v>1.4</v>
      </c>
      <c r="AA28" s="646"/>
      <c r="AB28" s="646"/>
      <c r="AC28" s="646"/>
      <c r="AD28" s="647">
        <v>5671</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706630</v>
      </c>
      <c r="CS28" s="609"/>
      <c r="CT28" s="609"/>
      <c r="CU28" s="609"/>
      <c r="CV28" s="609"/>
      <c r="CW28" s="609"/>
      <c r="CX28" s="609"/>
      <c r="CY28" s="610"/>
      <c r="CZ28" s="611">
        <v>6.7</v>
      </c>
      <c r="DA28" s="623"/>
      <c r="DB28" s="623"/>
      <c r="DC28" s="624"/>
      <c r="DD28" s="614">
        <v>645994</v>
      </c>
      <c r="DE28" s="609"/>
      <c r="DF28" s="609"/>
      <c r="DG28" s="609"/>
      <c r="DH28" s="609"/>
      <c r="DI28" s="609"/>
      <c r="DJ28" s="609"/>
      <c r="DK28" s="610"/>
      <c r="DL28" s="614">
        <v>645994</v>
      </c>
      <c r="DM28" s="609"/>
      <c r="DN28" s="609"/>
      <c r="DO28" s="609"/>
      <c r="DP28" s="609"/>
      <c r="DQ28" s="609"/>
      <c r="DR28" s="609"/>
      <c r="DS28" s="609"/>
      <c r="DT28" s="609"/>
      <c r="DU28" s="609"/>
      <c r="DV28" s="610"/>
      <c r="DW28" s="611">
        <v>12.8</v>
      </c>
      <c r="DX28" s="623"/>
      <c r="DY28" s="623"/>
      <c r="DZ28" s="623"/>
      <c r="EA28" s="623"/>
      <c r="EB28" s="623"/>
      <c r="EC28" s="635"/>
    </row>
    <row r="29" spans="2:133" ht="11.25" customHeight="1" x14ac:dyDescent="0.2">
      <c r="B29" s="605" t="s">
        <v>292</v>
      </c>
      <c r="C29" s="606"/>
      <c r="D29" s="606"/>
      <c r="E29" s="606"/>
      <c r="F29" s="606"/>
      <c r="G29" s="606"/>
      <c r="H29" s="606"/>
      <c r="I29" s="606"/>
      <c r="J29" s="606"/>
      <c r="K29" s="606"/>
      <c r="L29" s="606"/>
      <c r="M29" s="606"/>
      <c r="N29" s="606"/>
      <c r="O29" s="606"/>
      <c r="P29" s="606"/>
      <c r="Q29" s="607"/>
      <c r="R29" s="608">
        <v>10066</v>
      </c>
      <c r="S29" s="609"/>
      <c r="T29" s="609"/>
      <c r="U29" s="609"/>
      <c r="V29" s="609"/>
      <c r="W29" s="609"/>
      <c r="X29" s="609"/>
      <c r="Y29" s="610"/>
      <c r="Z29" s="646">
        <v>0.1</v>
      </c>
      <c r="AA29" s="646"/>
      <c r="AB29" s="646"/>
      <c r="AC29" s="646"/>
      <c r="AD29" s="647">
        <v>54</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293</v>
      </c>
      <c r="CE29" s="628"/>
      <c r="CF29" s="605" t="s">
        <v>66</v>
      </c>
      <c r="CG29" s="606"/>
      <c r="CH29" s="606"/>
      <c r="CI29" s="606"/>
      <c r="CJ29" s="606"/>
      <c r="CK29" s="606"/>
      <c r="CL29" s="606"/>
      <c r="CM29" s="606"/>
      <c r="CN29" s="606"/>
      <c r="CO29" s="606"/>
      <c r="CP29" s="606"/>
      <c r="CQ29" s="607"/>
      <c r="CR29" s="608">
        <v>706630</v>
      </c>
      <c r="CS29" s="621"/>
      <c r="CT29" s="621"/>
      <c r="CU29" s="621"/>
      <c r="CV29" s="621"/>
      <c r="CW29" s="621"/>
      <c r="CX29" s="621"/>
      <c r="CY29" s="622"/>
      <c r="CZ29" s="611">
        <v>6.7</v>
      </c>
      <c r="DA29" s="623"/>
      <c r="DB29" s="623"/>
      <c r="DC29" s="624"/>
      <c r="DD29" s="614">
        <v>645994</v>
      </c>
      <c r="DE29" s="621"/>
      <c r="DF29" s="621"/>
      <c r="DG29" s="621"/>
      <c r="DH29" s="621"/>
      <c r="DI29" s="621"/>
      <c r="DJ29" s="621"/>
      <c r="DK29" s="622"/>
      <c r="DL29" s="614">
        <v>645994</v>
      </c>
      <c r="DM29" s="621"/>
      <c r="DN29" s="621"/>
      <c r="DO29" s="621"/>
      <c r="DP29" s="621"/>
      <c r="DQ29" s="621"/>
      <c r="DR29" s="621"/>
      <c r="DS29" s="621"/>
      <c r="DT29" s="621"/>
      <c r="DU29" s="621"/>
      <c r="DV29" s="622"/>
      <c r="DW29" s="611">
        <v>12.8</v>
      </c>
      <c r="DX29" s="623"/>
      <c r="DY29" s="623"/>
      <c r="DZ29" s="623"/>
      <c r="EA29" s="623"/>
      <c r="EB29" s="623"/>
      <c r="EC29" s="635"/>
    </row>
    <row r="30" spans="2:133" ht="11.25" customHeight="1" x14ac:dyDescent="0.2">
      <c r="B30" s="605" t="s">
        <v>294</v>
      </c>
      <c r="C30" s="606"/>
      <c r="D30" s="606"/>
      <c r="E30" s="606"/>
      <c r="F30" s="606"/>
      <c r="G30" s="606"/>
      <c r="H30" s="606"/>
      <c r="I30" s="606"/>
      <c r="J30" s="606"/>
      <c r="K30" s="606"/>
      <c r="L30" s="606"/>
      <c r="M30" s="606"/>
      <c r="N30" s="606"/>
      <c r="O30" s="606"/>
      <c r="P30" s="606"/>
      <c r="Q30" s="607"/>
      <c r="R30" s="608">
        <v>1557772</v>
      </c>
      <c r="S30" s="609"/>
      <c r="T30" s="609"/>
      <c r="U30" s="609"/>
      <c r="V30" s="609"/>
      <c r="W30" s="609"/>
      <c r="X30" s="609"/>
      <c r="Y30" s="610"/>
      <c r="Z30" s="646">
        <v>14.2</v>
      </c>
      <c r="AA30" s="646"/>
      <c r="AB30" s="646"/>
      <c r="AC30" s="646"/>
      <c r="AD30" s="647" t="s">
        <v>121</v>
      </c>
      <c r="AE30" s="647"/>
      <c r="AF30" s="647"/>
      <c r="AG30" s="647"/>
      <c r="AH30" s="647"/>
      <c r="AI30" s="647"/>
      <c r="AJ30" s="647"/>
      <c r="AK30" s="647"/>
      <c r="AL30" s="611" t="s">
        <v>121</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78"/>
      <c r="BI30" s="678"/>
      <c r="BJ30" s="678"/>
      <c r="BK30" s="678"/>
      <c r="BL30" s="678"/>
      <c r="BM30" s="678"/>
      <c r="BN30" s="678"/>
      <c r="BO30" s="678"/>
      <c r="BP30" s="678"/>
      <c r="BQ30" s="679"/>
      <c r="BR30" s="660" t="s">
        <v>296</v>
      </c>
      <c r="BS30" s="678"/>
      <c r="BT30" s="678"/>
      <c r="BU30" s="678"/>
      <c r="BV30" s="678"/>
      <c r="BW30" s="678"/>
      <c r="BX30" s="678"/>
      <c r="BY30" s="678"/>
      <c r="BZ30" s="678"/>
      <c r="CA30" s="678"/>
      <c r="CB30" s="679"/>
      <c r="CD30" s="629"/>
      <c r="CE30" s="630"/>
      <c r="CF30" s="605" t="s">
        <v>297</v>
      </c>
      <c r="CG30" s="606"/>
      <c r="CH30" s="606"/>
      <c r="CI30" s="606"/>
      <c r="CJ30" s="606"/>
      <c r="CK30" s="606"/>
      <c r="CL30" s="606"/>
      <c r="CM30" s="606"/>
      <c r="CN30" s="606"/>
      <c r="CO30" s="606"/>
      <c r="CP30" s="606"/>
      <c r="CQ30" s="607"/>
      <c r="CR30" s="608">
        <v>690043</v>
      </c>
      <c r="CS30" s="609"/>
      <c r="CT30" s="609"/>
      <c r="CU30" s="609"/>
      <c r="CV30" s="609"/>
      <c r="CW30" s="609"/>
      <c r="CX30" s="609"/>
      <c r="CY30" s="610"/>
      <c r="CZ30" s="611">
        <v>6.5</v>
      </c>
      <c r="DA30" s="623"/>
      <c r="DB30" s="623"/>
      <c r="DC30" s="624"/>
      <c r="DD30" s="614">
        <v>633272</v>
      </c>
      <c r="DE30" s="609"/>
      <c r="DF30" s="609"/>
      <c r="DG30" s="609"/>
      <c r="DH30" s="609"/>
      <c r="DI30" s="609"/>
      <c r="DJ30" s="609"/>
      <c r="DK30" s="610"/>
      <c r="DL30" s="614">
        <v>633272</v>
      </c>
      <c r="DM30" s="609"/>
      <c r="DN30" s="609"/>
      <c r="DO30" s="609"/>
      <c r="DP30" s="609"/>
      <c r="DQ30" s="609"/>
      <c r="DR30" s="609"/>
      <c r="DS30" s="609"/>
      <c r="DT30" s="609"/>
      <c r="DU30" s="609"/>
      <c r="DV30" s="610"/>
      <c r="DW30" s="611">
        <v>12.5</v>
      </c>
      <c r="DX30" s="623"/>
      <c r="DY30" s="623"/>
      <c r="DZ30" s="623"/>
      <c r="EA30" s="623"/>
      <c r="EB30" s="623"/>
      <c r="EC30" s="635"/>
    </row>
    <row r="31" spans="2:133" ht="11.25" customHeight="1" x14ac:dyDescent="0.2">
      <c r="B31" s="675" t="s">
        <v>298</v>
      </c>
      <c r="C31" s="676"/>
      <c r="D31" s="676"/>
      <c r="E31" s="676"/>
      <c r="F31" s="676"/>
      <c r="G31" s="676"/>
      <c r="H31" s="676"/>
      <c r="I31" s="676"/>
      <c r="J31" s="676"/>
      <c r="K31" s="676"/>
      <c r="L31" s="676"/>
      <c r="M31" s="676"/>
      <c r="N31" s="676"/>
      <c r="O31" s="676"/>
      <c r="P31" s="676"/>
      <c r="Q31" s="677"/>
      <c r="R31" s="608" t="s">
        <v>121</v>
      </c>
      <c r="S31" s="609"/>
      <c r="T31" s="609"/>
      <c r="U31" s="609"/>
      <c r="V31" s="609"/>
      <c r="W31" s="609"/>
      <c r="X31" s="609"/>
      <c r="Y31" s="610"/>
      <c r="Z31" s="646" t="s">
        <v>121</v>
      </c>
      <c r="AA31" s="646"/>
      <c r="AB31" s="646"/>
      <c r="AC31" s="646"/>
      <c r="AD31" s="647" t="s">
        <v>121</v>
      </c>
      <c r="AE31" s="647"/>
      <c r="AF31" s="647"/>
      <c r="AG31" s="647"/>
      <c r="AH31" s="647"/>
      <c r="AI31" s="647"/>
      <c r="AJ31" s="647"/>
      <c r="AK31" s="647"/>
      <c r="AL31" s="611" t="s">
        <v>121</v>
      </c>
      <c r="AM31" s="612"/>
      <c r="AN31" s="612"/>
      <c r="AO31" s="648"/>
      <c r="AP31" s="680" t="s">
        <v>299</v>
      </c>
      <c r="AQ31" s="681"/>
      <c r="AR31" s="681"/>
      <c r="AS31" s="681"/>
      <c r="AT31" s="682" t="s">
        <v>300</v>
      </c>
      <c r="AU31" s="200"/>
      <c r="AV31" s="200"/>
      <c r="AW31" s="200"/>
      <c r="AX31" s="666" t="s">
        <v>178</v>
      </c>
      <c r="AY31" s="667"/>
      <c r="AZ31" s="667"/>
      <c r="BA31" s="667"/>
      <c r="BB31" s="667"/>
      <c r="BC31" s="667"/>
      <c r="BD31" s="667"/>
      <c r="BE31" s="667"/>
      <c r="BF31" s="668"/>
      <c r="BG31" s="670">
        <v>98.7</v>
      </c>
      <c r="BH31" s="671"/>
      <c r="BI31" s="671"/>
      <c r="BJ31" s="671"/>
      <c r="BK31" s="671"/>
      <c r="BL31" s="671"/>
      <c r="BM31" s="672">
        <v>96.7</v>
      </c>
      <c r="BN31" s="671"/>
      <c r="BO31" s="671"/>
      <c r="BP31" s="671"/>
      <c r="BQ31" s="673"/>
      <c r="BR31" s="670">
        <v>98.9</v>
      </c>
      <c r="BS31" s="671"/>
      <c r="BT31" s="671"/>
      <c r="BU31" s="671"/>
      <c r="BV31" s="671"/>
      <c r="BW31" s="671"/>
      <c r="BX31" s="672">
        <v>96.9</v>
      </c>
      <c r="BY31" s="671"/>
      <c r="BZ31" s="671"/>
      <c r="CA31" s="671"/>
      <c r="CB31" s="673"/>
      <c r="CD31" s="629"/>
      <c r="CE31" s="630"/>
      <c r="CF31" s="605" t="s">
        <v>301</v>
      </c>
      <c r="CG31" s="606"/>
      <c r="CH31" s="606"/>
      <c r="CI31" s="606"/>
      <c r="CJ31" s="606"/>
      <c r="CK31" s="606"/>
      <c r="CL31" s="606"/>
      <c r="CM31" s="606"/>
      <c r="CN31" s="606"/>
      <c r="CO31" s="606"/>
      <c r="CP31" s="606"/>
      <c r="CQ31" s="607"/>
      <c r="CR31" s="608">
        <v>16587</v>
      </c>
      <c r="CS31" s="621"/>
      <c r="CT31" s="621"/>
      <c r="CU31" s="621"/>
      <c r="CV31" s="621"/>
      <c r="CW31" s="621"/>
      <c r="CX31" s="621"/>
      <c r="CY31" s="622"/>
      <c r="CZ31" s="611">
        <v>0.2</v>
      </c>
      <c r="DA31" s="623"/>
      <c r="DB31" s="623"/>
      <c r="DC31" s="624"/>
      <c r="DD31" s="614">
        <v>12722</v>
      </c>
      <c r="DE31" s="621"/>
      <c r="DF31" s="621"/>
      <c r="DG31" s="621"/>
      <c r="DH31" s="621"/>
      <c r="DI31" s="621"/>
      <c r="DJ31" s="621"/>
      <c r="DK31" s="622"/>
      <c r="DL31" s="614">
        <v>12722</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2">
      <c r="B32" s="605" t="s">
        <v>302</v>
      </c>
      <c r="C32" s="606"/>
      <c r="D32" s="606"/>
      <c r="E32" s="606"/>
      <c r="F32" s="606"/>
      <c r="G32" s="606"/>
      <c r="H32" s="606"/>
      <c r="I32" s="606"/>
      <c r="J32" s="606"/>
      <c r="K32" s="606"/>
      <c r="L32" s="606"/>
      <c r="M32" s="606"/>
      <c r="N32" s="606"/>
      <c r="O32" s="606"/>
      <c r="P32" s="606"/>
      <c r="Q32" s="607"/>
      <c r="R32" s="608">
        <v>724699</v>
      </c>
      <c r="S32" s="609"/>
      <c r="T32" s="609"/>
      <c r="U32" s="609"/>
      <c r="V32" s="609"/>
      <c r="W32" s="609"/>
      <c r="X32" s="609"/>
      <c r="Y32" s="610"/>
      <c r="Z32" s="646">
        <v>6.6</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83"/>
      <c r="AU32" s="196" t="s">
        <v>303</v>
      </c>
      <c r="AX32" s="605" t="s">
        <v>304</v>
      </c>
      <c r="AY32" s="606"/>
      <c r="AZ32" s="606"/>
      <c r="BA32" s="606"/>
      <c r="BB32" s="606"/>
      <c r="BC32" s="606"/>
      <c r="BD32" s="606"/>
      <c r="BE32" s="606"/>
      <c r="BF32" s="607"/>
      <c r="BG32" s="674">
        <v>98.7</v>
      </c>
      <c r="BH32" s="621"/>
      <c r="BI32" s="621"/>
      <c r="BJ32" s="621"/>
      <c r="BK32" s="621"/>
      <c r="BL32" s="621"/>
      <c r="BM32" s="612">
        <v>96.6</v>
      </c>
      <c r="BN32" s="621"/>
      <c r="BO32" s="621"/>
      <c r="BP32" s="621"/>
      <c r="BQ32" s="644"/>
      <c r="BR32" s="674">
        <v>98.7</v>
      </c>
      <c r="BS32" s="621"/>
      <c r="BT32" s="621"/>
      <c r="BU32" s="621"/>
      <c r="BV32" s="621"/>
      <c r="BW32" s="621"/>
      <c r="BX32" s="612">
        <v>96.8</v>
      </c>
      <c r="BY32" s="621"/>
      <c r="BZ32" s="621"/>
      <c r="CA32" s="621"/>
      <c r="CB32" s="644"/>
      <c r="CD32" s="631"/>
      <c r="CE32" s="632"/>
      <c r="CF32" s="605" t="s">
        <v>305</v>
      </c>
      <c r="CG32" s="606"/>
      <c r="CH32" s="606"/>
      <c r="CI32" s="606"/>
      <c r="CJ32" s="606"/>
      <c r="CK32" s="606"/>
      <c r="CL32" s="606"/>
      <c r="CM32" s="606"/>
      <c r="CN32" s="606"/>
      <c r="CO32" s="606"/>
      <c r="CP32" s="606"/>
      <c r="CQ32" s="607"/>
      <c r="CR32" s="608" t="s">
        <v>121</v>
      </c>
      <c r="CS32" s="609"/>
      <c r="CT32" s="609"/>
      <c r="CU32" s="609"/>
      <c r="CV32" s="609"/>
      <c r="CW32" s="609"/>
      <c r="CX32" s="609"/>
      <c r="CY32" s="610"/>
      <c r="CZ32" s="611" t="s">
        <v>121</v>
      </c>
      <c r="DA32" s="623"/>
      <c r="DB32" s="623"/>
      <c r="DC32" s="624"/>
      <c r="DD32" s="614" t="s">
        <v>121</v>
      </c>
      <c r="DE32" s="609"/>
      <c r="DF32" s="609"/>
      <c r="DG32" s="609"/>
      <c r="DH32" s="609"/>
      <c r="DI32" s="609"/>
      <c r="DJ32" s="609"/>
      <c r="DK32" s="610"/>
      <c r="DL32" s="614" t="s">
        <v>121</v>
      </c>
      <c r="DM32" s="609"/>
      <c r="DN32" s="609"/>
      <c r="DO32" s="609"/>
      <c r="DP32" s="609"/>
      <c r="DQ32" s="609"/>
      <c r="DR32" s="609"/>
      <c r="DS32" s="609"/>
      <c r="DT32" s="609"/>
      <c r="DU32" s="609"/>
      <c r="DV32" s="610"/>
      <c r="DW32" s="611" t="s">
        <v>121</v>
      </c>
      <c r="DX32" s="623"/>
      <c r="DY32" s="623"/>
      <c r="DZ32" s="623"/>
      <c r="EA32" s="623"/>
      <c r="EB32" s="623"/>
      <c r="EC32" s="635"/>
    </row>
    <row r="33" spans="2:133" ht="11.25" customHeight="1" x14ac:dyDescent="0.2">
      <c r="B33" s="605" t="s">
        <v>306</v>
      </c>
      <c r="C33" s="606"/>
      <c r="D33" s="606"/>
      <c r="E33" s="606"/>
      <c r="F33" s="606"/>
      <c r="G33" s="606"/>
      <c r="H33" s="606"/>
      <c r="I33" s="606"/>
      <c r="J33" s="606"/>
      <c r="K33" s="606"/>
      <c r="L33" s="606"/>
      <c r="M33" s="606"/>
      <c r="N33" s="606"/>
      <c r="O33" s="606"/>
      <c r="P33" s="606"/>
      <c r="Q33" s="607"/>
      <c r="R33" s="608">
        <v>12553</v>
      </c>
      <c r="S33" s="609"/>
      <c r="T33" s="609"/>
      <c r="U33" s="609"/>
      <c r="V33" s="609"/>
      <c r="W33" s="609"/>
      <c r="X33" s="609"/>
      <c r="Y33" s="610"/>
      <c r="Z33" s="646">
        <v>0.1</v>
      </c>
      <c r="AA33" s="646"/>
      <c r="AB33" s="646"/>
      <c r="AC33" s="646"/>
      <c r="AD33" s="647">
        <v>4148</v>
      </c>
      <c r="AE33" s="647"/>
      <c r="AF33" s="647"/>
      <c r="AG33" s="647"/>
      <c r="AH33" s="647"/>
      <c r="AI33" s="647"/>
      <c r="AJ33" s="647"/>
      <c r="AK33" s="647"/>
      <c r="AL33" s="611">
        <v>0.1</v>
      </c>
      <c r="AM33" s="612"/>
      <c r="AN33" s="612"/>
      <c r="AO33" s="648"/>
      <c r="AP33" s="651"/>
      <c r="AQ33" s="652"/>
      <c r="AR33" s="652"/>
      <c r="AS33" s="652"/>
      <c r="AT33" s="684"/>
      <c r="AU33" s="201"/>
      <c r="AV33" s="201"/>
      <c r="AW33" s="201"/>
      <c r="AX33" s="589" t="s">
        <v>307</v>
      </c>
      <c r="AY33" s="590"/>
      <c r="AZ33" s="590"/>
      <c r="BA33" s="590"/>
      <c r="BB33" s="590"/>
      <c r="BC33" s="590"/>
      <c r="BD33" s="590"/>
      <c r="BE33" s="590"/>
      <c r="BF33" s="591"/>
      <c r="BG33" s="669">
        <v>98.5</v>
      </c>
      <c r="BH33" s="593"/>
      <c r="BI33" s="593"/>
      <c r="BJ33" s="593"/>
      <c r="BK33" s="593"/>
      <c r="BL33" s="593"/>
      <c r="BM33" s="639">
        <v>96.1</v>
      </c>
      <c r="BN33" s="593"/>
      <c r="BO33" s="593"/>
      <c r="BP33" s="593"/>
      <c r="BQ33" s="656"/>
      <c r="BR33" s="669">
        <v>98.8</v>
      </c>
      <c r="BS33" s="593"/>
      <c r="BT33" s="593"/>
      <c r="BU33" s="593"/>
      <c r="BV33" s="593"/>
      <c r="BW33" s="593"/>
      <c r="BX33" s="639">
        <v>96.5</v>
      </c>
      <c r="BY33" s="593"/>
      <c r="BZ33" s="593"/>
      <c r="CA33" s="593"/>
      <c r="CB33" s="656"/>
      <c r="CD33" s="605" t="s">
        <v>308</v>
      </c>
      <c r="CE33" s="606"/>
      <c r="CF33" s="606"/>
      <c r="CG33" s="606"/>
      <c r="CH33" s="606"/>
      <c r="CI33" s="606"/>
      <c r="CJ33" s="606"/>
      <c r="CK33" s="606"/>
      <c r="CL33" s="606"/>
      <c r="CM33" s="606"/>
      <c r="CN33" s="606"/>
      <c r="CO33" s="606"/>
      <c r="CP33" s="606"/>
      <c r="CQ33" s="607"/>
      <c r="CR33" s="608">
        <v>5327394</v>
      </c>
      <c r="CS33" s="621"/>
      <c r="CT33" s="621"/>
      <c r="CU33" s="621"/>
      <c r="CV33" s="621"/>
      <c r="CW33" s="621"/>
      <c r="CX33" s="621"/>
      <c r="CY33" s="622"/>
      <c r="CZ33" s="611">
        <v>50.2</v>
      </c>
      <c r="DA33" s="623"/>
      <c r="DB33" s="623"/>
      <c r="DC33" s="624"/>
      <c r="DD33" s="614">
        <v>3702923</v>
      </c>
      <c r="DE33" s="621"/>
      <c r="DF33" s="621"/>
      <c r="DG33" s="621"/>
      <c r="DH33" s="621"/>
      <c r="DI33" s="621"/>
      <c r="DJ33" s="621"/>
      <c r="DK33" s="622"/>
      <c r="DL33" s="614">
        <v>2156578</v>
      </c>
      <c r="DM33" s="621"/>
      <c r="DN33" s="621"/>
      <c r="DO33" s="621"/>
      <c r="DP33" s="621"/>
      <c r="DQ33" s="621"/>
      <c r="DR33" s="621"/>
      <c r="DS33" s="621"/>
      <c r="DT33" s="621"/>
      <c r="DU33" s="621"/>
      <c r="DV33" s="622"/>
      <c r="DW33" s="611">
        <v>42.6</v>
      </c>
      <c r="DX33" s="623"/>
      <c r="DY33" s="623"/>
      <c r="DZ33" s="623"/>
      <c r="EA33" s="623"/>
      <c r="EB33" s="623"/>
      <c r="EC33" s="635"/>
    </row>
    <row r="34" spans="2:133" ht="11.25" customHeight="1" x14ac:dyDescent="0.2">
      <c r="B34" s="605" t="s">
        <v>309</v>
      </c>
      <c r="C34" s="606"/>
      <c r="D34" s="606"/>
      <c r="E34" s="606"/>
      <c r="F34" s="606"/>
      <c r="G34" s="606"/>
      <c r="H34" s="606"/>
      <c r="I34" s="606"/>
      <c r="J34" s="606"/>
      <c r="K34" s="606"/>
      <c r="L34" s="606"/>
      <c r="M34" s="606"/>
      <c r="N34" s="606"/>
      <c r="O34" s="606"/>
      <c r="P34" s="606"/>
      <c r="Q34" s="607"/>
      <c r="R34" s="608">
        <v>832756</v>
      </c>
      <c r="S34" s="609"/>
      <c r="T34" s="609"/>
      <c r="U34" s="609"/>
      <c r="V34" s="609"/>
      <c r="W34" s="609"/>
      <c r="X34" s="609"/>
      <c r="Y34" s="610"/>
      <c r="Z34" s="646">
        <v>7.6</v>
      </c>
      <c r="AA34" s="646"/>
      <c r="AB34" s="646"/>
      <c r="AC34" s="646"/>
      <c r="AD34" s="647" t="s">
        <v>121</v>
      </c>
      <c r="AE34" s="647"/>
      <c r="AF34" s="647"/>
      <c r="AG34" s="647"/>
      <c r="AH34" s="647"/>
      <c r="AI34" s="647"/>
      <c r="AJ34" s="647"/>
      <c r="AK34" s="647"/>
      <c r="AL34" s="611" t="s">
        <v>121</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310</v>
      </c>
      <c r="CE34" s="606"/>
      <c r="CF34" s="606"/>
      <c r="CG34" s="606"/>
      <c r="CH34" s="606"/>
      <c r="CI34" s="606"/>
      <c r="CJ34" s="606"/>
      <c r="CK34" s="606"/>
      <c r="CL34" s="606"/>
      <c r="CM34" s="606"/>
      <c r="CN34" s="606"/>
      <c r="CO34" s="606"/>
      <c r="CP34" s="606"/>
      <c r="CQ34" s="607"/>
      <c r="CR34" s="608">
        <v>2159906</v>
      </c>
      <c r="CS34" s="609"/>
      <c r="CT34" s="609"/>
      <c r="CU34" s="609"/>
      <c r="CV34" s="609"/>
      <c r="CW34" s="609"/>
      <c r="CX34" s="609"/>
      <c r="CY34" s="610"/>
      <c r="CZ34" s="611">
        <v>20.3</v>
      </c>
      <c r="DA34" s="623"/>
      <c r="DB34" s="623"/>
      <c r="DC34" s="624"/>
      <c r="DD34" s="614">
        <v>1295282</v>
      </c>
      <c r="DE34" s="609"/>
      <c r="DF34" s="609"/>
      <c r="DG34" s="609"/>
      <c r="DH34" s="609"/>
      <c r="DI34" s="609"/>
      <c r="DJ34" s="609"/>
      <c r="DK34" s="610"/>
      <c r="DL34" s="614">
        <v>957507</v>
      </c>
      <c r="DM34" s="609"/>
      <c r="DN34" s="609"/>
      <c r="DO34" s="609"/>
      <c r="DP34" s="609"/>
      <c r="DQ34" s="609"/>
      <c r="DR34" s="609"/>
      <c r="DS34" s="609"/>
      <c r="DT34" s="609"/>
      <c r="DU34" s="609"/>
      <c r="DV34" s="610"/>
      <c r="DW34" s="611">
        <v>18.899999999999999</v>
      </c>
      <c r="DX34" s="623"/>
      <c r="DY34" s="623"/>
      <c r="DZ34" s="623"/>
      <c r="EA34" s="623"/>
      <c r="EB34" s="623"/>
      <c r="EC34" s="635"/>
    </row>
    <row r="35" spans="2:133" ht="11.25" customHeight="1" x14ac:dyDescent="0.2">
      <c r="B35" s="605" t="s">
        <v>311</v>
      </c>
      <c r="C35" s="606"/>
      <c r="D35" s="606"/>
      <c r="E35" s="606"/>
      <c r="F35" s="606"/>
      <c r="G35" s="606"/>
      <c r="H35" s="606"/>
      <c r="I35" s="606"/>
      <c r="J35" s="606"/>
      <c r="K35" s="606"/>
      <c r="L35" s="606"/>
      <c r="M35" s="606"/>
      <c r="N35" s="606"/>
      <c r="O35" s="606"/>
      <c r="P35" s="606"/>
      <c r="Q35" s="607"/>
      <c r="R35" s="608">
        <v>1289056</v>
      </c>
      <c r="S35" s="609"/>
      <c r="T35" s="609"/>
      <c r="U35" s="609"/>
      <c r="V35" s="609"/>
      <c r="W35" s="609"/>
      <c r="X35" s="609"/>
      <c r="Y35" s="610"/>
      <c r="Z35" s="646">
        <v>11.8</v>
      </c>
      <c r="AA35" s="646"/>
      <c r="AB35" s="646"/>
      <c r="AC35" s="646"/>
      <c r="AD35" s="647" t="s">
        <v>121</v>
      </c>
      <c r="AE35" s="647"/>
      <c r="AF35" s="647"/>
      <c r="AG35" s="647"/>
      <c r="AH35" s="647"/>
      <c r="AI35" s="647"/>
      <c r="AJ35" s="647"/>
      <c r="AK35" s="647"/>
      <c r="AL35" s="611" t="s">
        <v>121</v>
      </c>
      <c r="AM35" s="612"/>
      <c r="AN35" s="612"/>
      <c r="AO35" s="648"/>
      <c r="AP35" s="206"/>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19580</v>
      </c>
      <c r="CS35" s="621"/>
      <c r="CT35" s="621"/>
      <c r="CU35" s="621"/>
      <c r="CV35" s="621"/>
      <c r="CW35" s="621"/>
      <c r="CX35" s="621"/>
      <c r="CY35" s="622"/>
      <c r="CZ35" s="611">
        <v>0.2</v>
      </c>
      <c r="DA35" s="623"/>
      <c r="DB35" s="623"/>
      <c r="DC35" s="624"/>
      <c r="DD35" s="614">
        <v>19580</v>
      </c>
      <c r="DE35" s="621"/>
      <c r="DF35" s="621"/>
      <c r="DG35" s="621"/>
      <c r="DH35" s="621"/>
      <c r="DI35" s="621"/>
      <c r="DJ35" s="621"/>
      <c r="DK35" s="622"/>
      <c r="DL35" s="614">
        <v>13116</v>
      </c>
      <c r="DM35" s="621"/>
      <c r="DN35" s="621"/>
      <c r="DO35" s="621"/>
      <c r="DP35" s="621"/>
      <c r="DQ35" s="621"/>
      <c r="DR35" s="621"/>
      <c r="DS35" s="621"/>
      <c r="DT35" s="621"/>
      <c r="DU35" s="621"/>
      <c r="DV35" s="622"/>
      <c r="DW35" s="611">
        <v>0.3</v>
      </c>
      <c r="DX35" s="623"/>
      <c r="DY35" s="623"/>
      <c r="DZ35" s="623"/>
      <c r="EA35" s="623"/>
      <c r="EB35" s="623"/>
      <c r="EC35" s="635"/>
    </row>
    <row r="36" spans="2:133" ht="11.25" customHeight="1" x14ac:dyDescent="0.2">
      <c r="B36" s="605" t="s">
        <v>315</v>
      </c>
      <c r="C36" s="606"/>
      <c r="D36" s="606"/>
      <c r="E36" s="606"/>
      <c r="F36" s="606"/>
      <c r="G36" s="606"/>
      <c r="H36" s="606"/>
      <c r="I36" s="606"/>
      <c r="J36" s="606"/>
      <c r="K36" s="606"/>
      <c r="L36" s="606"/>
      <c r="M36" s="606"/>
      <c r="N36" s="606"/>
      <c r="O36" s="606"/>
      <c r="P36" s="606"/>
      <c r="Q36" s="607"/>
      <c r="R36" s="608">
        <v>382493</v>
      </c>
      <c r="S36" s="609"/>
      <c r="T36" s="609"/>
      <c r="U36" s="609"/>
      <c r="V36" s="609"/>
      <c r="W36" s="609"/>
      <c r="X36" s="609"/>
      <c r="Y36" s="610"/>
      <c r="Z36" s="646">
        <v>3.5</v>
      </c>
      <c r="AA36" s="646"/>
      <c r="AB36" s="646"/>
      <c r="AC36" s="646"/>
      <c r="AD36" s="647" t="s">
        <v>121</v>
      </c>
      <c r="AE36" s="647"/>
      <c r="AF36" s="647"/>
      <c r="AG36" s="647"/>
      <c r="AH36" s="647"/>
      <c r="AI36" s="647"/>
      <c r="AJ36" s="647"/>
      <c r="AK36" s="647"/>
      <c r="AL36" s="611" t="s">
        <v>121</v>
      </c>
      <c r="AM36" s="612"/>
      <c r="AN36" s="612"/>
      <c r="AO36" s="648"/>
      <c r="AP36" s="206"/>
      <c r="AQ36" s="657" t="s">
        <v>316</v>
      </c>
      <c r="AR36" s="658"/>
      <c r="AS36" s="658"/>
      <c r="AT36" s="658"/>
      <c r="AU36" s="658"/>
      <c r="AV36" s="658"/>
      <c r="AW36" s="658"/>
      <c r="AX36" s="658"/>
      <c r="AY36" s="659"/>
      <c r="AZ36" s="663">
        <v>892897</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294639</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809597</v>
      </c>
      <c r="CS36" s="609"/>
      <c r="CT36" s="609"/>
      <c r="CU36" s="609"/>
      <c r="CV36" s="609"/>
      <c r="CW36" s="609"/>
      <c r="CX36" s="609"/>
      <c r="CY36" s="610"/>
      <c r="CZ36" s="611">
        <v>7.6</v>
      </c>
      <c r="DA36" s="623"/>
      <c r="DB36" s="623"/>
      <c r="DC36" s="624"/>
      <c r="DD36" s="614">
        <v>660492</v>
      </c>
      <c r="DE36" s="609"/>
      <c r="DF36" s="609"/>
      <c r="DG36" s="609"/>
      <c r="DH36" s="609"/>
      <c r="DI36" s="609"/>
      <c r="DJ36" s="609"/>
      <c r="DK36" s="610"/>
      <c r="DL36" s="614">
        <v>515028</v>
      </c>
      <c r="DM36" s="609"/>
      <c r="DN36" s="609"/>
      <c r="DO36" s="609"/>
      <c r="DP36" s="609"/>
      <c r="DQ36" s="609"/>
      <c r="DR36" s="609"/>
      <c r="DS36" s="609"/>
      <c r="DT36" s="609"/>
      <c r="DU36" s="609"/>
      <c r="DV36" s="610"/>
      <c r="DW36" s="611">
        <v>10.199999999999999</v>
      </c>
      <c r="DX36" s="623"/>
      <c r="DY36" s="623"/>
      <c r="DZ36" s="623"/>
      <c r="EA36" s="623"/>
      <c r="EB36" s="623"/>
      <c r="EC36" s="635"/>
    </row>
    <row r="37" spans="2:133" ht="11.25" customHeight="1" x14ac:dyDescent="0.2">
      <c r="B37" s="605" t="s">
        <v>319</v>
      </c>
      <c r="C37" s="606"/>
      <c r="D37" s="606"/>
      <c r="E37" s="606"/>
      <c r="F37" s="606"/>
      <c r="G37" s="606"/>
      <c r="H37" s="606"/>
      <c r="I37" s="606"/>
      <c r="J37" s="606"/>
      <c r="K37" s="606"/>
      <c r="L37" s="606"/>
      <c r="M37" s="606"/>
      <c r="N37" s="606"/>
      <c r="O37" s="606"/>
      <c r="P37" s="606"/>
      <c r="Q37" s="607"/>
      <c r="R37" s="608">
        <v>230323</v>
      </c>
      <c r="S37" s="609"/>
      <c r="T37" s="609"/>
      <c r="U37" s="609"/>
      <c r="V37" s="609"/>
      <c r="W37" s="609"/>
      <c r="X37" s="609"/>
      <c r="Y37" s="610"/>
      <c r="Z37" s="646">
        <v>2.1</v>
      </c>
      <c r="AA37" s="646"/>
      <c r="AB37" s="646"/>
      <c r="AC37" s="646"/>
      <c r="AD37" s="647">
        <v>1342</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11783</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294639</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130004</v>
      </c>
      <c r="CS37" s="621"/>
      <c r="CT37" s="621"/>
      <c r="CU37" s="621"/>
      <c r="CV37" s="621"/>
      <c r="CW37" s="621"/>
      <c r="CX37" s="621"/>
      <c r="CY37" s="622"/>
      <c r="CZ37" s="611">
        <v>1.2</v>
      </c>
      <c r="DA37" s="623"/>
      <c r="DB37" s="623"/>
      <c r="DC37" s="624"/>
      <c r="DD37" s="614">
        <v>85004</v>
      </c>
      <c r="DE37" s="621"/>
      <c r="DF37" s="621"/>
      <c r="DG37" s="621"/>
      <c r="DH37" s="621"/>
      <c r="DI37" s="621"/>
      <c r="DJ37" s="621"/>
      <c r="DK37" s="622"/>
      <c r="DL37" s="614">
        <v>81584</v>
      </c>
      <c r="DM37" s="621"/>
      <c r="DN37" s="621"/>
      <c r="DO37" s="621"/>
      <c r="DP37" s="621"/>
      <c r="DQ37" s="621"/>
      <c r="DR37" s="621"/>
      <c r="DS37" s="621"/>
      <c r="DT37" s="621"/>
      <c r="DU37" s="621"/>
      <c r="DV37" s="622"/>
      <c r="DW37" s="611">
        <v>1.6</v>
      </c>
      <c r="DX37" s="623"/>
      <c r="DY37" s="623"/>
      <c r="DZ37" s="623"/>
      <c r="EA37" s="623"/>
      <c r="EB37" s="623"/>
      <c r="EC37" s="635"/>
    </row>
    <row r="38" spans="2:133" ht="11.25" customHeight="1" x14ac:dyDescent="0.2">
      <c r="B38" s="605" t="s">
        <v>323</v>
      </c>
      <c r="C38" s="606"/>
      <c r="D38" s="606"/>
      <c r="E38" s="606"/>
      <c r="F38" s="606"/>
      <c r="G38" s="606"/>
      <c r="H38" s="606"/>
      <c r="I38" s="606"/>
      <c r="J38" s="606"/>
      <c r="K38" s="606"/>
      <c r="L38" s="606"/>
      <c r="M38" s="606"/>
      <c r="N38" s="606"/>
      <c r="O38" s="606"/>
      <c r="P38" s="606"/>
      <c r="Q38" s="607"/>
      <c r="R38" s="608">
        <v>464088</v>
      </c>
      <c r="S38" s="609"/>
      <c r="T38" s="609"/>
      <c r="U38" s="609"/>
      <c r="V38" s="609"/>
      <c r="W38" s="609"/>
      <c r="X38" s="609"/>
      <c r="Y38" s="610"/>
      <c r="Z38" s="646">
        <v>4.2</v>
      </c>
      <c r="AA38" s="646"/>
      <c r="AB38" s="646"/>
      <c r="AC38" s="646"/>
      <c r="AD38" s="647" t="s">
        <v>121</v>
      </c>
      <c r="AE38" s="647"/>
      <c r="AF38" s="647"/>
      <c r="AG38" s="647"/>
      <c r="AH38" s="647"/>
      <c r="AI38" s="647"/>
      <c r="AJ38" s="647"/>
      <c r="AK38" s="647"/>
      <c r="AL38" s="611" t="s">
        <v>121</v>
      </c>
      <c r="AM38" s="612"/>
      <c r="AN38" s="612"/>
      <c r="AO38" s="648"/>
      <c r="AQ38" s="641" t="s">
        <v>324</v>
      </c>
      <c r="AR38" s="642"/>
      <c r="AS38" s="642"/>
      <c r="AT38" s="642"/>
      <c r="AU38" s="642"/>
      <c r="AV38" s="642"/>
      <c r="AW38" s="642"/>
      <c r="AX38" s="642"/>
      <c r="AY38" s="643"/>
      <c r="AZ38" s="608">
        <v>2865</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2329</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878249</v>
      </c>
      <c r="CS38" s="609"/>
      <c r="CT38" s="609"/>
      <c r="CU38" s="609"/>
      <c r="CV38" s="609"/>
      <c r="CW38" s="609"/>
      <c r="CX38" s="609"/>
      <c r="CY38" s="610"/>
      <c r="CZ38" s="611">
        <v>8.3000000000000007</v>
      </c>
      <c r="DA38" s="623"/>
      <c r="DB38" s="623"/>
      <c r="DC38" s="624"/>
      <c r="DD38" s="614">
        <v>704934</v>
      </c>
      <c r="DE38" s="609"/>
      <c r="DF38" s="609"/>
      <c r="DG38" s="609"/>
      <c r="DH38" s="609"/>
      <c r="DI38" s="609"/>
      <c r="DJ38" s="609"/>
      <c r="DK38" s="610"/>
      <c r="DL38" s="614">
        <v>670927</v>
      </c>
      <c r="DM38" s="609"/>
      <c r="DN38" s="609"/>
      <c r="DO38" s="609"/>
      <c r="DP38" s="609"/>
      <c r="DQ38" s="609"/>
      <c r="DR38" s="609"/>
      <c r="DS38" s="609"/>
      <c r="DT38" s="609"/>
      <c r="DU38" s="609"/>
      <c r="DV38" s="610"/>
      <c r="DW38" s="611">
        <v>13.3</v>
      </c>
      <c r="DX38" s="623"/>
      <c r="DY38" s="623"/>
      <c r="DZ38" s="623"/>
      <c r="EA38" s="623"/>
      <c r="EB38" s="623"/>
      <c r="EC38" s="635"/>
    </row>
    <row r="39" spans="2:133" ht="11.25" customHeight="1" x14ac:dyDescent="0.2">
      <c r="B39" s="605" t="s">
        <v>327</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328</v>
      </c>
      <c r="AR39" s="642"/>
      <c r="AS39" s="642"/>
      <c r="AT39" s="642"/>
      <c r="AU39" s="642"/>
      <c r="AV39" s="642"/>
      <c r="AW39" s="642"/>
      <c r="AX39" s="642"/>
      <c r="AY39" s="643"/>
      <c r="AZ39" s="608" t="s">
        <v>121</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3430</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1402522</v>
      </c>
      <c r="CS39" s="621"/>
      <c r="CT39" s="621"/>
      <c r="CU39" s="621"/>
      <c r="CV39" s="621"/>
      <c r="CW39" s="621"/>
      <c r="CX39" s="621"/>
      <c r="CY39" s="622"/>
      <c r="CZ39" s="611">
        <v>13.2</v>
      </c>
      <c r="DA39" s="623"/>
      <c r="DB39" s="623"/>
      <c r="DC39" s="624"/>
      <c r="DD39" s="614">
        <v>1022635</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2">
      <c r="B40" s="605" t="s">
        <v>331</v>
      </c>
      <c r="C40" s="606"/>
      <c r="D40" s="606"/>
      <c r="E40" s="606"/>
      <c r="F40" s="606"/>
      <c r="G40" s="606"/>
      <c r="H40" s="606"/>
      <c r="I40" s="606"/>
      <c r="J40" s="606"/>
      <c r="K40" s="606"/>
      <c r="L40" s="606"/>
      <c r="M40" s="606"/>
      <c r="N40" s="606"/>
      <c r="O40" s="606"/>
      <c r="P40" s="606"/>
      <c r="Q40" s="607"/>
      <c r="R40" s="608">
        <v>12988</v>
      </c>
      <c r="S40" s="609"/>
      <c r="T40" s="609"/>
      <c r="U40" s="609"/>
      <c r="V40" s="609"/>
      <c r="W40" s="609"/>
      <c r="X40" s="609"/>
      <c r="Y40" s="610"/>
      <c r="Z40" s="646">
        <v>0.1</v>
      </c>
      <c r="AA40" s="646"/>
      <c r="AB40" s="646"/>
      <c r="AC40" s="646"/>
      <c r="AD40" s="647" t="s">
        <v>121</v>
      </c>
      <c r="AE40" s="647"/>
      <c r="AF40" s="647"/>
      <c r="AG40" s="647"/>
      <c r="AH40" s="647"/>
      <c r="AI40" s="647"/>
      <c r="AJ40" s="647"/>
      <c r="AK40" s="647"/>
      <c r="AL40" s="611" t="s">
        <v>121</v>
      </c>
      <c r="AM40" s="612"/>
      <c r="AN40" s="612"/>
      <c r="AO40" s="648"/>
      <c r="AQ40" s="641" t="s">
        <v>332</v>
      </c>
      <c r="AR40" s="642"/>
      <c r="AS40" s="642"/>
      <c r="AT40" s="642"/>
      <c r="AU40" s="642"/>
      <c r="AV40" s="642"/>
      <c r="AW40" s="642"/>
      <c r="AX40" s="642"/>
      <c r="AY40" s="643"/>
      <c r="AZ40" s="608" t="s">
        <v>121</v>
      </c>
      <c r="BA40" s="609"/>
      <c r="BB40" s="609"/>
      <c r="BC40" s="609"/>
      <c r="BD40" s="621"/>
      <c r="BE40" s="621"/>
      <c r="BF40" s="644"/>
      <c r="BG40" s="649" t="s">
        <v>333</v>
      </c>
      <c r="BH40" s="650"/>
      <c r="BI40" s="650"/>
      <c r="BJ40" s="650"/>
      <c r="BK40" s="650"/>
      <c r="BL40" s="202"/>
      <c r="BM40" s="606" t="s">
        <v>334</v>
      </c>
      <c r="BN40" s="606"/>
      <c r="BO40" s="606"/>
      <c r="BP40" s="606"/>
      <c r="BQ40" s="606"/>
      <c r="BR40" s="606"/>
      <c r="BS40" s="606"/>
      <c r="BT40" s="606"/>
      <c r="BU40" s="607"/>
      <c r="BV40" s="608">
        <v>102</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57540</v>
      </c>
      <c r="CS40" s="609"/>
      <c r="CT40" s="609"/>
      <c r="CU40" s="609"/>
      <c r="CV40" s="609"/>
      <c r="CW40" s="609"/>
      <c r="CX40" s="609"/>
      <c r="CY40" s="610"/>
      <c r="CZ40" s="611">
        <v>0.5</v>
      </c>
      <c r="DA40" s="623"/>
      <c r="DB40" s="623"/>
      <c r="DC40" s="624"/>
      <c r="DD40" s="614" t="s">
        <v>121</v>
      </c>
      <c r="DE40" s="609"/>
      <c r="DF40" s="609"/>
      <c r="DG40" s="609"/>
      <c r="DH40" s="609"/>
      <c r="DI40" s="609"/>
      <c r="DJ40" s="609"/>
      <c r="DK40" s="610"/>
      <c r="DL40" s="614" t="s">
        <v>121</v>
      </c>
      <c r="DM40" s="609"/>
      <c r="DN40" s="609"/>
      <c r="DO40" s="609"/>
      <c r="DP40" s="609"/>
      <c r="DQ40" s="609"/>
      <c r="DR40" s="609"/>
      <c r="DS40" s="609"/>
      <c r="DT40" s="609"/>
      <c r="DU40" s="609"/>
      <c r="DV40" s="610"/>
      <c r="DW40" s="611" t="s">
        <v>121</v>
      </c>
      <c r="DX40" s="623"/>
      <c r="DY40" s="623"/>
      <c r="DZ40" s="623"/>
      <c r="EA40" s="623"/>
      <c r="EB40" s="623"/>
      <c r="EC40" s="635"/>
    </row>
    <row r="41" spans="2:133" ht="11.25" customHeight="1" x14ac:dyDescent="0.2">
      <c r="B41" s="589" t="s">
        <v>336</v>
      </c>
      <c r="C41" s="590"/>
      <c r="D41" s="590"/>
      <c r="E41" s="590"/>
      <c r="F41" s="590"/>
      <c r="G41" s="590"/>
      <c r="H41" s="590"/>
      <c r="I41" s="590"/>
      <c r="J41" s="590"/>
      <c r="K41" s="590"/>
      <c r="L41" s="590"/>
      <c r="M41" s="590"/>
      <c r="N41" s="590"/>
      <c r="O41" s="590"/>
      <c r="P41" s="590"/>
      <c r="Q41" s="591"/>
      <c r="R41" s="592">
        <v>10956865</v>
      </c>
      <c r="S41" s="633"/>
      <c r="T41" s="633"/>
      <c r="U41" s="633"/>
      <c r="V41" s="633"/>
      <c r="W41" s="633"/>
      <c r="X41" s="633"/>
      <c r="Y41" s="636"/>
      <c r="Z41" s="637">
        <v>100</v>
      </c>
      <c r="AA41" s="637"/>
      <c r="AB41" s="637"/>
      <c r="AC41" s="637"/>
      <c r="AD41" s="638">
        <v>5045348</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213609</v>
      </c>
      <c r="BA41" s="609"/>
      <c r="BB41" s="609"/>
      <c r="BC41" s="609"/>
      <c r="BD41" s="621"/>
      <c r="BE41" s="621"/>
      <c r="BF41" s="644"/>
      <c r="BG41" s="649"/>
      <c r="BH41" s="650"/>
      <c r="BI41" s="650"/>
      <c r="BJ41" s="650"/>
      <c r="BK41" s="650"/>
      <c r="BL41" s="202"/>
      <c r="BM41" s="606" t="s">
        <v>338</v>
      </c>
      <c r="BN41" s="606"/>
      <c r="BO41" s="606"/>
      <c r="BP41" s="606"/>
      <c r="BQ41" s="606"/>
      <c r="BR41" s="606"/>
      <c r="BS41" s="606"/>
      <c r="BT41" s="606"/>
      <c r="BU41" s="607"/>
      <c r="BV41" s="608" t="s">
        <v>121</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340</v>
      </c>
      <c r="AR42" s="654"/>
      <c r="AS42" s="654"/>
      <c r="AT42" s="654"/>
      <c r="AU42" s="654"/>
      <c r="AV42" s="654"/>
      <c r="AW42" s="654"/>
      <c r="AX42" s="654"/>
      <c r="AY42" s="655"/>
      <c r="AZ42" s="592">
        <v>664640</v>
      </c>
      <c r="BA42" s="633"/>
      <c r="BB42" s="633"/>
      <c r="BC42" s="633"/>
      <c r="BD42" s="593"/>
      <c r="BE42" s="593"/>
      <c r="BF42" s="656"/>
      <c r="BG42" s="651"/>
      <c r="BH42" s="652"/>
      <c r="BI42" s="652"/>
      <c r="BJ42" s="652"/>
      <c r="BK42" s="652"/>
      <c r="BL42" s="203"/>
      <c r="BM42" s="590" t="s">
        <v>341</v>
      </c>
      <c r="BN42" s="590"/>
      <c r="BO42" s="590"/>
      <c r="BP42" s="590"/>
      <c r="BQ42" s="590"/>
      <c r="BR42" s="590"/>
      <c r="BS42" s="590"/>
      <c r="BT42" s="590"/>
      <c r="BU42" s="591"/>
      <c r="BV42" s="592">
        <v>402</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960907</v>
      </c>
      <c r="CS42" s="621"/>
      <c r="CT42" s="621"/>
      <c r="CU42" s="621"/>
      <c r="CV42" s="621"/>
      <c r="CW42" s="621"/>
      <c r="CX42" s="621"/>
      <c r="CY42" s="622"/>
      <c r="CZ42" s="611">
        <v>9.1</v>
      </c>
      <c r="DA42" s="623"/>
      <c r="DB42" s="623"/>
      <c r="DC42" s="624"/>
      <c r="DD42" s="614">
        <v>228349</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343</v>
      </c>
      <c r="CD43" s="605" t="s">
        <v>344</v>
      </c>
      <c r="CE43" s="606"/>
      <c r="CF43" s="606"/>
      <c r="CG43" s="606"/>
      <c r="CH43" s="606"/>
      <c r="CI43" s="606"/>
      <c r="CJ43" s="606"/>
      <c r="CK43" s="606"/>
      <c r="CL43" s="606"/>
      <c r="CM43" s="606"/>
      <c r="CN43" s="606"/>
      <c r="CO43" s="606"/>
      <c r="CP43" s="606"/>
      <c r="CQ43" s="607"/>
      <c r="CR43" s="608">
        <v>25891</v>
      </c>
      <c r="CS43" s="621"/>
      <c r="CT43" s="621"/>
      <c r="CU43" s="621"/>
      <c r="CV43" s="621"/>
      <c r="CW43" s="621"/>
      <c r="CX43" s="621"/>
      <c r="CY43" s="622"/>
      <c r="CZ43" s="611">
        <v>0.2</v>
      </c>
      <c r="DA43" s="623"/>
      <c r="DB43" s="623"/>
      <c r="DC43" s="624"/>
      <c r="DD43" s="614">
        <v>25891</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885970</v>
      </c>
      <c r="CS44" s="609"/>
      <c r="CT44" s="609"/>
      <c r="CU44" s="609"/>
      <c r="CV44" s="609"/>
      <c r="CW44" s="609"/>
      <c r="CX44" s="609"/>
      <c r="CY44" s="610"/>
      <c r="CZ44" s="611">
        <v>8.3000000000000007</v>
      </c>
      <c r="DA44" s="612"/>
      <c r="DB44" s="612"/>
      <c r="DC44" s="613"/>
      <c r="DD44" s="614">
        <v>190934</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182858</v>
      </c>
      <c r="CS45" s="621"/>
      <c r="CT45" s="621"/>
      <c r="CU45" s="621"/>
      <c r="CV45" s="621"/>
      <c r="CW45" s="621"/>
      <c r="CX45" s="621"/>
      <c r="CY45" s="622"/>
      <c r="CZ45" s="611">
        <v>1.7</v>
      </c>
      <c r="DA45" s="623"/>
      <c r="DB45" s="623"/>
      <c r="DC45" s="624"/>
      <c r="DD45" s="614">
        <v>19440</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349</v>
      </c>
      <c r="CG46" s="606"/>
      <c r="CH46" s="606"/>
      <c r="CI46" s="606"/>
      <c r="CJ46" s="606"/>
      <c r="CK46" s="606"/>
      <c r="CL46" s="606"/>
      <c r="CM46" s="606"/>
      <c r="CN46" s="606"/>
      <c r="CO46" s="606"/>
      <c r="CP46" s="606"/>
      <c r="CQ46" s="607"/>
      <c r="CR46" s="608">
        <v>680776</v>
      </c>
      <c r="CS46" s="609"/>
      <c r="CT46" s="609"/>
      <c r="CU46" s="609"/>
      <c r="CV46" s="609"/>
      <c r="CW46" s="609"/>
      <c r="CX46" s="609"/>
      <c r="CY46" s="610"/>
      <c r="CZ46" s="611">
        <v>6.4</v>
      </c>
      <c r="DA46" s="612"/>
      <c r="DB46" s="612"/>
      <c r="DC46" s="613"/>
      <c r="DD46" s="614">
        <v>169358</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350</v>
      </c>
      <c r="CG47" s="606"/>
      <c r="CH47" s="606"/>
      <c r="CI47" s="606"/>
      <c r="CJ47" s="606"/>
      <c r="CK47" s="606"/>
      <c r="CL47" s="606"/>
      <c r="CM47" s="606"/>
      <c r="CN47" s="606"/>
      <c r="CO47" s="606"/>
      <c r="CP47" s="606"/>
      <c r="CQ47" s="607"/>
      <c r="CR47" s="608">
        <v>74937</v>
      </c>
      <c r="CS47" s="621"/>
      <c r="CT47" s="621"/>
      <c r="CU47" s="621"/>
      <c r="CV47" s="621"/>
      <c r="CW47" s="621"/>
      <c r="CX47" s="621"/>
      <c r="CY47" s="622"/>
      <c r="CZ47" s="611">
        <v>0.7</v>
      </c>
      <c r="DA47" s="623"/>
      <c r="DB47" s="623"/>
      <c r="DC47" s="624"/>
      <c r="DD47" s="614">
        <v>37415</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351</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352</v>
      </c>
      <c r="CE49" s="590"/>
      <c r="CF49" s="590"/>
      <c r="CG49" s="590"/>
      <c r="CH49" s="590"/>
      <c r="CI49" s="590"/>
      <c r="CJ49" s="590"/>
      <c r="CK49" s="590"/>
      <c r="CL49" s="590"/>
      <c r="CM49" s="590"/>
      <c r="CN49" s="590"/>
      <c r="CO49" s="590"/>
      <c r="CP49" s="590"/>
      <c r="CQ49" s="591"/>
      <c r="CR49" s="592">
        <v>10614495</v>
      </c>
      <c r="CS49" s="593"/>
      <c r="CT49" s="593"/>
      <c r="CU49" s="593"/>
      <c r="CV49" s="593"/>
      <c r="CW49" s="593"/>
      <c r="CX49" s="593"/>
      <c r="CY49" s="594"/>
      <c r="CZ49" s="595">
        <v>100</v>
      </c>
      <c r="DA49" s="596"/>
      <c r="DB49" s="596"/>
      <c r="DC49" s="597"/>
      <c r="DD49" s="598">
        <v>6582813</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lq3XRqjRUDWPh46EsCa09FtmBBOc6bh4gNnX0fHEn48NbtpBOt/6Lqd/byJIYqRAtrDqG/jJ5wnXPvfMH7r+YQ==" saltValue="gIufgSWpycfSst3svZD/Z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375</v>
      </c>
      <c r="C7" s="1035"/>
      <c r="D7" s="1035"/>
      <c r="E7" s="1035"/>
      <c r="F7" s="1035"/>
      <c r="G7" s="1035"/>
      <c r="H7" s="1035"/>
      <c r="I7" s="1035"/>
      <c r="J7" s="1035"/>
      <c r="K7" s="1035"/>
      <c r="L7" s="1035"/>
      <c r="M7" s="1035"/>
      <c r="N7" s="1035"/>
      <c r="O7" s="1035"/>
      <c r="P7" s="1036"/>
      <c r="Q7" s="1089">
        <v>10957</v>
      </c>
      <c r="R7" s="1090"/>
      <c r="S7" s="1090"/>
      <c r="T7" s="1090"/>
      <c r="U7" s="1090"/>
      <c r="V7" s="1090">
        <v>10614</v>
      </c>
      <c r="W7" s="1090"/>
      <c r="X7" s="1090"/>
      <c r="Y7" s="1090"/>
      <c r="Z7" s="1090"/>
      <c r="AA7" s="1090">
        <v>342</v>
      </c>
      <c r="AB7" s="1090"/>
      <c r="AC7" s="1090"/>
      <c r="AD7" s="1090"/>
      <c r="AE7" s="1091"/>
      <c r="AF7" s="1092">
        <v>264</v>
      </c>
      <c r="AG7" s="1093"/>
      <c r="AH7" s="1093"/>
      <c r="AI7" s="1093"/>
      <c r="AJ7" s="1094"/>
      <c r="AK7" s="1095">
        <v>1289</v>
      </c>
      <c r="AL7" s="1096"/>
      <c r="AM7" s="1096"/>
      <c r="AN7" s="1096"/>
      <c r="AO7" s="1096"/>
      <c r="AP7" s="1096">
        <v>6772</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546</v>
      </c>
      <c r="BT7" s="1087"/>
      <c r="BU7" s="1087"/>
      <c r="BV7" s="1087"/>
      <c r="BW7" s="1087"/>
      <c r="BX7" s="1087"/>
      <c r="BY7" s="1087"/>
      <c r="BZ7" s="1087"/>
      <c r="CA7" s="1087"/>
      <c r="CB7" s="1087"/>
      <c r="CC7" s="1087"/>
      <c r="CD7" s="1087"/>
      <c r="CE7" s="1087"/>
      <c r="CF7" s="1087"/>
      <c r="CG7" s="1099"/>
      <c r="CH7" s="1083">
        <v>-6</v>
      </c>
      <c r="CI7" s="1084"/>
      <c r="CJ7" s="1084"/>
      <c r="CK7" s="1084"/>
      <c r="CL7" s="1085"/>
      <c r="CM7" s="1083">
        <v>44</v>
      </c>
      <c r="CN7" s="1084"/>
      <c r="CO7" s="1084"/>
      <c r="CP7" s="1084"/>
      <c r="CQ7" s="1085"/>
      <c r="CR7" s="1083">
        <v>30</v>
      </c>
      <c r="CS7" s="1084"/>
      <c r="CT7" s="1084"/>
      <c r="CU7" s="1084"/>
      <c r="CV7" s="1085"/>
      <c r="CW7" s="1083" t="s">
        <v>486</v>
      </c>
      <c r="CX7" s="1084"/>
      <c r="CY7" s="1084"/>
      <c r="CZ7" s="1084"/>
      <c r="DA7" s="1085"/>
      <c r="DB7" s="1083" t="s">
        <v>486</v>
      </c>
      <c r="DC7" s="1084"/>
      <c r="DD7" s="1084"/>
      <c r="DE7" s="1084"/>
      <c r="DF7" s="1085"/>
      <c r="DG7" s="1083" t="s">
        <v>486</v>
      </c>
      <c r="DH7" s="1084"/>
      <c r="DI7" s="1084"/>
      <c r="DJ7" s="1084"/>
      <c r="DK7" s="1085"/>
      <c r="DL7" s="1083" t="s">
        <v>486</v>
      </c>
      <c r="DM7" s="1084"/>
      <c r="DN7" s="1084"/>
      <c r="DO7" s="1084"/>
      <c r="DP7" s="1085"/>
      <c r="DQ7" s="1083" t="s">
        <v>486</v>
      </c>
      <c r="DR7" s="1084"/>
      <c r="DS7" s="1084"/>
      <c r="DT7" s="1084"/>
      <c r="DU7" s="1085"/>
      <c r="DV7" s="1086"/>
      <c r="DW7" s="1087"/>
      <c r="DX7" s="1087"/>
      <c r="DY7" s="1087"/>
      <c r="DZ7" s="1088"/>
      <c r="EA7" s="217"/>
    </row>
    <row r="8" spans="1:131" s="218" customFormat="1" ht="26.25" customHeight="1" x14ac:dyDescent="0.2">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547</v>
      </c>
      <c r="BT8" s="980"/>
      <c r="BU8" s="980"/>
      <c r="BV8" s="980"/>
      <c r="BW8" s="980"/>
      <c r="BX8" s="980"/>
      <c r="BY8" s="980"/>
      <c r="BZ8" s="980"/>
      <c r="CA8" s="980"/>
      <c r="CB8" s="980"/>
      <c r="CC8" s="980"/>
      <c r="CD8" s="980"/>
      <c r="CE8" s="980"/>
      <c r="CF8" s="980"/>
      <c r="CG8" s="1001"/>
      <c r="CH8" s="976">
        <v>-24</v>
      </c>
      <c r="CI8" s="977"/>
      <c r="CJ8" s="977"/>
      <c r="CK8" s="977"/>
      <c r="CL8" s="978"/>
      <c r="CM8" s="976">
        <v>-13307</v>
      </c>
      <c r="CN8" s="977"/>
      <c r="CO8" s="977"/>
      <c r="CP8" s="977"/>
      <c r="CQ8" s="978"/>
      <c r="CR8" s="976">
        <v>0</v>
      </c>
      <c r="CS8" s="977"/>
      <c r="CT8" s="977"/>
      <c r="CU8" s="977"/>
      <c r="CV8" s="978"/>
      <c r="CW8" s="976" t="s">
        <v>486</v>
      </c>
      <c r="CX8" s="977"/>
      <c r="CY8" s="977"/>
      <c r="CZ8" s="977"/>
      <c r="DA8" s="978"/>
      <c r="DB8" s="976">
        <v>11</v>
      </c>
      <c r="DC8" s="977"/>
      <c r="DD8" s="977"/>
      <c r="DE8" s="977"/>
      <c r="DF8" s="978"/>
      <c r="DG8" s="976" t="s">
        <v>486</v>
      </c>
      <c r="DH8" s="977"/>
      <c r="DI8" s="977"/>
      <c r="DJ8" s="977"/>
      <c r="DK8" s="978"/>
      <c r="DL8" s="976" t="s">
        <v>486</v>
      </c>
      <c r="DM8" s="977"/>
      <c r="DN8" s="977"/>
      <c r="DO8" s="977"/>
      <c r="DP8" s="978"/>
      <c r="DQ8" s="976" t="s">
        <v>486</v>
      </c>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377</v>
      </c>
      <c r="B23" s="924" t="s">
        <v>378</v>
      </c>
      <c r="C23" s="925"/>
      <c r="D23" s="925"/>
      <c r="E23" s="925"/>
      <c r="F23" s="925"/>
      <c r="G23" s="925"/>
      <c r="H23" s="925"/>
      <c r="I23" s="925"/>
      <c r="J23" s="925"/>
      <c r="K23" s="925"/>
      <c r="L23" s="925"/>
      <c r="M23" s="925"/>
      <c r="N23" s="925"/>
      <c r="O23" s="925"/>
      <c r="P23" s="935"/>
      <c r="Q23" s="1054">
        <v>10957</v>
      </c>
      <c r="R23" s="1048"/>
      <c r="S23" s="1048"/>
      <c r="T23" s="1048"/>
      <c r="U23" s="1048"/>
      <c r="V23" s="1048">
        <v>10614</v>
      </c>
      <c r="W23" s="1048"/>
      <c r="X23" s="1048"/>
      <c r="Y23" s="1048"/>
      <c r="Z23" s="1048"/>
      <c r="AA23" s="1048">
        <v>342</v>
      </c>
      <c r="AB23" s="1048"/>
      <c r="AC23" s="1048"/>
      <c r="AD23" s="1048"/>
      <c r="AE23" s="1055"/>
      <c r="AF23" s="1056">
        <v>264</v>
      </c>
      <c r="AG23" s="1048"/>
      <c r="AH23" s="1048"/>
      <c r="AI23" s="1048"/>
      <c r="AJ23" s="1057"/>
      <c r="AK23" s="1058"/>
      <c r="AL23" s="1059"/>
      <c r="AM23" s="1059"/>
      <c r="AN23" s="1059"/>
      <c r="AO23" s="1059"/>
      <c r="AP23" s="1048">
        <v>6772</v>
      </c>
      <c r="AQ23" s="1048"/>
      <c r="AR23" s="1048"/>
      <c r="AS23" s="1048"/>
      <c r="AT23" s="1048"/>
      <c r="AU23" s="1049"/>
      <c r="AV23" s="1049"/>
      <c r="AW23" s="1049"/>
      <c r="AX23" s="1049"/>
      <c r="AY23" s="1050"/>
      <c r="AZ23" s="1051" t="s">
        <v>121</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358</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365</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389</v>
      </c>
      <c r="C28" s="1035"/>
      <c r="D28" s="1035"/>
      <c r="E28" s="1035"/>
      <c r="F28" s="1035"/>
      <c r="G28" s="1035"/>
      <c r="H28" s="1035"/>
      <c r="I28" s="1035"/>
      <c r="J28" s="1035"/>
      <c r="K28" s="1035"/>
      <c r="L28" s="1035"/>
      <c r="M28" s="1035"/>
      <c r="N28" s="1035"/>
      <c r="O28" s="1035"/>
      <c r="P28" s="1036"/>
      <c r="Q28" s="1037">
        <v>2323</v>
      </c>
      <c r="R28" s="1038"/>
      <c r="S28" s="1038"/>
      <c r="T28" s="1038"/>
      <c r="U28" s="1038"/>
      <c r="V28" s="1038">
        <v>2029</v>
      </c>
      <c r="W28" s="1038"/>
      <c r="X28" s="1038"/>
      <c r="Y28" s="1038"/>
      <c r="Z28" s="1038"/>
      <c r="AA28" s="1038">
        <v>295</v>
      </c>
      <c r="AB28" s="1038"/>
      <c r="AC28" s="1038"/>
      <c r="AD28" s="1038"/>
      <c r="AE28" s="1039"/>
      <c r="AF28" s="1040">
        <v>295</v>
      </c>
      <c r="AG28" s="1038"/>
      <c r="AH28" s="1038"/>
      <c r="AI28" s="1038"/>
      <c r="AJ28" s="1041"/>
      <c r="AK28" s="1029">
        <v>224</v>
      </c>
      <c r="AL28" s="1030"/>
      <c r="AM28" s="1030"/>
      <c r="AN28" s="1030"/>
      <c r="AO28" s="1030"/>
      <c r="AP28" s="1030" t="s">
        <v>545</v>
      </c>
      <c r="AQ28" s="1030"/>
      <c r="AR28" s="1030"/>
      <c r="AS28" s="1030"/>
      <c r="AT28" s="1030"/>
      <c r="AU28" s="1030" t="s">
        <v>545</v>
      </c>
      <c r="AV28" s="1030"/>
      <c r="AW28" s="1030"/>
      <c r="AX28" s="1030"/>
      <c r="AY28" s="1030"/>
      <c r="AZ28" s="1031" t="s">
        <v>545</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390</v>
      </c>
      <c r="C29" s="1018"/>
      <c r="D29" s="1018"/>
      <c r="E29" s="1018"/>
      <c r="F29" s="1018"/>
      <c r="G29" s="1018"/>
      <c r="H29" s="1018"/>
      <c r="I29" s="1018"/>
      <c r="J29" s="1018"/>
      <c r="K29" s="1018"/>
      <c r="L29" s="1018"/>
      <c r="M29" s="1018"/>
      <c r="N29" s="1018"/>
      <c r="O29" s="1018"/>
      <c r="P29" s="1019"/>
      <c r="Q29" s="1025">
        <v>1890</v>
      </c>
      <c r="R29" s="1026"/>
      <c r="S29" s="1026"/>
      <c r="T29" s="1026"/>
      <c r="U29" s="1026"/>
      <c r="V29" s="1026">
        <v>1681</v>
      </c>
      <c r="W29" s="1026"/>
      <c r="X29" s="1026"/>
      <c r="Y29" s="1026"/>
      <c r="Z29" s="1026"/>
      <c r="AA29" s="1026">
        <v>209</v>
      </c>
      <c r="AB29" s="1026"/>
      <c r="AC29" s="1026"/>
      <c r="AD29" s="1026"/>
      <c r="AE29" s="1027"/>
      <c r="AF29" s="1022">
        <v>209</v>
      </c>
      <c r="AG29" s="1023"/>
      <c r="AH29" s="1023"/>
      <c r="AI29" s="1023"/>
      <c r="AJ29" s="1024"/>
      <c r="AK29" s="967">
        <v>332</v>
      </c>
      <c r="AL29" s="958"/>
      <c r="AM29" s="958"/>
      <c r="AN29" s="958"/>
      <c r="AO29" s="958"/>
      <c r="AP29" s="958" t="s">
        <v>486</v>
      </c>
      <c r="AQ29" s="958"/>
      <c r="AR29" s="958"/>
      <c r="AS29" s="958"/>
      <c r="AT29" s="958"/>
      <c r="AU29" s="958" t="s">
        <v>486</v>
      </c>
      <c r="AV29" s="958"/>
      <c r="AW29" s="958"/>
      <c r="AX29" s="958"/>
      <c r="AY29" s="958"/>
      <c r="AZ29" s="1028" t="s">
        <v>486</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391</v>
      </c>
      <c r="C30" s="1018"/>
      <c r="D30" s="1018"/>
      <c r="E30" s="1018"/>
      <c r="F30" s="1018"/>
      <c r="G30" s="1018"/>
      <c r="H30" s="1018"/>
      <c r="I30" s="1018"/>
      <c r="J30" s="1018"/>
      <c r="K30" s="1018"/>
      <c r="L30" s="1018"/>
      <c r="M30" s="1018"/>
      <c r="N30" s="1018"/>
      <c r="O30" s="1018"/>
      <c r="P30" s="1019"/>
      <c r="Q30" s="1025">
        <v>564</v>
      </c>
      <c r="R30" s="1026"/>
      <c r="S30" s="1026"/>
      <c r="T30" s="1026"/>
      <c r="U30" s="1026"/>
      <c r="V30" s="1026">
        <v>559</v>
      </c>
      <c r="W30" s="1026"/>
      <c r="X30" s="1026"/>
      <c r="Y30" s="1026"/>
      <c r="Z30" s="1026"/>
      <c r="AA30" s="1026">
        <v>5</v>
      </c>
      <c r="AB30" s="1026"/>
      <c r="AC30" s="1026"/>
      <c r="AD30" s="1026"/>
      <c r="AE30" s="1027"/>
      <c r="AF30" s="1022">
        <v>5</v>
      </c>
      <c r="AG30" s="1023"/>
      <c r="AH30" s="1023"/>
      <c r="AI30" s="1023"/>
      <c r="AJ30" s="1024"/>
      <c r="AK30" s="967">
        <v>96</v>
      </c>
      <c r="AL30" s="958"/>
      <c r="AM30" s="958"/>
      <c r="AN30" s="958"/>
      <c r="AO30" s="958"/>
      <c r="AP30" s="958" t="s">
        <v>486</v>
      </c>
      <c r="AQ30" s="958"/>
      <c r="AR30" s="958"/>
      <c r="AS30" s="958"/>
      <c r="AT30" s="958"/>
      <c r="AU30" s="958" t="s">
        <v>486</v>
      </c>
      <c r="AV30" s="958"/>
      <c r="AW30" s="958"/>
      <c r="AX30" s="958"/>
      <c r="AY30" s="958"/>
      <c r="AZ30" s="1028" t="s">
        <v>486</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392</v>
      </c>
      <c r="C31" s="1018"/>
      <c r="D31" s="1018"/>
      <c r="E31" s="1018"/>
      <c r="F31" s="1018"/>
      <c r="G31" s="1018"/>
      <c r="H31" s="1018"/>
      <c r="I31" s="1018"/>
      <c r="J31" s="1018"/>
      <c r="K31" s="1018"/>
      <c r="L31" s="1018"/>
      <c r="M31" s="1018"/>
      <c r="N31" s="1018"/>
      <c r="O31" s="1018"/>
      <c r="P31" s="1019"/>
      <c r="Q31" s="1025">
        <v>334</v>
      </c>
      <c r="R31" s="1026"/>
      <c r="S31" s="1026"/>
      <c r="T31" s="1026"/>
      <c r="U31" s="1026"/>
      <c r="V31" s="1026">
        <v>278</v>
      </c>
      <c r="W31" s="1026"/>
      <c r="X31" s="1026"/>
      <c r="Y31" s="1026"/>
      <c r="Z31" s="1026"/>
      <c r="AA31" s="1026">
        <v>56</v>
      </c>
      <c r="AB31" s="1026"/>
      <c r="AC31" s="1026"/>
      <c r="AD31" s="1026"/>
      <c r="AE31" s="1027"/>
      <c r="AF31" s="1022">
        <v>663</v>
      </c>
      <c r="AG31" s="1023"/>
      <c r="AH31" s="1023"/>
      <c r="AI31" s="1023"/>
      <c r="AJ31" s="1024"/>
      <c r="AK31" s="967">
        <v>3</v>
      </c>
      <c r="AL31" s="958"/>
      <c r="AM31" s="958"/>
      <c r="AN31" s="958"/>
      <c r="AO31" s="958"/>
      <c r="AP31" s="958">
        <v>1000</v>
      </c>
      <c r="AQ31" s="958"/>
      <c r="AR31" s="958"/>
      <c r="AS31" s="958"/>
      <c r="AT31" s="958"/>
      <c r="AU31" s="958" t="s">
        <v>486</v>
      </c>
      <c r="AV31" s="958"/>
      <c r="AW31" s="958"/>
      <c r="AX31" s="958"/>
      <c r="AY31" s="958"/>
      <c r="AZ31" s="1028" t="s">
        <v>486</v>
      </c>
      <c r="BA31" s="1028"/>
      <c r="BB31" s="1028"/>
      <c r="BC31" s="1028"/>
      <c r="BD31" s="1028"/>
      <c r="BE31" s="959" t="s">
        <v>393</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394</v>
      </c>
      <c r="C32" s="1018"/>
      <c r="D32" s="1018"/>
      <c r="E32" s="1018"/>
      <c r="F32" s="1018"/>
      <c r="G32" s="1018"/>
      <c r="H32" s="1018"/>
      <c r="I32" s="1018"/>
      <c r="J32" s="1018"/>
      <c r="K32" s="1018"/>
      <c r="L32" s="1018"/>
      <c r="M32" s="1018"/>
      <c r="N32" s="1018"/>
      <c r="O32" s="1018"/>
      <c r="P32" s="1019"/>
      <c r="Q32" s="1025">
        <v>18</v>
      </c>
      <c r="R32" s="1026"/>
      <c r="S32" s="1026"/>
      <c r="T32" s="1026"/>
      <c r="U32" s="1026"/>
      <c r="V32" s="1026">
        <v>16</v>
      </c>
      <c r="W32" s="1026"/>
      <c r="X32" s="1026"/>
      <c r="Y32" s="1026"/>
      <c r="Z32" s="1026"/>
      <c r="AA32" s="1026">
        <v>3</v>
      </c>
      <c r="AB32" s="1026"/>
      <c r="AC32" s="1026"/>
      <c r="AD32" s="1026"/>
      <c r="AE32" s="1027"/>
      <c r="AF32" s="1022">
        <v>6</v>
      </c>
      <c r="AG32" s="1023"/>
      <c r="AH32" s="1023"/>
      <c r="AI32" s="1023"/>
      <c r="AJ32" s="1024"/>
      <c r="AK32" s="967">
        <v>12</v>
      </c>
      <c r="AL32" s="958"/>
      <c r="AM32" s="958"/>
      <c r="AN32" s="958"/>
      <c r="AO32" s="958"/>
      <c r="AP32" s="958">
        <v>4</v>
      </c>
      <c r="AQ32" s="958"/>
      <c r="AR32" s="958"/>
      <c r="AS32" s="958"/>
      <c r="AT32" s="958"/>
      <c r="AU32" s="958" t="s">
        <v>486</v>
      </c>
      <c r="AV32" s="958"/>
      <c r="AW32" s="958"/>
      <c r="AX32" s="958"/>
      <c r="AY32" s="958"/>
      <c r="AZ32" s="1028" t="s">
        <v>486</v>
      </c>
      <c r="BA32" s="1028"/>
      <c r="BB32" s="1028"/>
      <c r="BC32" s="1028"/>
      <c r="BD32" s="1028"/>
      <c r="BE32" s="959" t="s">
        <v>393</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377</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1178</v>
      </c>
      <c r="AG63" s="946"/>
      <c r="AH63" s="946"/>
      <c r="AI63" s="946"/>
      <c r="AJ63" s="1009"/>
      <c r="AK63" s="1010"/>
      <c r="AL63" s="950"/>
      <c r="AM63" s="950"/>
      <c r="AN63" s="950"/>
      <c r="AO63" s="950"/>
      <c r="AP63" s="946">
        <v>1004</v>
      </c>
      <c r="AQ63" s="946"/>
      <c r="AR63" s="946"/>
      <c r="AS63" s="946"/>
      <c r="AT63" s="946"/>
      <c r="AU63" s="946"/>
      <c r="AV63" s="946"/>
      <c r="AW63" s="946"/>
      <c r="AX63" s="946"/>
      <c r="AY63" s="946"/>
      <c r="AZ63" s="1004"/>
      <c r="BA63" s="1004"/>
      <c r="BB63" s="1004"/>
      <c r="BC63" s="1004"/>
      <c r="BD63" s="1004"/>
      <c r="BE63" s="947"/>
      <c r="BF63" s="947"/>
      <c r="BG63" s="947"/>
      <c r="BH63" s="947"/>
      <c r="BI63" s="948"/>
      <c r="BJ63" s="1005" t="s">
        <v>121</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398</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399</v>
      </c>
      <c r="AV66" s="989"/>
      <c r="AW66" s="989"/>
      <c r="AX66" s="989"/>
      <c r="AY66" s="990"/>
      <c r="AZ66" s="988" t="s">
        <v>365</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548</v>
      </c>
      <c r="C68" s="973" t="s">
        <v>548</v>
      </c>
      <c r="D68" s="973" t="s">
        <v>548</v>
      </c>
      <c r="E68" s="973" t="s">
        <v>548</v>
      </c>
      <c r="F68" s="973" t="s">
        <v>548</v>
      </c>
      <c r="G68" s="973" t="s">
        <v>548</v>
      </c>
      <c r="H68" s="973" t="s">
        <v>548</v>
      </c>
      <c r="I68" s="973" t="s">
        <v>548</v>
      </c>
      <c r="J68" s="973" t="s">
        <v>548</v>
      </c>
      <c r="K68" s="973" t="s">
        <v>548</v>
      </c>
      <c r="L68" s="973" t="s">
        <v>548</v>
      </c>
      <c r="M68" s="973" t="s">
        <v>548</v>
      </c>
      <c r="N68" s="973" t="s">
        <v>548</v>
      </c>
      <c r="O68" s="973" t="s">
        <v>548</v>
      </c>
      <c r="P68" s="974" t="s">
        <v>548</v>
      </c>
      <c r="Q68" s="975">
        <v>1895</v>
      </c>
      <c r="R68" s="969"/>
      <c r="S68" s="969"/>
      <c r="T68" s="969"/>
      <c r="U68" s="969"/>
      <c r="V68" s="969">
        <v>1887</v>
      </c>
      <c r="W68" s="969"/>
      <c r="X68" s="969"/>
      <c r="Y68" s="969"/>
      <c r="Z68" s="969"/>
      <c r="AA68" s="969">
        <v>9</v>
      </c>
      <c r="AB68" s="969"/>
      <c r="AC68" s="969"/>
      <c r="AD68" s="969"/>
      <c r="AE68" s="969"/>
      <c r="AF68" s="969">
        <v>9</v>
      </c>
      <c r="AG68" s="969"/>
      <c r="AH68" s="969"/>
      <c r="AI68" s="969"/>
      <c r="AJ68" s="969"/>
      <c r="AK68" s="969">
        <v>24</v>
      </c>
      <c r="AL68" s="969"/>
      <c r="AM68" s="969"/>
      <c r="AN68" s="969"/>
      <c r="AO68" s="969"/>
      <c r="AP68" s="969" t="s">
        <v>486</v>
      </c>
      <c r="AQ68" s="969"/>
      <c r="AR68" s="969"/>
      <c r="AS68" s="969"/>
      <c r="AT68" s="969"/>
      <c r="AU68" s="969" t="s">
        <v>486</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549</v>
      </c>
      <c r="C69" s="962" t="s">
        <v>549</v>
      </c>
      <c r="D69" s="962" t="s">
        <v>549</v>
      </c>
      <c r="E69" s="962" t="s">
        <v>549</v>
      </c>
      <c r="F69" s="962" t="s">
        <v>549</v>
      </c>
      <c r="G69" s="962" t="s">
        <v>549</v>
      </c>
      <c r="H69" s="962" t="s">
        <v>549</v>
      </c>
      <c r="I69" s="962" t="s">
        <v>549</v>
      </c>
      <c r="J69" s="962" t="s">
        <v>549</v>
      </c>
      <c r="K69" s="962" t="s">
        <v>549</v>
      </c>
      <c r="L69" s="962" t="s">
        <v>549</v>
      </c>
      <c r="M69" s="962" t="s">
        <v>549</v>
      </c>
      <c r="N69" s="962" t="s">
        <v>549</v>
      </c>
      <c r="O69" s="962" t="s">
        <v>549</v>
      </c>
      <c r="P69" s="963" t="s">
        <v>549</v>
      </c>
      <c r="Q69" s="964">
        <v>25</v>
      </c>
      <c r="R69" s="958"/>
      <c r="S69" s="958"/>
      <c r="T69" s="958"/>
      <c r="U69" s="958"/>
      <c r="V69" s="958">
        <v>23</v>
      </c>
      <c r="W69" s="958"/>
      <c r="X69" s="958"/>
      <c r="Y69" s="958"/>
      <c r="Z69" s="958"/>
      <c r="AA69" s="958">
        <v>1</v>
      </c>
      <c r="AB69" s="958"/>
      <c r="AC69" s="958"/>
      <c r="AD69" s="958"/>
      <c r="AE69" s="958"/>
      <c r="AF69" s="958">
        <v>1</v>
      </c>
      <c r="AG69" s="958"/>
      <c r="AH69" s="958"/>
      <c r="AI69" s="958"/>
      <c r="AJ69" s="958"/>
      <c r="AK69" s="958">
        <v>9</v>
      </c>
      <c r="AL69" s="958"/>
      <c r="AM69" s="958"/>
      <c r="AN69" s="958"/>
      <c r="AO69" s="958"/>
      <c r="AP69" s="958" t="s">
        <v>486</v>
      </c>
      <c r="AQ69" s="958"/>
      <c r="AR69" s="958"/>
      <c r="AS69" s="958"/>
      <c r="AT69" s="958"/>
      <c r="AU69" s="958" t="s">
        <v>486</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550</v>
      </c>
      <c r="C70" s="962" t="s">
        <v>550</v>
      </c>
      <c r="D70" s="962" t="s">
        <v>550</v>
      </c>
      <c r="E70" s="962" t="s">
        <v>550</v>
      </c>
      <c r="F70" s="962" t="s">
        <v>550</v>
      </c>
      <c r="G70" s="962" t="s">
        <v>550</v>
      </c>
      <c r="H70" s="962" t="s">
        <v>550</v>
      </c>
      <c r="I70" s="962" t="s">
        <v>550</v>
      </c>
      <c r="J70" s="962" t="s">
        <v>550</v>
      </c>
      <c r="K70" s="962" t="s">
        <v>550</v>
      </c>
      <c r="L70" s="962" t="s">
        <v>550</v>
      </c>
      <c r="M70" s="962" t="s">
        <v>550</v>
      </c>
      <c r="N70" s="962" t="s">
        <v>550</v>
      </c>
      <c r="O70" s="962" t="s">
        <v>550</v>
      </c>
      <c r="P70" s="963" t="s">
        <v>550</v>
      </c>
      <c r="Q70" s="964">
        <v>22</v>
      </c>
      <c r="R70" s="958"/>
      <c r="S70" s="958"/>
      <c r="T70" s="958"/>
      <c r="U70" s="958"/>
      <c r="V70" s="958">
        <v>20</v>
      </c>
      <c r="W70" s="958"/>
      <c r="X70" s="958"/>
      <c r="Y70" s="958"/>
      <c r="Z70" s="958"/>
      <c r="AA70" s="958">
        <v>2</v>
      </c>
      <c r="AB70" s="958"/>
      <c r="AC70" s="958"/>
      <c r="AD70" s="958"/>
      <c r="AE70" s="958"/>
      <c r="AF70" s="958">
        <v>2</v>
      </c>
      <c r="AG70" s="958"/>
      <c r="AH70" s="958"/>
      <c r="AI70" s="958"/>
      <c r="AJ70" s="958"/>
      <c r="AK70" s="958" t="s">
        <v>486</v>
      </c>
      <c r="AL70" s="958"/>
      <c r="AM70" s="958"/>
      <c r="AN70" s="958"/>
      <c r="AO70" s="958"/>
      <c r="AP70" s="958" t="s">
        <v>486</v>
      </c>
      <c r="AQ70" s="958"/>
      <c r="AR70" s="958"/>
      <c r="AS70" s="958"/>
      <c r="AT70" s="958"/>
      <c r="AU70" s="958" t="s">
        <v>486</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551</v>
      </c>
      <c r="C71" s="962" t="s">
        <v>551</v>
      </c>
      <c r="D71" s="962" t="s">
        <v>551</v>
      </c>
      <c r="E71" s="962" t="s">
        <v>551</v>
      </c>
      <c r="F71" s="962" t="s">
        <v>551</v>
      </c>
      <c r="G71" s="962" t="s">
        <v>551</v>
      </c>
      <c r="H71" s="962" t="s">
        <v>551</v>
      </c>
      <c r="I71" s="962" t="s">
        <v>551</v>
      </c>
      <c r="J71" s="962" t="s">
        <v>551</v>
      </c>
      <c r="K71" s="962" t="s">
        <v>551</v>
      </c>
      <c r="L71" s="962" t="s">
        <v>551</v>
      </c>
      <c r="M71" s="962" t="s">
        <v>551</v>
      </c>
      <c r="N71" s="962" t="s">
        <v>551</v>
      </c>
      <c r="O71" s="962" t="s">
        <v>551</v>
      </c>
      <c r="P71" s="963" t="s">
        <v>551</v>
      </c>
      <c r="Q71" s="964">
        <v>222</v>
      </c>
      <c r="R71" s="958"/>
      <c r="S71" s="958"/>
      <c r="T71" s="958"/>
      <c r="U71" s="958"/>
      <c r="V71" s="958">
        <v>215</v>
      </c>
      <c r="W71" s="958"/>
      <c r="X71" s="958"/>
      <c r="Y71" s="958"/>
      <c r="Z71" s="958"/>
      <c r="AA71" s="958">
        <v>7</v>
      </c>
      <c r="AB71" s="958"/>
      <c r="AC71" s="958"/>
      <c r="AD71" s="958"/>
      <c r="AE71" s="958"/>
      <c r="AF71" s="958">
        <v>7</v>
      </c>
      <c r="AG71" s="958"/>
      <c r="AH71" s="958"/>
      <c r="AI71" s="958"/>
      <c r="AJ71" s="958"/>
      <c r="AK71" s="958">
        <v>6</v>
      </c>
      <c r="AL71" s="958"/>
      <c r="AM71" s="958"/>
      <c r="AN71" s="958"/>
      <c r="AO71" s="958"/>
      <c r="AP71" s="958" t="s">
        <v>486</v>
      </c>
      <c r="AQ71" s="958"/>
      <c r="AR71" s="958"/>
      <c r="AS71" s="958"/>
      <c r="AT71" s="958"/>
      <c r="AU71" s="958" t="s">
        <v>486</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552</v>
      </c>
      <c r="C72" s="962" t="s">
        <v>552</v>
      </c>
      <c r="D72" s="962" t="s">
        <v>552</v>
      </c>
      <c r="E72" s="962" t="s">
        <v>552</v>
      </c>
      <c r="F72" s="962" t="s">
        <v>552</v>
      </c>
      <c r="G72" s="962" t="s">
        <v>552</v>
      </c>
      <c r="H72" s="962" t="s">
        <v>552</v>
      </c>
      <c r="I72" s="962" t="s">
        <v>552</v>
      </c>
      <c r="J72" s="962" t="s">
        <v>552</v>
      </c>
      <c r="K72" s="962" t="s">
        <v>552</v>
      </c>
      <c r="L72" s="962" t="s">
        <v>552</v>
      </c>
      <c r="M72" s="962" t="s">
        <v>552</v>
      </c>
      <c r="N72" s="962" t="s">
        <v>552</v>
      </c>
      <c r="O72" s="962" t="s">
        <v>552</v>
      </c>
      <c r="P72" s="963" t="s">
        <v>552</v>
      </c>
      <c r="Q72" s="964">
        <v>176722</v>
      </c>
      <c r="R72" s="958"/>
      <c r="S72" s="958"/>
      <c r="T72" s="958"/>
      <c r="U72" s="958"/>
      <c r="V72" s="958">
        <v>170611</v>
      </c>
      <c r="W72" s="958"/>
      <c r="X72" s="958"/>
      <c r="Y72" s="958"/>
      <c r="Z72" s="958"/>
      <c r="AA72" s="958">
        <v>6110</v>
      </c>
      <c r="AB72" s="958"/>
      <c r="AC72" s="958"/>
      <c r="AD72" s="958"/>
      <c r="AE72" s="958"/>
      <c r="AF72" s="958">
        <v>6110</v>
      </c>
      <c r="AG72" s="958"/>
      <c r="AH72" s="958"/>
      <c r="AI72" s="958"/>
      <c r="AJ72" s="958"/>
      <c r="AK72" s="958">
        <v>2165</v>
      </c>
      <c r="AL72" s="958"/>
      <c r="AM72" s="958"/>
      <c r="AN72" s="958"/>
      <c r="AO72" s="958"/>
      <c r="AP72" s="958" t="s">
        <v>486</v>
      </c>
      <c r="AQ72" s="958"/>
      <c r="AR72" s="958"/>
      <c r="AS72" s="958"/>
      <c r="AT72" s="958"/>
      <c r="AU72" s="958" t="s">
        <v>486</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553</v>
      </c>
      <c r="C73" s="962" t="s">
        <v>553</v>
      </c>
      <c r="D73" s="962" t="s">
        <v>553</v>
      </c>
      <c r="E73" s="962" t="s">
        <v>553</v>
      </c>
      <c r="F73" s="962" t="s">
        <v>553</v>
      </c>
      <c r="G73" s="962" t="s">
        <v>553</v>
      </c>
      <c r="H73" s="962" t="s">
        <v>553</v>
      </c>
      <c r="I73" s="962" t="s">
        <v>553</v>
      </c>
      <c r="J73" s="962" t="s">
        <v>553</v>
      </c>
      <c r="K73" s="962" t="s">
        <v>553</v>
      </c>
      <c r="L73" s="962" t="s">
        <v>553</v>
      </c>
      <c r="M73" s="962" t="s">
        <v>553</v>
      </c>
      <c r="N73" s="962" t="s">
        <v>553</v>
      </c>
      <c r="O73" s="962" t="s">
        <v>553</v>
      </c>
      <c r="P73" s="963" t="s">
        <v>553</v>
      </c>
      <c r="Q73" s="964">
        <v>3</v>
      </c>
      <c r="R73" s="958"/>
      <c r="S73" s="958"/>
      <c r="T73" s="958"/>
      <c r="U73" s="958"/>
      <c r="V73" s="958">
        <v>3</v>
      </c>
      <c r="W73" s="958"/>
      <c r="X73" s="958"/>
      <c r="Y73" s="958"/>
      <c r="Z73" s="958"/>
      <c r="AA73" s="958">
        <v>0</v>
      </c>
      <c r="AB73" s="958"/>
      <c r="AC73" s="958"/>
      <c r="AD73" s="958"/>
      <c r="AE73" s="958"/>
      <c r="AF73" s="958">
        <v>0</v>
      </c>
      <c r="AG73" s="958"/>
      <c r="AH73" s="958"/>
      <c r="AI73" s="958"/>
      <c r="AJ73" s="958"/>
      <c r="AK73" s="958" t="s">
        <v>486</v>
      </c>
      <c r="AL73" s="958"/>
      <c r="AM73" s="958"/>
      <c r="AN73" s="958"/>
      <c r="AO73" s="958"/>
      <c r="AP73" s="958" t="s">
        <v>486</v>
      </c>
      <c r="AQ73" s="958"/>
      <c r="AR73" s="958"/>
      <c r="AS73" s="958"/>
      <c r="AT73" s="958"/>
      <c r="AU73" s="958" t="s">
        <v>486</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t="s">
        <v>554</v>
      </c>
      <c r="C74" s="962" t="s">
        <v>554</v>
      </c>
      <c r="D74" s="962" t="s">
        <v>554</v>
      </c>
      <c r="E74" s="962" t="s">
        <v>554</v>
      </c>
      <c r="F74" s="962" t="s">
        <v>554</v>
      </c>
      <c r="G74" s="962" t="s">
        <v>554</v>
      </c>
      <c r="H74" s="962" t="s">
        <v>554</v>
      </c>
      <c r="I74" s="962" t="s">
        <v>554</v>
      </c>
      <c r="J74" s="962" t="s">
        <v>554</v>
      </c>
      <c r="K74" s="962" t="s">
        <v>554</v>
      </c>
      <c r="L74" s="962" t="s">
        <v>554</v>
      </c>
      <c r="M74" s="962" t="s">
        <v>554</v>
      </c>
      <c r="N74" s="962" t="s">
        <v>554</v>
      </c>
      <c r="O74" s="962" t="s">
        <v>554</v>
      </c>
      <c r="P74" s="963" t="s">
        <v>554</v>
      </c>
      <c r="Q74" s="964">
        <v>38</v>
      </c>
      <c r="R74" s="958"/>
      <c r="S74" s="958"/>
      <c r="T74" s="958"/>
      <c r="U74" s="958"/>
      <c r="V74" s="958">
        <v>34</v>
      </c>
      <c r="W74" s="958"/>
      <c r="X74" s="958"/>
      <c r="Y74" s="958"/>
      <c r="Z74" s="958"/>
      <c r="AA74" s="958">
        <v>5</v>
      </c>
      <c r="AB74" s="958"/>
      <c r="AC74" s="958"/>
      <c r="AD74" s="958"/>
      <c r="AE74" s="958"/>
      <c r="AF74" s="958">
        <v>5</v>
      </c>
      <c r="AG74" s="958"/>
      <c r="AH74" s="958"/>
      <c r="AI74" s="958"/>
      <c r="AJ74" s="958"/>
      <c r="AK74" s="958">
        <v>32</v>
      </c>
      <c r="AL74" s="958"/>
      <c r="AM74" s="958"/>
      <c r="AN74" s="958"/>
      <c r="AO74" s="958"/>
      <c r="AP74" s="958" t="s">
        <v>486</v>
      </c>
      <c r="AQ74" s="958"/>
      <c r="AR74" s="958"/>
      <c r="AS74" s="958"/>
      <c r="AT74" s="958"/>
      <c r="AU74" s="958" t="s">
        <v>486</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t="s">
        <v>555</v>
      </c>
      <c r="C75" s="962"/>
      <c r="D75" s="962"/>
      <c r="E75" s="962"/>
      <c r="F75" s="962"/>
      <c r="G75" s="962"/>
      <c r="H75" s="962"/>
      <c r="I75" s="962"/>
      <c r="J75" s="962"/>
      <c r="K75" s="962"/>
      <c r="L75" s="962"/>
      <c r="M75" s="962"/>
      <c r="N75" s="962"/>
      <c r="O75" s="962"/>
      <c r="P75" s="963"/>
      <c r="Q75" s="965">
        <v>1091</v>
      </c>
      <c r="R75" s="966"/>
      <c r="S75" s="966"/>
      <c r="T75" s="966"/>
      <c r="U75" s="967"/>
      <c r="V75" s="968">
        <v>1066</v>
      </c>
      <c r="W75" s="966"/>
      <c r="X75" s="966"/>
      <c r="Y75" s="966"/>
      <c r="Z75" s="967"/>
      <c r="AA75" s="968">
        <v>25</v>
      </c>
      <c r="AB75" s="966"/>
      <c r="AC75" s="966"/>
      <c r="AD75" s="966"/>
      <c r="AE75" s="967"/>
      <c r="AF75" s="968">
        <v>25</v>
      </c>
      <c r="AG75" s="966"/>
      <c r="AH75" s="966"/>
      <c r="AI75" s="966"/>
      <c r="AJ75" s="967"/>
      <c r="AK75" s="968">
        <v>49</v>
      </c>
      <c r="AL75" s="966"/>
      <c r="AM75" s="966"/>
      <c r="AN75" s="966"/>
      <c r="AO75" s="967"/>
      <c r="AP75" s="968">
        <v>424</v>
      </c>
      <c r="AQ75" s="966"/>
      <c r="AR75" s="966"/>
      <c r="AS75" s="966"/>
      <c r="AT75" s="967"/>
      <c r="AU75" s="968">
        <v>90</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377</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6159</v>
      </c>
      <c r="AG88" s="946"/>
      <c r="AH88" s="946"/>
      <c r="AI88" s="946"/>
      <c r="AJ88" s="946"/>
      <c r="AK88" s="950"/>
      <c r="AL88" s="950"/>
      <c r="AM88" s="950"/>
      <c r="AN88" s="950"/>
      <c r="AO88" s="950"/>
      <c r="AP88" s="946">
        <v>424</v>
      </c>
      <c r="AQ88" s="946"/>
      <c r="AR88" s="946"/>
      <c r="AS88" s="946"/>
      <c r="AT88" s="946"/>
      <c r="AU88" s="946"/>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30</v>
      </c>
      <c r="CS102" s="940"/>
      <c r="CT102" s="940"/>
      <c r="CU102" s="940"/>
      <c r="CV102" s="941"/>
      <c r="CW102" s="939"/>
      <c r="CX102" s="940"/>
      <c r="CY102" s="940"/>
      <c r="CZ102" s="940"/>
      <c r="DA102" s="941"/>
      <c r="DB102" s="939">
        <v>11</v>
      </c>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295</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295</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295</v>
      </c>
      <c r="DR109" s="883"/>
      <c r="DS109" s="883"/>
      <c r="DT109" s="883"/>
      <c r="DU109" s="884"/>
      <c r="DV109" s="885" t="s">
        <v>411</v>
      </c>
      <c r="DW109" s="883"/>
      <c r="DX109" s="883"/>
      <c r="DY109" s="883"/>
      <c r="DZ109" s="916"/>
    </row>
    <row r="110" spans="1:131" s="212" customFormat="1" ht="26.25" customHeight="1" x14ac:dyDescent="0.2">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690132</v>
      </c>
      <c r="AB110" s="876"/>
      <c r="AC110" s="876"/>
      <c r="AD110" s="876"/>
      <c r="AE110" s="877"/>
      <c r="AF110" s="878">
        <v>713512</v>
      </c>
      <c r="AG110" s="876"/>
      <c r="AH110" s="876"/>
      <c r="AI110" s="876"/>
      <c r="AJ110" s="877"/>
      <c r="AK110" s="878">
        <v>706630</v>
      </c>
      <c r="AL110" s="876"/>
      <c r="AM110" s="876"/>
      <c r="AN110" s="876"/>
      <c r="AO110" s="877"/>
      <c r="AP110" s="879">
        <v>15.8</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7425417</v>
      </c>
      <c r="BR110" s="829"/>
      <c r="BS110" s="829"/>
      <c r="BT110" s="829"/>
      <c r="BU110" s="829"/>
      <c r="BV110" s="829">
        <v>6998181</v>
      </c>
      <c r="BW110" s="829"/>
      <c r="BX110" s="829"/>
      <c r="BY110" s="829"/>
      <c r="BZ110" s="829"/>
      <c r="CA110" s="829">
        <v>6772226</v>
      </c>
      <c r="CB110" s="829"/>
      <c r="CC110" s="829"/>
      <c r="CD110" s="829"/>
      <c r="CE110" s="829"/>
      <c r="CF110" s="853">
        <v>151.69999999999999</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12" customFormat="1" ht="26.25" customHeight="1" x14ac:dyDescent="0.2">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v>13454</v>
      </c>
      <c r="BR111" s="804"/>
      <c r="BS111" s="804"/>
      <c r="BT111" s="804"/>
      <c r="BU111" s="804"/>
      <c r="BV111" s="804" t="s">
        <v>121</v>
      </c>
      <c r="BW111" s="804"/>
      <c r="BX111" s="804"/>
      <c r="BY111" s="804"/>
      <c r="BZ111" s="804"/>
      <c r="CA111" s="804" t="s">
        <v>121</v>
      </c>
      <c r="CB111" s="804"/>
      <c r="CC111" s="804"/>
      <c r="CD111" s="804"/>
      <c r="CE111" s="804"/>
      <c r="CF111" s="862" t="s">
        <v>121</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12" customFormat="1" ht="26.25" customHeight="1" x14ac:dyDescent="0.2">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t="s">
        <v>121</v>
      </c>
      <c r="BR112" s="804"/>
      <c r="BS112" s="804"/>
      <c r="BT112" s="804"/>
      <c r="BU112" s="804"/>
      <c r="BV112" s="804" t="s">
        <v>121</v>
      </c>
      <c r="BW112" s="804"/>
      <c r="BX112" s="804"/>
      <c r="BY112" s="804"/>
      <c r="BZ112" s="804"/>
      <c r="CA112" s="804" t="s">
        <v>121</v>
      </c>
      <c r="CB112" s="804"/>
      <c r="CC112" s="804"/>
      <c r="CD112" s="804"/>
      <c r="CE112" s="804"/>
      <c r="CF112" s="862" t="s">
        <v>121</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12" customFormat="1" ht="26.25" customHeight="1" x14ac:dyDescent="0.2">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15</v>
      </c>
      <c r="AB113" s="906"/>
      <c r="AC113" s="906"/>
      <c r="AD113" s="906"/>
      <c r="AE113" s="907"/>
      <c r="AF113" s="908">
        <v>198</v>
      </c>
      <c r="AG113" s="906"/>
      <c r="AH113" s="906"/>
      <c r="AI113" s="906"/>
      <c r="AJ113" s="907"/>
      <c r="AK113" s="908">
        <v>634</v>
      </c>
      <c r="AL113" s="906"/>
      <c r="AM113" s="906"/>
      <c r="AN113" s="906"/>
      <c r="AO113" s="907"/>
      <c r="AP113" s="909">
        <v>0</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9728</v>
      </c>
      <c r="BR113" s="804"/>
      <c r="BS113" s="804"/>
      <c r="BT113" s="804"/>
      <c r="BU113" s="804"/>
      <c r="BV113" s="804">
        <v>3236</v>
      </c>
      <c r="BW113" s="804"/>
      <c r="BX113" s="804"/>
      <c r="BY113" s="804"/>
      <c r="BZ113" s="804"/>
      <c r="CA113" s="804">
        <v>89987</v>
      </c>
      <c r="CB113" s="804"/>
      <c r="CC113" s="804"/>
      <c r="CD113" s="804"/>
      <c r="CE113" s="804"/>
      <c r="CF113" s="862">
        <v>2</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25" customHeight="1" x14ac:dyDescent="0.2">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14015</v>
      </c>
      <c r="AB114" s="767"/>
      <c r="AC114" s="767"/>
      <c r="AD114" s="767"/>
      <c r="AE114" s="768"/>
      <c r="AF114" s="769">
        <v>7273</v>
      </c>
      <c r="AG114" s="767"/>
      <c r="AH114" s="767"/>
      <c r="AI114" s="767"/>
      <c r="AJ114" s="768"/>
      <c r="AK114" s="769">
        <v>1600</v>
      </c>
      <c r="AL114" s="767"/>
      <c r="AM114" s="767"/>
      <c r="AN114" s="767"/>
      <c r="AO114" s="768"/>
      <c r="AP114" s="811">
        <v>0</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164375</v>
      </c>
      <c r="BR114" s="804"/>
      <c r="BS114" s="804"/>
      <c r="BT114" s="804"/>
      <c r="BU114" s="804"/>
      <c r="BV114" s="804">
        <v>67397</v>
      </c>
      <c r="BW114" s="804"/>
      <c r="BX114" s="804"/>
      <c r="BY114" s="804"/>
      <c r="BZ114" s="804"/>
      <c r="CA114" s="804">
        <v>110532</v>
      </c>
      <c r="CB114" s="804"/>
      <c r="CC114" s="804"/>
      <c r="CD114" s="804"/>
      <c r="CE114" s="804"/>
      <c r="CF114" s="862">
        <v>2.5</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v>13454</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25" customHeight="1" x14ac:dyDescent="0.2">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2189</v>
      </c>
      <c r="AB115" s="906"/>
      <c r="AC115" s="906"/>
      <c r="AD115" s="906"/>
      <c r="AE115" s="907"/>
      <c r="AF115" s="908">
        <v>12904</v>
      </c>
      <c r="AG115" s="906"/>
      <c r="AH115" s="906"/>
      <c r="AI115" s="906"/>
      <c r="AJ115" s="907"/>
      <c r="AK115" s="908" t="s">
        <v>121</v>
      </c>
      <c r="AL115" s="906"/>
      <c r="AM115" s="906"/>
      <c r="AN115" s="906"/>
      <c r="AO115" s="907"/>
      <c r="AP115" s="909" t="s">
        <v>121</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t="s">
        <v>121</v>
      </c>
      <c r="BW115" s="804"/>
      <c r="BX115" s="804"/>
      <c r="BY115" s="804"/>
      <c r="BZ115" s="804"/>
      <c r="CA115" s="804" t="s">
        <v>121</v>
      </c>
      <c r="CB115" s="804"/>
      <c r="CC115" s="804"/>
      <c r="CD115" s="804"/>
      <c r="CE115" s="804"/>
      <c r="CF115" s="862" t="s">
        <v>121</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12" customFormat="1" ht="26.25" customHeight="1" x14ac:dyDescent="0.2">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12" customFormat="1" ht="26.25" customHeight="1" x14ac:dyDescent="0.2">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706351</v>
      </c>
      <c r="AB117" s="890"/>
      <c r="AC117" s="890"/>
      <c r="AD117" s="890"/>
      <c r="AE117" s="891"/>
      <c r="AF117" s="892">
        <v>733887</v>
      </c>
      <c r="AG117" s="890"/>
      <c r="AH117" s="890"/>
      <c r="AI117" s="890"/>
      <c r="AJ117" s="891"/>
      <c r="AK117" s="892">
        <v>708864</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25" customHeight="1" x14ac:dyDescent="0.2">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295</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12" customFormat="1" ht="26.25" customHeight="1" x14ac:dyDescent="0.2">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35" t="s">
        <v>178</v>
      </c>
      <c r="BA119" s="235"/>
      <c r="BB119" s="235"/>
      <c r="BC119" s="235"/>
      <c r="BD119" s="235"/>
      <c r="BE119" s="235"/>
      <c r="BF119" s="235"/>
      <c r="BG119" s="235"/>
      <c r="BH119" s="235"/>
      <c r="BI119" s="235"/>
      <c r="BJ119" s="235"/>
      <c r="BK119" s="235"/>
      <c r="BL119" s="235"/>
      <c r="BM119" s="235"/>
      <c r="BN119" s="235"/>
      <c r="BO119" s="864" t="s">
        <v>441</v>
      </c>
      <c r="BP119" s="865"/>
      <c r="BQ119" s="866">
        <v>7612974</v>
      </c>
      <c r="BR119" s="832"/>
      <c r="BS119" s="832"/>
      <c r="BT119" s="832"/>
      <c r="BU119" s="832"/>
      <c r="BV119" s="832">
        <v>7068814</v>
      </c>
      <c r="BW119" s="832"/>
      <c r="BX119" s="832"/>
      <c r="BY119" s="832"/>
      <c r="BZ119" s="832"/>
      <c r="CA119" s="832">
        <v>6972745</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12" customFormat="1" ht="26.25" customHeight="1" x14ac:dyDescent="0.2">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5045891</v>
      </c>
      <c r="BR120" s="829"/>
      <c r="BS120" s="829"/>
      <c r="BT120" s="829"/>
      <c r="BU120" s="829"/>
      <c r="BV120" s="829">
        <v>5340422</v>
      </c>
      <c r="BW120" s="829"/>
      <c r="BX120" s="829"/>
      <c r="BY120" s="829"/>
      <c r="BZ120" s="829"/>
      <c r="CA120" s="829">
        <v>5594985</v>
      </c>
      <c r="CB120" s="829"/>
      <c r="CC120" s="829"/>
      <c r="CD120" s="829"/>
      <c r="CE120" s="829"/>
      <c r="CF120" s="853">
        <v>125.3</v>
      </c>
      <c r="CG120" s="854"/>
      <c r="CH120" s="854"/>
      <c r="CI120" s="854"/>
      <c r="CJ120" s="854"/>
      <c r="CK120" s="855" t="s">
        <v>445</v>
      </c>
      <c r="CL120" s="839"/>
      <c r="CM120" s="839"/>
      <c r="CN120" s="839"/>
      <c r="CO120" s="840"/>
      <c r="CP120" s="859" t="s">
        <v>390</v>
      </c>
      <c r="CQ120" s="860"/>
      <c r="CR120" s="860"/>
      <c r="CS120" s="860"/>
      <c r="CT120" s="860"/>
      <c r="CU120" s="860"/>
      <c r="CV120" s="860"/>
      <c r="CW120" s="860"/>
      <c r="CX120" s="860"/>
      <c r="CY120" s="860"/>
      <c r="CZ120" s="860"/>
      <c r="DA120" s="860"/>
      <c r="DB120" s="860"/>
      <c r="DC120" s="860"/>
      <c r="DD120" s="860"/>
      <c r="DE120" s="860"/>
      <c r="DF120" s="861"/>
      <c r="DG120" s="848" t="s">
        <v>121</v>
      </c>
      <c r="DH120" s="829"/>
      <c r="DI120" s="829"/>
      <c r="DJ120" s="829"/>
      <c r="DK120" s="829"/>
      <c r="DL120" s="829" t="s">
        <v>121</v>
      </c>
      <c r="DM120" s="829"/>
      <c r="DN120" s="829"/>
      <c r="DO120" s="829"/>
      <c r="DP120" s="829"/>
      <c r="DQ120" s="829" t="s">
        <v>121</v>
      </c>
      <c r="DR120" s="829"/>
      <c r="DS120" s="829"/>
      <c r="DT120" s="829"/>
      <c r="DU120" s="829"/>
      <c r="DV120" s="830" t="s">
        <v>121</v>
      </c>
      <c r="DW120" s="830"/>
      <c r="DX120" s="830"/>
      <c r="DY120" s="830"/>
      <c r="DZ120" s="831"/>
    </row>
    <row r="121" spans="1:130" s="212" customFormat="1" ht="26.25" customHeight="1" x14ac:dyDescent="0.2">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v>432579</v>
      </c>
      <c r="BR121" s="804"/>
      <c r="BS121" s="804"/>
      <c r="BT121" s="804"/>
      <c r="BU121" s="804"/>
      <c r="BV121" s="804">
        <v>444477</v>
      </c>
      <c r="BW121" s="804"/>
      <c r="BX121" s="804"/>
      <c r="BY121" s="804"/>
      <c r="BZ121" s="804"/>
      <c r="CA121" s="804">
        <v>450750</v>
      </c>
      <c r="CB121" s="804"/>
      <c r="CC121" s="804"/>
      <c r="CD121" s="804"/>
      <c r="CE121" s="804"/>
      <c r="CF121" s="862">
        <v>10.1</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803" t="s">
        <v>121</v>
      </c>
      <c r="DH121" s="804"/>
      <c r="DI121" s="804"/>
      <c r="DJ121" s="804"/>
      <c r="DK121" s="804"/>
      <c r="DL121" s="804" t="s">
        <v>121</v>
      </c>
      <c r="DM121" s="804"/>
      <c r="DN121" s="804"/>
      <c r="DO121" s="804"/>
      <c r="DP121" s="804"/>
      <c r="DQ121" s="804" t="s">
        <v>121</v>
      </c>
      <c r="DR121" s="804"/>
      <c r="DS121" s="804"/>
      <c r="DT121" s="804"/>
      <c r="DU121" s="804"/>
      <c r="DV121" s="781" t="s">
        <v>121</v>
      </c>
      <c r="DW121" s="781"/>
      <c r="DX121" s="781"/>
      <c r="DY121" s="781"/>
      <c r="DZ121" s="782"/>
    </row>
    <row r="122" spans="1:130" s="212" customFormat="1" ht="26.25" customHeight="1" x14ac:dyDescent="0.2">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v>1915</v>
      </c>
      <c r="AB122" s="767"/>
      <c r="AC122" s="767"/>
      <c r="AD122" s="767"/>
      <c r="AE122" s="768"/>
      <c r="AF122" s="769">
        <v>12696</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4977971</v>
      </c>
      <c r="BR122" s="832"/>
      <c r="BS122" s="832"/>
      <c r="BT122" s="832"/>
      <c r="BU122" s="832"/>
      <c r="BV122" s="832">
        <v>4746217</v>
      </c>
      <c r="BW122" s="832"/>
      <c r="BX122" s="832"/>
      <c r="BY122" s="832"/>
      <c r="BZ122" s="832"/>
      <c r="CA122" s="832">
        <v>4562830</v>
      </c>
      <c r="CB122" s="832"/>
      <c r="CC122" s="832"/>
      <c r="CD122" s="832"/>
      <c r="CE122" s="832"/>
      <c r="CF122" s="833">
        <v>102.2</v>
      </c>
      <c r="CG122" s="834"/>
      <c r="CH122" s="834"/>
      <c r="CI122" s="834"/>
      <c r="CJ122" s="834"/>
      <c r="CK122" s="856"/>
      <c r="CL122" s="842"/>
      <c r="CM122" s="842"/>
      <c r="CN122" s="842"/>
      <c r="CO122" s="843"/>
      <c r="CP122" s="822" t="s">
        <v>389</v>
      </c>
      <c r="CQ122" s="823"/>
      <c r="CR122" s="823"/>
      <c r="CS122" s="823"/>
      <c r="CT122" s="823"/>
      <c r="CU122" s="823"/>
      <c r="CV122" s="823"/>
      <c r="CW122" s="823"/>
      <c r="CX122" s="823"/>
      <c r="CY122" s="823"/>
      <c r="CZ122" s="823"/>
      <c r="DA122" s="823"/>
      <c r="DB122" s="823"/>
      <c r="DC122" s="823"/>
      <c r="DD122" s="823"/>
      <c r="DE122" s="823"/>
      <c r="DF122" s="824"/>
      <c r="DG122" s="803" t="s">
        <v>121</v>
      </c>
      <c r="DH122" s="804"/>
      <c r="DI122" s="804"/>
      <c r="DJ122" s="804"/>
      <c r="DK122" s="804"/>
      <c r="DL122" s="804" t="s">
        <v>121</v>
      </c>
      <c r="DM122" s="804"/>
      <c r="DN122" s="804"/>
      <c r="DO122" s="804"/>
      <c r="DP122" s="804"/>
      <c r="DQ122" s="804" t="s">
        <v>121</v>
      </c>
      <c r="DR122" s="804"/>
      <c r="DS122" s="804"/>
      <c r="DT122" s="804"/>
      <c r="DU122" s="804"/>
      <c r="DV122" s="781" t="s">
        <v>121</v>
      </c>
      <c r="DW122" s="781"/>
      <c r="DX122" s="781"/>
      <c r="DY122" s="781"/>
      <c r="DZ122" s="782"/>
    </row>
    <row r="123" spans="1:130" s="212" customFormat="1" ht="26.25" customHeight="1" x14ac:dyDescent="0.2">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35" t="s">
        <v>178</v>
      </c>
      <c r="BA123" s="235"/>
      <c r="BB123" s="235"/>
      <c r="BC123" s="235"/>
      <c r="BD123" s="235"/>
      <c r="BE123" s="235"/>
      <c r="BF123" s="235"/>
      <c r="BG123" s="235"/>
      <c r="BH123" s="235"/>
      <c r="BI123" s="235"/>
      <c r="BJ123" s="235"/>
      <c r="BK123" s="235"/>
      <c r="BL123" s="235"/>
      <c r="BM123" s="235"/>
      <c r="BN123" s="235"/>
      <c r="BO123" s="864" t="s">
        <v>449</v>
      </c>
      <c r="BP123" s="865"/>
      <c r="BQ123" s="819">
        <v>10456441</v>
      </c>
      <c r="BR123" s="820"/>
      <c r="BS123" s="820"/>
      <c r="BT123" s="820"/>
      <c r="BU123" s="820"/>
      <c r="BV123" s="820">
        <v>10531116</v>
      </c>
      <c r="BW123" s="820"/>
      <c r="BX123" s="820"/>
      <c r="BY123" s="820"/>
      <c r="BZ123" s="820"/>
      <c r="CA123" s="820">
        <v>10608565</v>
      </c>
      <c r="CB123" s="820"/>
      <c r="CC123" s="820"/>
      <c r="CD123" s="820"/>
      <c r="CE123" s="820"/>
      <c r="CF123" s="735"/>
      <c r="CG123" s="736"/>
      <c r="CH123" s="736"/>
      <c r="CI123" s="736"/>
      <c r="CJ123" s="821"/>
      <c r="CK123" s="856"/>
      <c r="CL123" s="842"/>
      <c r="CM123" s="842"/>
      <c r="CN123" s="842"/>
      <c r="CO123" s="843"/>
      <c r="CP123" s="822" t="s">
        <v>394</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12" customFormat="1" ht="26.25" customHeight="1" thickBot="1" x14ac:dyDescent="0.25">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121</v>
      </c>
      <c r="BR124" s="818"/>
      <c r="BS124" s="818"/>
      <c r="BT124" s="818"/>
      <c r="BU124" s="818"/>
      <c r="BV124" s="818" t="s">
        <v>121</v>
      </c>
      <c r="BW124" s="818"/>
      <c r="BX124" s="818"/>
      <c r="BY124" s="818"/>
      <c r="BZ124" s="818"/>
      <c r="CA124" s="818" t="s">
        <v>121</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t="s">
        <v>121</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12" customFormat="1" ht="26.25" customHeight="1" x14ac:dyDescent="0.2">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25" customHeight="1" thickBot="1" x14ac:dyDescent="0.25">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12" customFormat="1" ht="26.25" customHeight="1" x14ac:dyDescent="0.2">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274</v>
      </c>
      <c r="AB127" s="767"/>
      <c r="AC127" s="767"/>
      <c r="AD127" s="767"/>
      <c r="AE127" s="768"/>
      <c r="AF127" s="769">
        <v>208</v>
      </c>
      <c r="AG127" s="767"/>
      <c r="AH127" s="767"/>
      <c r="AI127" s="767"/>
      <c r="AJ127" s="768"/>
      <c r="AK127" s="769" t="s">
        <v>121</v>
      </c>
      <c r="AL127" s="767"/>
      <c r="AM127" s="767"/>
      <c r="AN127" s="767"/>
      <c r="AO127" s="768"/>
      <c r="AP127" s="811" t="s">
        <v>121</v>
      </c>
      <c r="AQ127" s="812"/>
      <c r="AR127" s="812"/>
      <c r="AS127" s="812"/>
      <c r="AT127" s="813"/>
      <c r="AU127" s="214"/>
      <c r="AV127" s="214"/>
      <c r="AW127" s="214"/>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12" customFormat="1" ht="26.25" customHeight="1" thickBot="1" x14ac:dyDescent="0.25">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v>37483</v>
      </c>
      <c r="AB128" s="788"/>
      <c r="AC128" s="788"/>
      <c r="AD128" s="788"/>
      <c r="AE128" s="789"/>
      <c r="AF128" s="790">
        <v>39046</v>
      </c>
      <c r="AG128" s="788"/>
      <c r="AH128" s="788"/>
      <c r="AI128" s="788"/>
      <c r="AJ128" s="789"/>
      <c r="AK128" s="790">
        <v>49936</v>
      </c>
      <c r="AL128" s="788"/>
      <c r="AM128" s="788"/>
      <c r="AN128" s="788"/>
      <c r="AO128" s="789"/>
      <c r="AP128" s="791"/>
      <c r="AQ128" s="792"/>
      <c r="AR128" s="792"/>
      <c r="AS128" s="792"/>
      <c r="AT128" s="793"/>
      <c r="AU128" s="214"/>
      <c r="AV128" s="214"/>
      <c r="AW128" s="214"/>
      <c r="AX128" s="794" t="s">
        <v>463</v>
      </c>
      <c r="AY128" s="795"/>
      <c r="AZ128" s="795"/>
      <c r="BA128" s="795"/>
      <c r="BB128" s="795"/>
      <c r="BC128" s="795"/>
      <c r="BD128" s="795"/>
      <c r="BE128" s="796"/>
      <c r="BF128" s="773" t="s">
        <v>121</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4614852</v>
      </c>
      <c r="AB129" s="767"/>
      <c r="AC129" s="767"/>
      <c r="AD129" s="767"/>
      <c r="AE129" s="768"/>
      <c r="AF129" s="769">
        <v>4766695</v>
      </c>
      <c r="AG129" s="767"/>
      <c r="AH129" s="767"/>
      <c r="AI129" s="767"/>
      <c r="AJ129" s="768"/>
      <c r="AK129" s="769">
        <v>4846469</v>
      </c>
      <c r="AL129" s="767"/>
      <c r="AM129" s="767"/>
      <c r="AN129" s="767"/>
      <c r="AO129" s="768"/>
      <c r="AP129" s="770"/>
      <c r="AQ129" s="771"/>
      <c r="AR129" s="771"/>
      <c r="AS129" s="771"/>
      <c r="AT129" s="772"/>
      <c r="AU129" s="215"/>
      <c r="AV129" s="215"/>
      <c r="AW129" s="215"/>
      <c r="AX129" s="738" t="s">
        <v>466</v>
      </c>
      <c r="AY129" s="739"/>
      <c r="AZ129" s="739"/>
      <c r="BA129" s="739"/>
      <c r="BB129" s="739"/>
      <c r="BC129" s="739"/>
      <c r="BD129" s="739"/>
      <c r="BE129" s="740"/>
      <c r="BF129" s="757" t="s">
        <v>121</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351802</v>
      </c>
      <c r="AB130" s="767"/>
      <c r="AC130" s="767"/>
      <c r="AD130" s="767"/>
      <c r="AE130" s="768"/>
      <c r="AF130" s="769">
        <v>379155</v>
      </c>
      <c r="AG130" s="767"/>
      <c r="AH130" s="767"/>
      <c r="AI130" s="767"/>
      <c r="AJ130" s="768"/>
      <c r="AK130" s="769">
        <v>382937</v>
      </c>
      <c r="AL130" s="767"/>
      <c r="AM130" s="767"/>
      <c r="AN130" s="767"/>
      <c r="AO130" s="768"/>
      <c r="AP130" s="770"/>
      <c r="AQ130" s="771"/>
      <c r="AR130" s="771"/>
      <c r="AS130" s="771"/>
      <c r="AT130" s="772"/>
      <c r="AU130" s="215"/>
      <c r="AV130" s="215"/>
      <c r="AW130" s="215"/>
      <c r="AX130" s="738" t="s">
        <v>469</v>
      </c>
      <c r="AY130" s="739"/>
      <c r="AZ130" s="739"/>
      <c r="BA130" s="739"/>
      <c r="BB130" s="739"/>
      <c r="BC130" s="739"/>
      <c r="BD130" s="739"/>
      <c r="BE130" s="740"/>
      <c r="BF130" s="741">
        <v>6.9</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4263050</v>
      </c>
      <c r="AB131" s="751"/>
      <c r="AC131" s="751"/>
      <c r="AD131" s="751"/>
      <c r="AE131" s="752"/>
      <c r="AF131" s="753">
        <v>4387540</v>
      </c>
      <c r="AG131" s="751"/>
      <c r="AH131" s="751"/>
      <c r="AI131" s="751"/>
      <c r="AJ131" s="752"/>
      <c r="AK131" s="753">
        <v>4463532</v>
      </c>
      <c r="AL131" s="751"/>
      <c r="AM131" s="751"/>
      <c r="AN131" s="751"/>
      <c r="AO131" s="752"/>
      <c r="AP131" s="754"/>
      <c r="AQ131" s="755"/>
      <c r="AR131" s="755"/>
      <c r="AS131" s="755"/>
      <c r="AT131" s="756"/>
      <c r="AU131" s="215"/>
      <c r="AV131" s="215"/>
      <c r="AW131" s="215"/>
      <c r="AX131" s="716" t="s">
        <v>471</v>
      </c>
      <c r="AY131" s="717"/>
      <c r="AZ131" s="717"/>
      <c r="BA131" s="717"/>
      <c r="BB131" s="717"/>
      <c r="BC131" s="717"/>
      <c r="BD131" s="717"/>
      <c r="BE131" s="718"/>
      <c r="BF131" s="719" t="s">
        <v>121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7.4375388510000002</v>
      </c>
      <c r="AB132" s="732"/>
      <c r="AC132" s="732"/>
      <c r="AD132" s="732"/>
      <c r="AE132" s="733"/>
      <c r="AF132" s="734">
        <v>7.195056911</v>
      </c>
      <c r="AG132" s="732"/>
      <c r="AH132" s="732"/>
      <c r="AI132" s="732"/>
      <c r="AJ132" s="733"/>
      <c r="AK132" s="734">
        <v>6.1832423289999996</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6.2</v>
      </c>
      <c r="AB133" s="711"/>
      <c r="AC133" s="711"/>
      <c r="AD133" s="711"/>
      <c r="AE133" s="712"/>
      <c r="AF133" s="710">
        <v>6.9</v>
      </c>
      <c r="AG133" s="711"/>
      <c r="AH133" s="711"/>
      <c r="AI133" s="711"/>
      <c r="AJ133" s="712"/>
      <c r="AK133" s="710">
        <v>6.9</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MAu8j2ioCkV/DjCuN56gOKkz5mnTJIXoImUjbJBOhdiL0fdKbkQsC4GrTBLsknTJzkQObyLARgxyk9qLcWo3hg==" saltValue="pTS6wd3k8dLQxlguthi81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475</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JP6O/8Gq6LdmS0C9GDc2V5P7Q22tiBRx5rNM+7zJv8Nek+xmUq+OrzQ7db7rzT/nzKBwVvopiLIXTwk7KZIPRg==" saltValue="xmgqYmIckSsGBvqUL1jFHw==" spinCount="100000" sheet="1" objects="1" scenarios="1"/>
  <dataConsolidate/>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DchQ01m14BomTSGoDcbJKp8oCMNZB6zcNFTLV5PzTxdlFIEudYFweKMS2Q/nvtswQUWAMIaPd0kyF0NgOGg3kg==" saltValue="JAPtIWP6wWNLK3yJD+vIe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477</v>
      </c>
      <c r="AL6" s="248"/>
      <c r="AM6" s="248"/>
      <c r="AN6" s="248"/>
    </row>
    <row r="7" spans="1:46" ht="13.5" customHeight="1" x14ac:dyDescent="0.2">
      <c r="A7" s="247"/>
      <c r="AK7" s="250"/>
      <c r="AL7" s="251"/>
      <c r="AM7" s="251"/>
      <c r="AN7" s="252"/>
      <c r="AO7" s="1105" t="s">
        <v>478</v>
      </c>
      <c r="AP7" s="253"/>
      <c r="AQ7" s="254" t="s">
        <v>479</v>
      </c>
      <c r="AR7" s="255"/>
    </row>
    <row r="8" spans="1:46" ht="13.2" x14ac:dyDescent="0.2">
      <c r="A8" s="247"/>
      <c r="AK8" s="256"/>
      <c r="AL8" s="257"/>
      <c r="AM8" s="257"/>
      <c r="AN8" s="258"/>
      <c r="AO8" s="1106"/>
      <c r="AP8" s="259" t="s">
        <v>480</v>
      </c>
      <c r="AQ8" s="260" t="s">
        <v>481</v>
      </c>
      <c r="AR8" s="261" t="s">
        <v>482</v>
      </c>
    </row>
    <row r="9" spans="1:46" ht="13.2" x14ac:dyDescent="0.2">
      <c r="A9" s="247"/>
      <c r="AK9" s="1117" t="s">
        <v>483</v>
      </c>
      <c r="AL9" s="1118"/>
      <c r="AM9" s="1118"/>
      <c r="AN9" s="1119"/>
      <c r="AO9" s="262">
        <v>1367035</v>
      </c>
      <c r="AP9" s="262">
        <v>80466</v>
      </c>
      <c r="AQ9" s="263">
        <v>102505</v>
      </c>
      <c r="AR9" s="264">
        <v>-21.5</v>
      </c>
    </row>
    <row r="10" spans="1:46" ht="13.5" customHeight="1" x14ac:dyDescent="0.2">
      <c r="A10" s="247"/>
      <c r="AK10" s="1117" t="s">
        <v>484</v>
      </c>
      <c r="AL10" s="1118"/>
      <c r="AM10" s="1118"/>
      <c r="AN10" s="1119"/>
      <c r="AO10" s="265">
        <v>15908</v>
      </c>
      <c r="AP10" s="265">
        <v>936</v>
      </c>
      <c r="AQ10" s="266">
        <v>13118</v>
      </c>
      <c r="AR10" s="267">
        <v>-92.9</v>
      </c>
    </row>
    <row r="11" spans="1:46" ht="13.5" customHeight="1" x14ac:dyDescent="0.2">
      <c r="A11" s="247"/>
      <c r="AK11" s="1117" t="s">
        <v>485</v>
      </c>
      <c r="AL11" s="1118"/>
      <c r="AM11" s="1118"/>
      <c r="AN11" s="1119"/>
      <c r="AO11" s="265" t="s">
        <v>486</v>
      </c>
      <c r="AP11" s="265" t="s">
        <v>486</v>
      </c>
      <c r="AQ11" s="266">
        <v>532</v>
      </c>
      <c r="AR11" s="267" t="s">
        <v>486</v>
      </c>
    </row>
    <row r="12" spans="1:46" ht="13.5" customHeight="1" x14ac:dyDescent="0.2">
      <c r="A12" s="247"/>
      <c r="AK12" s="1117" t="s">
        <v>487</v>
      </c>
      <c r="AL12" s="1118"/>
      <c r="AM12" s="1118"/>
      <c r="AN12" s="1119"/>
      <c r="AO12" s="265" t="s">
        <v>486</v>
      </c>
      <c r="AP12" s="265" t="s">
        <v>486</v>
      </c>
      <c r="AQ12" s="266">
        <v>70</v>
      </c>
      <c r="AR12" s="267" t="s">
        <v>486</v>
      </c>
    </row>
    <row r="13" spans="1:46" ht="13.5" customHeight="1" x14ac:dyDescent="0.2">
      <c r="A13" s="247"/>
      <c r="AK13" s="1117" t="s">
        <v>488</v>
      </c>
      <c r="AL13" s="1118"/>
      <c r="AM13" s="1118"/>
      <c r="AN13" s="1119"/>
      <c r="AO13" s="265">
        <v>71866</v>
      </c>
      <c r="AP13" s="265">
        <v>4230</v>
      </c>
      <c r="AQ13" s="266">
        <v>4255</v>
      </c>
      <c r="AR13" s="267">
        <v>-0.6</v>
      </c>
    </row>
    <row r="14" spans="1:46" ht="13.5" customHeight="1" x14ac:dyDescent="0.2">
      <c r="A14" s="247"/>
      <c r="AK14" s="1117" t="s">
        <v>489</v>
      </c>
      <c r="AL14" s="1118"/>
      <c r="AM14" s="1118"/>
      <c r="AN14" s="1119"/>
      <c r="AO14" s="265">
        <v>25891</v>
      </c>
      <c r="AP14" s="265">
        <v>1524</v>
      </c>
      <c r="AQ14" s="266">
        <v>1813</v>
      </c>
      <c r="AR14" s="267">
        <v>-15.9</v>
      </c>
    </row>
    <row r="15" spans="1:46" ht="13.5" customHeight="1" x14ac:dyDescent="0.2">
      <c r="A15" s="247"/>
      <c r="AK15" s="1120" t="s">
        <v>490</v>
      </c>
      <c r="AL15" s="1121"/>
      <c r="AM15" s="1121"/>
      <c r="AN15" s="1122"/>
      <c r="AO15" s="265">
        <v>-81056</v>
      </c>
      <c r="AP15" s="265">
        <v>-4771</v>
      </c>
      <c r="AQ15" s="266">
        <v>-6003</v>
      </c>
      <c r="AR15" s="267">
        <v>-20.5</v>
      </c>
    </row>
    <row r="16" spans="1:46" ht="13.2" x14ac:dyDescent="0.2">
      <c r="A16" s="247"/>
      <c r="AK16" s="1120" t="s">
        <v>178</v>
      </c>
      <c r="AL16" s="1121"/>
      <c r="AM16" s="1121"/>
      <c r="AN16" s="1122"/>
      <c r="AO16" s="265">
        <v>1399644</v>
      </c>
      <c r="AP16" s="265">
        <v>82385</v>
      </c>
      <c r="AQ16" s="266">
        <v>116291</v>
      </c>
      <c r="AR16" s="267">
        <v>-29.2</v>
      </c>
    </row>
    <row r="17" spans="1:46" ht="13.2" x14ac:dyDescent="0.2">
      <c r="A17" s="247"/>
    </row>
    <row r="18" spans="1:46" ht="13.2" x14ac:dyDescent="0.2">
      <c r="A18" s="247"/>
      <c r="AQ18" s="268"/>
      <c r="AR18" s="268"/>
    </row>
    <row r="19" spans="1:46" ht="13.2" x14ac:dyDescent="0.2">
      <c r="A19" s="247"/>
      <c r="AK19" s="243" t="s">
        <v>491</v>
      </c>
    </row>
    <row r="20" spans="1:46" ht="13.2" x14ac:dyDescent="0.2">
      <c r="A20" s="247"/>
      <c r="AK20" s="269"/>
      <c r="AL20" s="270"/>
      <c r="AM20" s="270"/>
      <c r="AN20" s="271"/>
      <c r="AO20" s="272" t="s">
        <v>492</v>
      </c>
      <c r="AP20" s="273" t="s">
        <v>493</v>
      </c>
      <c r="AQ20" s="274" t="s">
        <v>494</v>
      </c>
      <c r="AR20" s="275"/>
    </row>
    <row r="21" spans="1:46" s="248" customFormat="1" ht="13.2" x14ac:dyDescent="0.2">
      <c r="A21" s="276"/>
      <c r="AK21" s="1123" t="s">
        <v>495</v>
      </c>
      <c r="AL21" s="1124"/>
      <c r="AM21" s="1124"/>
      <c r="AN21" s="1125"/>
      <c r="AO21" s="277">
        <v>8.48</v>
      </c>
      <c r="AP21" s="278">
        <v>9.5500000000000007</v>
      </c>
      <c r="AQ21" s="279">
        <v>-1.07</v>
      </c>
      <c r="AS21" s="280"/>
      <c r="AT21" s="276"/>
    </row>
    <row r="22" spans="1:46" s="248" customFormat="1" ht="13.2" x14ac:dyDescent="0.2">
      <c r="A22" s="276"/>
      <c r="AK22" s="1123" t="s">
        <v>496</v>
      </c>
      <c r="AL22" s="1124"/>
      <c r="AM22" s="1124"/>
      <c r="AN22" s="1125"/>
      <c r="AO22" s="281">
        <v>97.8</v>
      </c>
      <c r="AP22" s="282">
        <v>96.7</v>
      </c>
      <c r="AQ22" s="283">
        <v>1.1000000000000001</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499</v>
      </c>
      <c r="AL29" s="248"/>
      <c r="AM29" s="248"/>
      <c r="AN29" s="248"/>
      <c r="AS29" s="290"/>
    </row>
    <row r="30" spans="1:46" ht="13.5" customHeight="1" x14ac:dyDescent="0.2">
      <c r="A30" s="247"/>
      <c r="AK30" s="250"/>
      <c r="AL30" s="251"/>
      <c r="AM30" s="251"/>
      <c r="AN30" s="252"/>
      <c r="AO30" s="1105" t="s">
        <v>478</v>
      </c>
      <c r="AP30" s="253"/>
      <c r="AQ30" s="254" t="s">
        <v>479</v>
      </c>
      <c r="AR30" s="255"/>
    </row>
    <row r="31" spans="1:46" ht="13.2" x14ac:dyDescent="0.2">
      <c r="A31" s="247"/>
      <c r="AK31" s="256"/>
      <c r="AL31" s="257"/>
      <c r="AM31" s="257"/>
      <c r="AN31" s="258"/>
      <c r="AO31" s="1106"/>
      <c r="AP31" s="259" t="s">
        <v>480</v>
      </c>
      <c r="AQ31" s="260" t="s">
        <v>481</v>
      </c>
      <c r="AR31" s="261" t="s">
        <v>482</v>
      </c>
    </row>
    <row r="32" spans="1:46" ht="27" customHeight="1" x14ac:dyDescent="0.2">
      <c r="A32" s="247"/>
      <c r="AK32" s="1107" t="s">
        <v>500</v>
      </c>
      <c r="AL32" s="1108"/>
      <c r="AM32" s="1108"/>
      <c r="AN32" s="1109"/>
      <c r="AO32" s="291">
        <v>706630</v>
      </c>
      <c r="AP32" s="291">
        <v>41593</v>
      </c>
      <c r="AQ32" s="292">
        <v>49899</v>
      </c>
      <c r="AR32" s="293">
        <v>-16.600000000000001</v>
      </c>
    </row>
    <row r="33" spans="1:46" ht="13.5" customHeight="1" x14ac:dyDescent="0.2">
      <c r="A33" s="247"/>
      <c r="AK33" s="1107" t="s">
        <v>501</v>
      </c>
      <c r="AL33" s="1108"/>
      <c r="AM33" s="1108"/>
      <c r="AN33" s="1109"/>
      <c r="AO33" s="291" t="s">
        <v>486</v>
      </c>
      <c r="AP33" s="291" t="s">
        <v>486</v>
      </c>
      <c r="AQ33" s="292" t="s">
        <v>486</v>
      </c>
      <c r="AR33" s="293" t="s">
        <v>486</v>
      </c>
    </row>
    <row r="34" spans="1:46" ht="27" customHeight="1" x14ac:dyDescent="0.2">
      <c r="A34" s="247"/>
      <c r="AK34" s="1107" t="s">
        <v>502</v>
      </c>
      <c r="AL34" s="1108"/>
      <c r="AM34" s="1108"/>
      <c r="AN34" s="1109"/>
      <c r="AO34" s="291" t="s">
        <v>486</v>
      </c>
      <c r="AP34" s="291" t="s">
        <v>486</v>
      </c>
      <c r="AQ34" s="292">
        <v>2</v>
      </c>
      <c r="AR34" s="293" t="s">
        <v>486</v>
      </c>
    </row>
    <row r="35" spans="1:46" ht="27" customHeight="1" x14ac:dyDescent="0.2">
      <c r="A35" s="247"/>
      <c r="AK35" s="1107" t="s">
        <v>503</v>
      </c>
      <c r="AL35" s="1108"/>
      <c r="AM35" s="1108"/>
      <c r="AN35" s="1109"/>
      <c r="AO35" s="291">
        <v>634</v>
      </c>
      <c r="AP35" s="291">
        <v>37</v>
      </c>
      <c r="AQ35" s="292">
        <v>13394</v>
      </c>
      <c r="AR35" s="293">
        <v>-99.7</v>
      </c>
    </row>
    <row r="36" spans="1:46" ht="27" customHeight="1" x14ac:dyDescent="0.2">
      <c r="A36" s="247"/>
      <c r="AK36" s="1107" t="s">
        <v>504</v>
      </c>
      <c r="AL36" s="1108"/>
      <c r="AM36" s="1108"/>
      <c r="AN36" s="1109"/>
      <c r="AO36" s="291">
        <v>1600</v>
      </c>
      <c r="AP36" s="291">
        <v>94</v>
      </c>
      <c r="AQ36" s="292">
        <v>2489</v>
      </c>
      <c r="AR36" s="293">
        <v>-96.2</v>
      </c>
    </row>
    <row r="37" spans="1:46" ht="13.5" customHeight="1" x14ac:dyDescent="0.2">
      <c r="A37" s="247"/>
      <c r="AK37" s="1107" t="s">
        <v>505</v>
      </c>
      <c r="AL37" s="1108"/>
      <c r="AM37" s="1108"/>
      <c r="AN37" s="1109"/>
      <c r="AO37" s="291" t="s">
        <v>486</v>
      </c>
      <c r="AP37" s="291" t="s">
        <v>486</v>
      </c>
      <c r="AQ37" s="292">
        <v>625</v>
      </c>
      <c r="AR37" s="293" t="s">
        <v>486</v>
      </c>
    </row>
    <row r="38" spans="1:46" ht="27" customHeight="1" x14ac:dyDescent="0.2">
      <c r="A38" s="247"/>
      <c r="AK38" s="1110" t="s">
        <v>506</v>
      </c>
      <c r="AL38" s="1111"/>
      <c r="AM38" s="1111"/>
      <c r="AN38" s="1112"/>
      <c r="AO38" s="294" t="s">
        <v>486</v>
      </c>
      <c r="AP38" s="294" t="s">
        <v>486</v>
      </c>
      <c r="AQ38" s="295">
        <v>5</v>
      </c>
      <c r="AR38" s="283" t="s">
        <v>486</v>
      </c>
      <c r="AS38" s="290"/>
    </row>
    <row r="39" spans="1:46" ht="13.2" x14ac:dyDescent="0.2">
      <c r="A39" s="247"/>
      <c r="AK39" s="1110" t="s">
        <v>507</v>
      </c>
      <c r="AL39" s="1111"/>
      <c r="AM39" s="1111"/>
      <c r="AN39" s="1112"/>
      <c r="AO39" s="291">
        <v>-49936</v>
      </c>
      <c r="AP39" s="291">
        <v>-2939</v>
      </c>
      <c r="AQ39" s="292">
        <v>-2982</v>
      </c>
      <c r="AR39" s="293">
        <v>-1.4</v>
      </c>
      <c r="AS39" s="290"/>
    </row>
    <row r="40" spans="1:46" ht="27" customHeight="1" x14ac:dyDescent="0.2">
      <c r="A40" s="247"/>
      <c r="AK40" s="1107" t="s">
        <v>508</v>
      </c>
      <c r="AL40" s="1108"/>
      <c r="AM40" s="1108"/>
      <c r="AN40" s="1109"/>
      <c r="AO40" s="291">
        <v>-382937</v>
      </c>
      <c r="AP40" s="291">
        <v>-22540</v>
      </c>
      <c r="AQ40" s="292">
        <v>-43756</v>
      </c>
      <c r="AR40" s="293">
        <v>-48.5</v>
      </c>
      <c r="AS40" s="290"/>
    </row>
    <row r="41" spans="1:46" ht="13.2" x14ac:dyDescent="0.2">
      <c r="A41" s="247"/>
      <c r="AK41" s="1113" t="s">
        <v>288</v>
      </c>
      <c r="AL41" s="1114"/>
      <c r="AM41" s="1114"/>
      <c r="AN41" s="1115"/>
      <c r="AO41" s="291">
        <v>275991</v>
      </c>
      <c r="AP41" s="291">
        <v>16245</v>
      </c>
      <c r="AQ41" s="292">
        <v>19675</v>
      </c>
      <c r="AR41" s="293">
        <v>-17.399999999999999</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2" x14ac:dyDescent="0.2">
      <c r="A48" s="247"/>
      <c r="AK48" s="301" t="s">
        <v>510</v>
      </c>
      <c r="AL48" s="301"/>
      <c r="AM48" s="301"/>
      <c r="AN48" s="301"/>
      <c r="AO48" s="301"/>
      <c r="AP48" s="301"/>
      <c r="AQ48" s="302"/>
      <c r="AR48" s="301"/>
    </row>
    <row r="49" spans="1:44" ht="13.5" customHeight="1" x14ac:dyDescent="0.2">
      <c r="A49" s="247"/>
      <c r="AK49" s="303"/>
      <c r="AL49" s="304"/>
      <c r="AM49" s="1100" t="s">
        <v>478</v>
      </c>
      <c r="AN49" s="1102" t="s">
        <v>511</v>
      </c>
      <c r="AO49" s="1103"/>
      <c r="AP49" s="1103"/>
      <c r="AQ49" s="1103"/>
      <c r="AR49" s="1104"/>
    </row>
    <row r="50" spans="1:44" ht="13.2" x14ac:dyDescent="0.2">
      <c r="A50" s="247"/>
      <c r="AK50" s="305"/>
      <c r="AL50" s="306"/>
      <c r="AM50" s="1101"/>
      <c r="AN50" s="307" t="s">
        <v>512</v>
      </c>
      <c r="AO50" s="308" t="s">
        <v>513</v>
      </c>
      <c r="AP50" s="309" t="s">
        <v>514</v>
      </c>
      <c r="AQ50" s="310" t="s">
        <v>515</v>
      </c>
      <c r="AR50" s="311" t="s">
        <v>516</v>
      </c>
    </row>
    <row r="51" spans="1:44" ht="13.2" x14ac:dyDescent="0.2">
      <c r="A51" s="247"/>
      <c r="AK51" s="303" t="s">
        <v>517</v>
      </c>
      <c r="AL51" s="304"/>
      <c r="AM51" s="312">
        <v>2963507</v>
      </c>
      <c r="AN51" s="313">
        <v>166349</v>
      </c>
      <c r="AO51" s="314">
        <v>115.1</v>
      </c>
      <c r="AP51" s="315">
        <v>96248</v>
      </c>
      <c r="AQ51" s="316">
        <v>10</v>
      </c>
      <c r="AR51" s="317">
        <v>105.1</v>
      </c>
    </row>
    <row r="52" spans="1:44" ht="13.2" x14ac:dyDescent="0.2">
      <c r="A52" s="247"/>
      <c r="AK52" s="318"/>
      <c r="AL52" s="319" t="s">
        <v>518</v>
      </c>
      <c r="AM52" s="320">
        <v>2675304</v>
      </c>
      <c r="AN52" s="321">
        <v>150171</v>
      </c>
      <c r="AO52" s="322">
        <v>252.7</v>
      </c>
      <c r="AP52" s="323">
        <v>55768</v>
      </c>
      <c r="AQ52" s="324">
        <v>17.5</v>
      </c>
      <c r="AR52" s="325">
        <v>235.2</v>
      </c>
    </row>
    <row r="53" spans="1:44" ht="13.2" x14ac:dyDescent="0.2">
      <c r="A53" s="247"/>
      <c r="AK53" s="303" t="s">
        <v>519</v>
      </c>
      <c r="AL53" s="304"/>
      <c r="AM53" s="312">
        <v>1291174</v>
      </c>
      <c r="AN53" s="313">
        <v>73179</v>
      </c>
      <c r="AO53" s="314">
        <v>-56</v>
      </c>
      <c r="AP53" s="315">
        <v>76413</v>
      </c>
      <c r="AQ53" s="316">
        <v>-20.6</v>
      </c>
      <c r="AR53" s="317">
        <v>-35.4</v>
      </c>
    </row>
    <row r="54" spans="1:44" ht="13.2" x14ac:dyDescent="0.2">
      <c r="A54" s="247"/>
      <c r="AK54" s="318"/>
      <c r="AL54" s="319" t="s">
        <v>518</v>
      </c>
      <c r="AM54" s="320">
        <v>747294</v>
      </c>
      <c r="AN54" s="321">
        <v>42354</v>
      </c>
      <c r="AO54" s="322">
        <v>-71.8</v>
      </c>
      <c r="AP54" s="323">
        <v>39658</v>
      </c>
      <c r="AQ54" s="324">
        <v>-28.9</v>
      </c>
      <c r="AR54" s="325">
        <v>-42.9</v>
      </c>
    </row>
    <row r="55" spans="1:44" ht="13.2" x14ac:dyDescent="0.2">
      <c r="A55" s="247"/>
      <c r="AK55" s="303" t="s">
        <v>520</v>
      </c>
      <c r="AL55" s="304"/>
      <c r="AM55" s="312">
        <v>1119075</v>
      </c>
      <c r="AN55" s="313">
        <v>64370</v>
      </c>
      <c r="AO55" s="314">
        <v>-12</v>
      </c>
      <c r="AP55" s="315">
        <v>66481</v>
      </c>
      <c r="AQ55" s="316">
        <v>-13</v>
      </c>
      <c r="AR55" s="317">
        <v>1</v>
      </c>
    </row>
    <row r="56" spans="1:44" ht="13.2" x14ac:dyDescent="0.2">
      <c r="A56" s="247"/>
      <c r="AK56" s="318"/>
      <c r="AL56" s="319" t="s">
        <v>518</v>
      </c>
      <c r="AM56" s="320">
        <v>395380</v>
      </c>
      <c r="AN56" s="321">
        <v>22743</v>
      </c>
      <c r="AO56" s="322">
        <v>-46.3</v>
      </c>
      <c r="AP56" s="323">
        <v>36120</v>
      </c>
      <c r="AQ56" s="324">
        <v>-8.9</v>
      </c>
      <c r="AR56" s="325">
        <v>-37.4</v>
      </c>
    </row>
    <row r="57" spans="1:44" ht="13.2" x14ac:dyDescent="0.2">
      <c r="A57" s="247"/>
      <c r="AK57" s="303" t="s">
        <v>521</v>
      </c>
      <c r="AL57" s="304"/>
      <c r="AM57" s="312">
        <v>580404</v>
      </c>
      <c r="AN57" s="313">
        <v>33670</v>
      </c>
      <c r="AO57" s="314">
        <v>-47.7</v>
      </c>
      <c r="AP57" s="315">
        <v>67825</v>
      </c>
      <c r="AQ57" s="316">
        <v>2</v>
      </c>
      <c r="AR57" s="317">
        <v>-49.7</v>
      </c>
    </row>
    <row r="58" spans="1:44" ht="13.2" x14ac:dyDescent="0.2">
      <c r="A58" s="247"/>
      <c r="AK58" s="318"/>
      <c r="AL58" s="319" t="s">
        <v>518</v>
      </c>
      <c r="AM58" s="320">
        <v>395737</v>
      </c>
      <c r="AN58" s="321">
        <v>22957</v>
      </c>
      <c r="AO58" s="322">
        <v>0.9</v>
      </c>
      <c r="AP58" s="323">
        <v>39417</v>
      </c>
      <c r="AQ58" s="324">
        <v>9.1</v>
      </c>
      <c r="AR58" s="325">
        <v>-8.1999999999999993</v>
      </c>
    </row>
    <row r="59" spans="1:44" ht="13.2" x14ac:dyDescent="0.2">
      <c r="A59" s="247"/>
      <c r="AK59" s="303" t="s">
        <v>522</v>
      </c>
      <c r="AL59" s="304"/>
      <c r="AM59" s="312">
        <v>885970</v>
      </c>
      <c r="AN59" s="313">
        <v>52150</v>
      </c>
      <c r="AO59" s="314">
        <v>54.9</v>
      </c>
      <c r="AP59" s="315">
        <v>81158</v>
      </c>
      <c r="AQ59" s="316">
        <v>19.7</v>
      </c>
      <c r="AR59" s="317">
        <v>35.200000000000003</v>
      </c>
    </row>
    <row r="60" spans="1:44" ht="13.2" x14ac:dyDescent="0.2">
      <c r="A60" s="247"/>
      <c r="AK60" s="318"/>
      <c r="AL60" s="319" t="s">
        <v>518</v>
      </c>
      <c r="AM60" s="320">
        <v>680776</v>
      </c>
      <c r="AN60" s="321">
        <v>40072</v>
      </c>
      <c r="AO60" s="322">
        <v>74.599999999999994</v>
      </c>
      <c r="AP60" s="323">
        <v>45320</v>
      </c>
      <c r="AQ60" s="324">
        <v>15</v>
      </c>
      <c r="AR60" s="325">
        <v>59.6</v>
      </c>
    </row>
    <row r="61" spans="1:44" ht="13.2" x14ac:dyDescent="0.2">
      <c r="A61" s="247"/>
      <c r="AK61" s="303" t="s">
        <v>523</v>
      </c>
      <c r="AL61" s="326"/>
      <c r="AM61" s="312">
        <v>1368026</v>
      </c>
      <c r="AN61" s="313">
        <v>77944</v>
      </c>
      <c r="AO61" s="314">
        <v>10.9</v>
      </c>
      <c r="AP61" s="315">
        <v>77625</v>
      </c>
      <c r="AQ61" s="327">
        <v>-0.4</v>
      </c>
      <c r="AR61" s="317">
        <v>11.3</v>
      </c>
    </row>
    <row r="62" spans="1:44" ht="13.2" x14ac:dyDescent="0.2">
      <c r="A62" s="247"/>
      <c r="AK62" s="318"/>
      <c r="AL62" s="319" t="s">
        <v>518</v>
      </c>
      <c r="AM62" s="320">
        <v>978898</v>
      </c>
      <c r="AN62" s="321">
        <v>55659</v>
      </c>
      <c r="AO62" s="322">
        <v>42</v>
      </c>
      <c r="AP62" s="323">
        <v>43257</v>
      </c>
      <c r="AQ62" s="324">
        <v>0.8</v>
      </c>
      <c r="AR62" s="325">
        <v>41.2</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FUsx9yO0dG7CkRiWPec4ghrvpIwP4qBAQe9CFyHr6B2K4Zonz8FpZhGAn4m1ZIDHZ5MsvcOF00cgA6ttwGWhzg==" saltValue="F7cSKzgjPXFnVzP7NopGV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5" zoomScaleNormal="75"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FtZ+28bhF0h4oVpQouaEHQI0TvWw7u420XJQJZ4PNYX+++fohwMtvzwKJVydyWItwp9SvkHk6xTG804JVqjDxQ==" saltValue="8Jx3viPrlCd4dI625tig2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W40HQXT7MDe/sF54gKvetyi7NYMc+7XRgM7tW0ONsvQtVSMvCGok5YctJx/d4u/liryE3fkCI56U+5fYaM7ong==" saltValue="fQeg0XYWHFFuoyE34oK8z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6" zoomScaleNormal="76"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42.78</v>
      </c>
      <c r="G47" s="12">
        <v>43.62</v>
      </c>
      <c r="H47" s="12">
        <v>38.78</v>
      </c>
      <c r="I47" s="12">
        <v>40.340000000000003</v>
      </c>
      <c r="J47" s="13">
        <v>37.549999999999997</v>
      </c>
    </row>
    <row r="48" spans="2:10" ht="57.75" customHeight="1" x14ac:dyDescent="0.2">
      <c r="B48" s="14"/>
      <c r="C48" s="1128" t="s">
        <v>4</v>
      </c>
      <c r="D48" s="1128"/>
      <c r="E48" s="1129"/>
      <c r="F48" s="15">
        <v>9.4600000000000009</v>
      </c>
      <c r="G48" s="16">
        <v>11.47</v>
      </c>
      <c r="H48" s="16">
        <v>9.36</v>
      </c>
      <c r="I48" s="16">
        <v>7.21</v>
      </c>
      <c r="J48" s="17">
        <v>5.44</v>
      </c>
    </row>
    <row r="49" spans="2:10" ht="57.75" customHeight="1" thickBot="1" x14ac:dyDescent="0.25">
      <c r="B49" s="18"/>
      <c r="C49" s="1130" t="s">
        <v>5</v>
      </c>
      <c r="D49" s="1130"/>
      <c r="E49" s="1131"/>
      <c r="F49" s="19">
        <v>3.35</v>
      </c>
      <c r="G49" s="20">
        <v>5.8</v>
      </c>
      <c r="H49" s="20" t="s">
        <v>530</v>
      </c>
      <c r="I49" s="20">
        <v>0.94</v>
      </c>
      <c r="J49" s="21" t="s">
        <v>531</v>
      </c>
    </row>
    <row r="50" spans="2:10" ht="13.2" x14ac:dyDescent="0.2"/>
  </sheetData>
  <sheetProtection algorithmName="SHA-512" hashValue="efkzT6+VeK046mfZntbOgNaE0f7uMoIF6X9r/Q47aXSUPNpghEsB0HmRKbKD9qcrUgF0Dvbjyj4kGXitlH9kSg==" saltValue="OkEWdSTy5UwT6wvqk43OC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堀口 太暉</cp:lastModifiedBy>
  <cp:lastPrinted>2026-03-12T07:50:20Z</cp:lastPrinted>
  <dcterms:created xsi:type="dcterms:W3CDTF">2026-02-23T09:50:24Z</dcterms:created>
  <dcterms:modified xsi:type="dcterms:W3CDTF">2026-03-17T00:09:26Z</dcterms:modified>
  <cp:category/>
</cp:coreProperties>
</file>