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SHICHOSON-ZAI\disk1\03-04 【決　算】財政状況資料集(H24～)\財政状況資料集(R06年度決算分)\03提出（市町村→県）\1回目\21諸塚村○\"/>
    </mc:Choice>
  </mc:AlternateContent>
  <xr:revisionPtr revIDLastSave="0" documentId="13_ncr:1_{234F67CB-9E68-462D-A1DF-5E572387DD60}" xr6:coauthVersionLast="47" xr6:coauthVersionMax="47" xr10:uidLastSave="{00000000-0000-0000-0000-000000000000}"/>
  <bookViews>
    <workbookView xWindow="28690" yWindow="-110" windowWidth="29020" windowHeight="157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AM36" i="10"/>
  <c r="C36" i="10"/>
  <c r="AM35" i="10"/>
  <c r="C35" i="10"/>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BE34" i="10" s="1"/>
  <c r="BE35" i="10" s="1"/>
  <c r="BE36" i="10" s="1"/>
  <c r="BW34" i="10" l="1"/>
  <c r="BW35" i="10" s="1"/>
  <c r="BW36" i="10" s="1"/>
  <c r="BW37" i="10" s="1"/>
  <c r="BW38" i="10" s="1"/>
  <c r="BW39" i="10" s="1"/>
  <c r="BW40" i="10" s="1"/>
  <c r="BW41" i="10" s="1"/>
  <c r="BW42" i="10" s="1"/>
  <c r="CO34" i="10" l="1"/>
  <c r="CO35" i="10" s="1"/>
  <c r="CO36" i="10" s="1"/>
</calcChain>
</file>

<file path=xl/sharedStrings.xml><?xml version="1.0" encoding="utf-8"?>
<sst xmlns="http://schemas.openxmlformats.org/spreadsheetml/2006/main" count="1146" uniqueCount="567">
  <si>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</si>
  <si>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</si>
  <si>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</si>
  <si>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</si>
  <si>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</si>
  <si>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</si>
  <si>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</si>
  <si>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</si>
  <si>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</si>
  <si>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</si>
  <si>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</si>
  <si>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</si>
  <si>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</si>
  <si>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</si>
  <si>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</si>
  <si>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</si>
  <si>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</si>
  <si>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</si>
  <si>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</si>
  <si>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</si>
  <si>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</si>
  <si>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</si>
  <si>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</si>
  <si>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</si>
  <si>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</si>
  <si>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</si>
  <si>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</si>
  <si>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</si>
  <si>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</si>
  <si>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</si>
  <si>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</si>
  <si>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</si>
  <si>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</si>
  <si>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</si>
  <si>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</si>
  <si>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</si>
  <si>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</si>
  <si>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</si>
  <si>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</si>
  <si>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</si>
  <si>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</si>
  <si>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</si>
  <si>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</si>
  <si>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</si>
  <si>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</si>
  <si>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</si>
  <si>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</si>
  <si>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</si>
  <si>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</si>
  <si>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</si>
  <si>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</si>
  <si>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</si>
  <si>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</si>
  <si>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</si>
  <si>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</si>
  <si>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</si>
  <si>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</si>
  <si>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</si>
  <si>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</si>
  <si>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</si>
  <si>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</si>
  <si>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</si>
  <si>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</si>
  <si>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</si>
  <si>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</si>
  <si>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</si>
  <si>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</si>
  <si>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</si>
  <si>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</si>
  <si>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</si>
  <si>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</si>
  <si>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</si>
  <si>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</si>
  <si>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</si>
  <si>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</si>
  <si>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</si>
  <si>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</si>
  <si>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</si>
  <si>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</si>
  <si>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</si>
  <si>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</si>
  <si>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</si>
  <si>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</si>
  <si>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</si>
  <si>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</si>
  <si>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</si>
  <si>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</si>
  <si>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</si>
  <si>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</si>
  <si>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</si>
  <si>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</si>
  <si>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</si>
  <si>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</si>
  <si>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</si>
  <si>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諸塚村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</si>
  <si>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</si>
  <si>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</si>
  <si>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</si>
  <si>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</si>
  <si>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</si>
  <si>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</si>
  <si>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</si>
  <si>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</si>
  <si>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</si>
  <si>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</si>
  <si>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</si>
  <si>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</si>
  <si>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</si>
  <si>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</si>
  <si>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</si>
  <si>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</si>
  <si>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</si>
  <si>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</si>
  <si>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</si>
  <si>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</si>
  <si>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</si>
  <si>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</si>
  <si>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</si>
  <si>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</si>
  <si>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</si>
  <si>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</si>
  <si>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</si>
  <si>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</si>
  <si>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</si>
  <si>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</si>
  <si>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</si>
  <si>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</si>
  <si>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</si>
  <si>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</si>
  <si>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</si>
  <si>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</si>
  <si>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</si>
  <si>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</si>
  <si>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</si>
  <si>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</si>
  <si>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</si>
  <si>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</si>
  <si>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</si>
  <si>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</si>
  <si>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</si>
  <si>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</si>
  <si>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</si>
  <si>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</si>
  <si>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</si>
  <si>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</si>
  <si>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</si>
  <si>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</si>
  <si>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</si>
  <si>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</si>
  <si>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</si>
  <si>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</si>
  <si>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</si>
  <si>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</si>
  <si>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</si>
  <si>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</si>
  <si>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</si>
  <si>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</si>
  <si>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</si>
  <si>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</si>
  <si>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</si>
  <si>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</si>
  <si>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</si>
  <si>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</si>
  <si>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</si>
  <si>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</si>
  <si>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</si>
  <si>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</si>
  <si>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</si>
  <si>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</si>
  <si>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</si>
  <si>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</si>
  <si>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</si>
  <si>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</si>
  <si>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</si>
  <si>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</si>
  <si>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</si>
  <si>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</si>
  <si>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</si>
  <si>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</si>
  <si>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</si>
  <si>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</si>
  <si>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</si>
  <si>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</si>
  <si>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</si>
  <si>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</si>
  <si>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</si>
  <si>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</si>
  <si>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</si>
  <si>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</si>
  <si>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</si>
  <si>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</si>
  <si>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</si>
  <si>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</si>
  <si>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</si>
  <si>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</si>
  <si>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</si>
  <si>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</si>
  <si>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</si>
  <si>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</si>
  <si>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</si>
  <si>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</si>
  <si>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</si>
  <si>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宮崎県諸塚村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</si>
  <si>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</si>
  <si>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</si>
  <si>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</si>
  <si>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</si>
  <si>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</si>
  <si>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</si>
  <si>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</si>
  <si>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</si>
  <si>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</si>
  <si>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</si>
  <si>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</si>
  <si>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</si>
  <si>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</si>
  <si>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</si>
  <si>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</si>
  <si>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</si>
  <si>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</si>
  <si>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</si>
  <si>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</si>
  <si>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</si>
  <si>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</si>
  <si>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</si>
  <si>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</si>
  <si>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</si>
  <si>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</si>
  <si>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</si>
  <si>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</si>
  <si>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</si>
  <si>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</si>
  <si>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</si>
  <si>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</si>
  <si>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</si>
  <si>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</si>
  <si>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</si>
  <si>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</si>
  <si>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</si>
  <si>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</si>
  <si>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</si>
  <si>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</si>
  <si>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</si>
  <si>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</si>
  <si>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</si>
  <si>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</si>
  <si>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</si>
  <si>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</si>
  <si>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</si>
  <si>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</si>
  <si>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</si>
  <si>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</si>
  <si>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</si>
  <si>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</si>
  <si>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</si>
  <si>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</si>
  <si>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</si>
  <si>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</si>
  <si>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</si>
  <si>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</si>
  <si>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</si>
  <si>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</si>
  <si>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</si>
  <si>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</si>
  <si>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</si>
  <si>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</si>
  <si>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</si>
  <si>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</si>
  <si>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</si>
  <si>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</si>
  <si>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</si>
  <si>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</si>
  <si>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</si>
  <si>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</si>
  <si>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</si>
  <si>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</si>
  <si>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</si>
  <si>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</si>
  <si>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</si>
  <si>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</si>
  <si>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</si>
  <si>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</si>
  <si>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</si>
  <si>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</si>
  <si>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</si>
  <si>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</si>
  <si>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</si>
  <si>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</si>
  <si>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</si>
  <si>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</si>
  <si>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</si>
  <si>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</si>
  <si>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</si>
  <si>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</si>
  <si>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</si>
  <si>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</si>
  <si>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</si>
  <si>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</si>
  <si>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</si>
  <si>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</si>
  <si>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</si>
  <si>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</si>
  <si>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</si>
  <si>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</si>
  <si>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</si>
  <si>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</si>
  <si>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</si>
  <si>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</si>
  <si>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</si>
  <si>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</si>
  <si>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</si>
  <si>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</si>
  <si>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</si>
  <si>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</si>
  <si>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</si>
  <si>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</si>
  <si>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</si>
  <si>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</si>
  <si>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</si>
  <si>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</si>
  <si>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</si>
  <si>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</si>
  <si>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</si>
  <si>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</si>
  <si>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</si>
  <si>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</si>
  <si>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</si>
  <si>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</si>
  <si>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</si>
  <si>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</si>
  <si>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</si>
  <si>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</si>
  <si>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</si>
  <si>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</si>
  <si>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</si>
  <si>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</si>
  <si>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</si>
  <si>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</si>
  <si>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</si>
  <si>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</si>
  <si>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</si>
  <si>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</si>
  <si>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</si>
  <si>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</si>
  <si>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</si>
  <si>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</si>
  <si>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</si>
  <si>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</si>
  <si>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</si>
  <si>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</si>
  <si>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</si>
  <si>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</si>
  <si>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宮崎県諸塚村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</si>
  <si>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</si>
  <si>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</si>
  <si>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</si>
  <si>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</si>
  <si>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</si>
  <si>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</si>
  <si>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</si>
  <si>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</si>
  <si>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</si>
  <si>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</si>
  <si>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</si>
  <si>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</si>
  <si>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</si>
  <si>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</si>
  <si>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</si>
  <si>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</si>
  <si>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</si>
  <si>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</si>
  <si>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</si>
  <si>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</si>
  <si>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</si>
  <si>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</si>
  <si>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</si>
  <si>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</si>
  <si>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</si>
  <si>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</si>
  <si>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</si>
  <si>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</si>
  <si>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</si>
  <si>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</si>
  <si>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</si>
  <si>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</si>
  <si>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</si>
  <si>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</si>
  <si>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</si>
  <si>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</si>
  <si>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国民健康保険診療所事業特別会計</t>
    <phoneticPr fontId="5"/>
  </si>
  <si>
    <t>簡易水道事業特別会計</t>
    <phoneticPr fontId="5"/>
  </si>
  <si>
    <t>法非適用企業</t>
    <phoneticPr fontId="5"/>
  </si>
  <si>
    <t>公共下水道事業特別会計</t>
    <phoneticPr fontId="5"/>
  </si>
  <si>
    <t>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</si>
  <si>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</si>
  <si>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</si>
  <si>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</si>
  <si>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</si>
  <si>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</si>
  <si>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</si>
  <si>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</si>
  <si>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</si>
  <si>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</si>
  <si>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</si>
  <si>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</si>
  <si>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</si>
  <si>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</si>
  <si>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</si>
  <si>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</si>
  <si>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</si>
  <si>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</si>
  <si>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</si>
  <si>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</si>
  <si>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</si>
  <si>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</si>
  <si>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</si>
  <si>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</si>
  <si>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</si>
  <si>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</si>
  <si>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</si>
  <si>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</si>
  <si>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</si>
  <si>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</si>
  <si>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</si>
  <si>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</si>
  <si>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</si>
  <si>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</si>
  <si>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</si>
  <si>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</si>
  <si>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</si>
  <si>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</si>
  <si>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</si>
  <si>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</si>
  <si>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</si>
  <si>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</si>
  <si>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</si>
  <si>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</si>
  <si>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</si>
  <si>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</si>
  <si>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</si>
  <si>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</si>
  <si>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</si>
  <si>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</si>
  <si>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</si>
  <si>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</si>
  <si>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</si>
  <si>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</si>
  <si>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</si>
  <si>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</si>
  <si>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</si>
  <si>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</si>
  <si>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</si>
  <si>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</si>
  <si>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</si>
  <si>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</si>
  <si>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</si>
  <si>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</si>
  <si>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</si>
  <si>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</si>
  <si>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</si>
  <si>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</si>
  <si>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</si>
  <si>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</si>
  <si>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</si>
  <si>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</si>
  <si>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</si>
  <si>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</si>
  <si>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</si>
  <si>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</si>
  <si>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</si>
  <si>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</si>
  <si>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</si>
  <si>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</si>
  <si>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</si>
  <si>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</si>
  <si>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</si>
  <si>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</si>
  <si>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</si>
  <si>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</si>
  <si>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</si>
  <si>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</si>
  <si>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</si>
  <si>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</si>
  <si>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</si>
  <si>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</si>
  <si>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</si>
  <si>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</si>
  <si>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</si>
  <si>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</si>
  <si>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</si>
  <si>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</si>
  <si>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</si>
  <si>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</si>
  <si>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</si>
  <si>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</si>
  <si>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</si>
  <si>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</si>
  <si>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</si>
  <si>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</si>
  <si>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</si>
  <si>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</si>
  <si>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</si>
  <si>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</si>
  <si>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</si>
  <si>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</si>
  <si>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</si>
  <si>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</si>
  <si>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</si>
  <si>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</si>
  <si>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</si>
  <si>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</si>
  <si>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</si>
  <si>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</si>
  <si>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</si>
  <si>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</si>
  <si>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</si>
  <si>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</si>
  <si>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</si>
  <si>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</si>
  <si>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</si>
  <si>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</si>
  <si>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</si>
  <si>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</si>
  <si>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</si>
  <si>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</si>
  <si>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</si>
  <si>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</si>
  <si>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</si>
  <si>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</si>
  <si>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2.41</t>
  </si>
  <si>
    <t>▲ 4.94</t>
  </si>
  <si>
    <t>▲ 0.78</t>
  </si>
  <si>
    <t>▲ 1.53</t>
  </si>
  <si>
    <t>一般会計</t>
  </si>
  <si>
    <t>国民健康保険診療所事業特別会計</t>
  </si>
  <si>
    <t>国民健康保険特別会計</t>
  </si>
  <si>
    <t>介護保険特別会計</t>
  </si>
  <si>
    <t>公共下水道事業特別会計</t>
  </si>
  <si>
    <t>簡易水道事業特別会計</t>
  </si>
  <si>
    <t>後期高齢者医療特別会計</t>
  </si>
  <si>
    <t>発電事業特別会計</t>
  </si>
  <si>
    <t>その他会計（赤字）</t>
  </si>
  <si>
    <t>その他会計（黒字）</t>
  </si>
  <si>
    <t>R02</t>
    <phoneticPr fontId="5"/>
  </si>
  <si>
    <t>R03</t>
    <phoneticPr fontId="5"/>
  </si>
  <si>
    <t>R04</t>
    <phoneticPr fontId="5"/>
  </si>
  <si>
    <t>R05</t>
    <phoneticPr fontId="5"/>
  </si>
  <si>
    <t>R06</t>
    <phoneticPr fontId="5"/>
  </si>
  <si>
    <t>-</t>
    <phoneticPr fontId="2"/>
  </si>
  <si>
    <t>ウッドピア諸塚</t>
  </si>
  <si>
    <t>エバーグリーン</t>
  </si>
  <si>
    <t>宮崎県林業公社</t>
    <rPh sb="0" eb="2">
      <t>ミヤザキ</t>
    </rPh>
    <rPh sb="2" eb="3">
      <t>ケン</t>
    </rPh>
    <phoneticPr fontId="2"/>
  </si>
  <si>
    <t>宮崎県北部広域事務組合</t>
  </si>
  <si>
    <t>宮崎県北部広域事務組合(特別会計)</t>
  </si>
  <si>
    <t>入郷地区衛生組合</t>
  </si>
  <si>
    <t>宮崎県市町村総合事務組合</t>
  </si>
  <si>
    <t>宮崎県市町村総合事務組合（市町村交通災害共済事業特別会計）</t>
  </si>
  <si>
    <t>宮崎県市町村総合事務組合（自治会館管理運営特別会計）</t>
  </si>
  <si>
    <t>日向東臼杵広域連合</t>
  </si>
  <si>
    <t>宮崎県後期高齢者医療広域連合</t>
  </si>
  <si>
    <t>宮崎県後期高齢者医療広域連合(特別会計)</t>
  </si>
  <si>
    <t>森林郷創生基金(R06年度末現在))</t>
    <phoneticPr fontId="5"/>
  </si>
  <si>
    <t>(公共施設等整備基金(R06年度末現在))</t>
    <phoneticPr fontId="38"/>
  </si>
  <si>
    <t>(農林業担い手対策基金(R06年度末現在))</t>
    <phoneticPr fontId="38"/>
  </si>
  <si>
    <t>(地域福祉基金(R06年度末現在))</t>
    <phoneticPr fontId="38"/>
  </si>
  <si>
    <t>(社会福祉基金(R06年度末現在))</t>
    <phoneticPr fontId="38"/>
  </si>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</sst>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C1CC-4856-91A6-F2D1AAB777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522877</c:v>
                </c:pt>
                <c:pt idx="1">
                  <c:v>448458</c:v>
                </c:pt>
                <c:pt idx="2">
                  <c:v>396463</c:v>
                </c:pt>
                <c:pt idx="3">
                  <c:v>310362</c:v>
                </c:pt>
                <c:pt idx="4">
                  <c:v>291719</c:v>
                </c:pt>
              </c:numCache>
            </c:numRef>
          </c:val>
          <c:smooth val="0"/>
          <c:extLst>
            <c:ext xmlns:c16="http://schemas.microsoft.com/office/drawing/2014/chart" uri="{C3380CC4-5D6E-409C-BE32-E72D297353CC}">
              <c16:uniqueId val="{00000001-C1CC-4856-91A6-F2D1AAB777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3.43</c:v>
                </c:pt>
                <c:pt idx="1">
                  <c:v>3.87</c:v>
                </c:pt>
                <c:pt idx="2">
                  <c:v>3.55</c:v>
                </c:pt>
                <c:pt idx="3">
                  <c:v>2.7</c:v>
                </c:pt>
                <c:pt idx="4">
                  <c:v>4.29</c:v>
                </c:pt>
              </c:numCache>
            </c:numRef>
          </c:val>
          <c:extLst>
            <c:ext xmlns:c16="http://schemas.microsoft.com/office/drawing/2014/chart" uri="{C3380CC4-5D6E-409C-BE32-E72D297353CC}">
              <c16:uniqueId val="{00000000-B233-48DE-9A79-E10491C518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49.07</c:v>
                </c:pt>
                <c:pt idx="1">
                  <c:v>45.37</c:v>
                </c:pt>
                <c:pt idx="2">
                  <c:v>39.67</c:v>
                </c:pt>
                <c:pt idx="3">
                  <c:v>41.02</c:v>
                </c:pt>
                <c:pt idx="4">
                  <c:v>36.54</c:v>
                </c:pt>
              </c:numCache>
            </c:numRef>
          </c:val>
          <c:extLst>
            <c:ext xmlns:c16="http://schemas.microsoft.com/office/drawing/2014/chart" uri="{C3380CC4-5D6E-409C-BE32-E72D297353CC}">
              <c16:uniqueId val="{00000001-B233-48DE-9A79-E10491C518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-2.41</c:v>
                </c:pt>
                <c:pt idx="1">
                  <c:v>0.73</c:v>
                </c:pt>
                <c:pt idx="2">
                  <c:v>-4.9400000000000004</c:v>
                </c:pt>
                <c:pt idx="3">
                  <c:v>-0.78</c:v>
                </c:pt>
                <c:pt idx="4">
                  <c:v>-1.53</c:v>
                </c:pt>
              </c:numCache>
            </c:numRef>
          </c:val>
          <c:smooth val="0"/>
          <c:extLst>
            <c:ext xmlns:c16="http://schemas.microsoft.com/office/drawing/2014/chart" uri="{C3380CC4-5D6E-409C-BE32-E72D297353CC}">
              <c16:uniqueId val="{00000002-B233-48DE-9A79-E10491C518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8B2-42EF-8B3A-779487D4220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8B2-42EF-8B3A-779487D42205}"/>
            </c:ext>
          </c:extLst>
        </c:ser>
        <c:ser>
          <c:idx val="2"/>
          <c:order val="2"/>
          <c:tx>
            <c:strRef>
              <c:f>データシート!$A$29</c:f>
              <c:strCache>
                <c:ptCount val="1"/>
                <c:pt idx="0">
                  <c:v>発電事業特別会計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0.31</c:v>
                </c:pt>
                <c:pt idx="2">
                  <c:v>#N/A</c:v>
                </c:pt>
                <c:pt idx="3">
                  <c:v>0.37</c:v>
                </c:pt>
                <c:pt idx="4">
                  <c:v>#N/A</c:v>
                </c:pt>
                <c:pt idx="5">
                  <c:v>0.24</c:v>
                </c:pt>
                <c:pt idx="6">
                  <c:v>#N/A</c:v>
                </c:pt>
                <c:pt idx="7">
                  <c:v>0.09</c:v>
                </c:pt>
                <c:pt idx="8">
                  <c:v>#N/A</c:v>
                </c:pt>
                <c:pt idx="9">
                  <c:v>0.08</c:v>
                </c:pt>
              </c:numCache>
            </c:numRef>
          </c:val>
          <c:extLst>
            <c:ext xmlns:c16="http://schemas.microsoft.com/office/drawing/2014/chart" uri="{C3380CC4-5D6E-409C-BE32-E72D297353CC}">
              <c16:uniqueId val="{00000002-58B2-42EF-8B3A-779487D4220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0.46</c:v>
                </c:pt>
                <c:pt idx="2">
                  <c:v>#N/A</c:v>
                </c:pt>
                <c:pt idx="3">
                  <c:v>0.24</c:v>
                </c:pt>
                <c:pt idx="4">
                  <c:v>#N/A</c:v>
                </c:pt>
                <c:pt idx="5">
                  <c:v>0.2</c:v>
                </c:pt>
                <c:pt idx="6">
                  <c:v>#N/A</c:v>
                </c:pt>
                <c:pt idx="7">
                  <c:v>0.13</c:v>
                </c:pt>
                <c:pt idx="8">
                  <c:v>#N/A</c:v>
                </c:pt>
                <c:pt idx="9">
                  <c:v>0.1</c:v>
                </c:pt>
              </c:numCache>
            </c:numRef>
          </c:val>
          <c:extLst>
            <c:ext xmlns:c16="http://schemas.microsoft.com/office/drawing/2014/chart" uri="{C3380CC4-5D6E-409C-BE32-E72D297353CC}">
              <c16:uniqueId val="{00000003-58B2-42EF-8B3A-779487D42205}"/>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0.14000000000000001</c:v>
                </c:pt>
                <c:pt idx="2">
                  <c:v>#N/A</c:v>
                </c:pt>
                <c:pt idx="3">
                  <c:v>0.15</c:v>
                </c:pt>
                <c:pt idx="4">
                  <c:v>#N/A</c:v>
                </c:pt>
                <c:pt idx="5">
                  <c:v>0.13</c:v>
                </c:pt>
                <c:pt idx="6">
                  <c:v>#N/A</c:v>
                </c:pt>
                <c:pt idx="7">
                  <c:v>0.16</c:v>
                </c:pt>
                <c:pt idx="8">
                  <c:v>#N/A</c:v>
                </c:pt>
                <c:pt idx="9">
                  <c:v>0.12</c:v>
                </c:pt>
              </c:numCache>
            </c:numRef>
          </c:val>
          <c:extLst>
            <c:ext xmlns:c16="http://schemas.microsoft.com/office/drawing/2014/chart" uri="{C3380CC4-5D6E-409C-BE32-E72D297353CC}">
              <c16:uniqueId val="{00000004-58B2-42EF-8B3A-779487D42205}"/>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0.14000000000000001</c:v>
                </c:pt>
                <c:pt idx="2">
                  <c:v>#N/A</c:v>
                </c:pt>
                <c:pt idx="3">
                  <c:v>0.39</c:v>
                </c:pt>
                <c:pt idx="4">
                  <c:v>#N/A</c:v>
                </c:pt>
                <c:pt idx="5">
                  <c:v>0.75</c:v>
                </c:pt>
                <c:pt idx="6">
                  <c:v>#N/A</c:v>
                </c:pt>
                <c:pt idx="7">
                  <c:v>0.14000000000000001</c:v>
                </c:pt>
                <c:pt idx="8">
                  <c:v>#N/A</c:v>
                </c:pt>
                <c:pt idx="9">
                  <c:v>0.17</c:v>
                </c:pt>
              </c:numCache>
            </c:numRef>
          </c:val>
          <c:extLst>
            <c:ext xmlns:c16="http://schemas.microsoft.com/office/drawing/2014/chart" uri="{C3380CC4-5D6E-409C-BE32-E72D297353CC}">
              <c16:uniqueId val="{00000005-58B2-42EF-8B3A-779487D4220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0.66</c:v>
                </c:pt>
                <c:pt idx="2">
                  <c:v>#N/A</c:v>
                </c:pt>
                <c:pt idx="3">
                  <c:v>1.38</c:v>
                </c:pt>
                <c:pt idx="4">
                  <c:v>#N/A</c:v>
                </c:pt>
                <c:pt idx="5">
                  <c:v>1.85</c:v>
                </c:pt>
                <c:pt idx="6">
                  <c:v>#N/A</c:v>
                </c:pt>
                <c:pt idx="7">
                  <c:v>1.64</c:v>
                </c:pt>
                <c:pt idx="8">
                  <c:v>#N/A</c:v>
                </c:pt>
                <c:pt idx="9">
                  <c:v>1.39</c:v>
                </c:pt>
              </c:numCache>
            </c:numRef>
          </c:val>
          <c:extLst>
            <c:ext xmlns:c16="http://schemas.microsoft.com/office/drawing/2014/chart" uri="{C3380CC4-5D6E-409C-BE32-E72D297353CC}">
              <c16:uniqueId val="{00000006-58B2-42EF-8B3A-779487D4220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1.03</c:v>
                </c:pt>
                <c:pt idx="2">
                  <c:v>#N/A</c:v>
                </c:pt>
                <c:pt idx="3">
                  <c:v>1.21</c:v>
                </c:pt>
                <c:pt idx="4">
                  <c:v>#N/A</c:v>
                </c:pt>
                <c:pt idx="5">
                  <c:v>1.38</c:v>
                </c:pt>
                <c:pt idx="6">
                  <c:v>#N/A</c:v>
                </c:pt>
                <c:pt idx="7">
                  <c:v>1.79</c:v>
                </c:pt>
                <c:pt idx="8">
                  <c:v>#N/A</c:v>
                </c:pt>
                <c:pt idx="9">
                  <c:v>1.69</c:v>
                </c:pt>
              </c:numCache>
            </c:numRef>
          </c:val>
          <c:extLst>
            <c:ext xmlns:c16="http://schemas.microsoft.com/office/drawing/2014/chart" uri="{C3380CC4-5D6E-409C-BE32-E72D297353CC}">
              <c16:uniqueId val="{00000007-58B2-42EF-8B3A-779487D42205}"/>
            </c:ext>
          </c:extLst>
        </c:ser>
        <c:ser>
          <c:idx val="8"/>
          <c:order val="8"/>
          <c:tx>
            <c:strRef>
              <c:f>データシート!$A$35</c:f>
              <c:strCache>
                <c:ptCount val="1"/>
                <c:pt idx="0">
                  <c:v>国民健康保険診療所事業特別会計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1.31</c:v>
                </c:pt>
                <c:pt idx="2">
                  <c:v>#N/A</c:v>
                </c:pt>
                <c:pt idx="3">
                  <c:v>1.21</c:v>
                </c:pt>
                <c:pt idx="4">
                  <c:v>#N/A</c:v>
                </c:pt>
                <c:pt idx="5">
                  <c:v>2.31</c:v>
                </c:pt>
                <c:pt idx="6">
                  <c:v>#N/A</c:v>
                </c:pt>
                <c:pt idx="7">
                  <c:v>2.0099999999999998</c:v>
                </c:pt>
                <c:pt idx="8">
                  <c:v>#N/A</c:v>
                </c:pt>
                <c:pt idx="9">
                  <c:v>1.87</c:v>
                </c:pt>
              </c:numCache>
            </c:numRef>
          </c:val>
          <c:extLst>
            <c:ext xmlns:c16="http://schemas.microsoft.com/office/drawing/2014/chart" uri="{C3380CC4-5D6E-409C-BE32-E72D297353CC}">
              <c16:uniqueId val="{00000008-58B2-42EF-8B3A-779487D4220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3.43</c:v>
                </c:pt>
                <c:pt idx="2">
                  <c:v>#N/A</c:v>
                </c:pt>
                <c:pt idx="3">
                  <c:v>3.87</c:v>
                </c:pt>
                <c:pt idx="4">
                  <c:v>#N/A</c:v>
                </c:pt>
                <c:pt idx="5">
                  <c:v>3.54</c:v>
                </c:pt>
                <c:pt idx="6">
                  <c:v>#N/A</c:v>
                </c:pt>
                <c:pt idx="7">
                  <c:v>2.7</c:v>
                </c:pt>
                <c:pt idx="8">
                  <c:v>#N/A</c:v>
                </c:pt>
                <c:pt idx="9">
                  <c:v>4.28</c:v>
                </c:pt>
              </c:numCache>
            </c:numRef>
          </c:val>
          <c:extLst>
            <c:ext xmlns:c16="http://schemas.microsoft.com/office/drawing/2014/chart" uri="{C3380CC4-5D6E-409C-BE32-E72D297353CC}">
              <c16:uniqueId val="{00000009-58B2-42EF-8B3A-779487D4220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246</c:v>
                </c:pt>
                <c:pt idx="5">
                  <c:v>255</c:v>
                </c:pt>
                <c:pt idx="8">
                  <c:v>278</c:v>
                </c:pt>
                <c:pt idx="11">
                  <c:v>287</c:v>
                </c:pt>
                <c:pt idx="14">
                  <c:v>270</c:v>
                </c:pt>
              </c:numCache>
            </c:numRef>
          </c:val>
          <c:extLst>
            <c:ext xmlns:c16="http://schemas.microsoft.com/office/drawing/2014/chart" uri="{C3380CC4-5D6E-409C-BE32-E72D297353CC}">
              <c16:uniqueId val="{00000000-F6FB-467F-B853-8F6070217B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6FB-467F-B853-8F6070217B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c:v>
                </c:pt>
                <c:pt idx="3">
                  <c:v>7</c:v>
                </c:pt>
                <c:pt idx="6">
                  <c:v>5</c:v>
                </c:pt>
                <c:pt idx="9">
                  <c:v>4</c:v>
                </c:pt>
                <c:pt idx="12">
                  <c:v>7</c:v>
                </c:pt>
              </c:numCache>
            </c:numRef>
          </c:val>
          <c:extLst>
            <c:ext xmlns:c16="http://schemas.microsoft.com/office/drawing/2014/chart" uri="{C3380CC4-5D6E-409C-BE32-E72D297353CC}">
              <c16:uniqueId val="{00000002-F6FB-467F-B853-8F6070217B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c:v>
                </c:pt>
                <c:pt idx="3">
                  <c:v>3</c:v>
                </c:pt>
                <c:pt idx="6">
                  <c:v>3</c:v>
                </c:pt>
                <c:pt idx="9">
                  <c:v>2</c:v>
                </c:pt>
                <c:pt idx="12">
                  <c:v>0</c:v>
                </c:pt>
              </c:numCache>
            </c:numRef>
          </c:val>
          <c:extLst>
            <c:ext xmlns:c16="http://schemas.microsoft.com/office/drawing/2014/chart" uri="{C3380CC4-5D6E-409C-BE32-E72D297353CC}">
              <c16:uniqueId val="{00000003-F6FB-467F-B853-8F6070217B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27</c:v>
                </c:pt>
                <c:pt idx="3">
                  <c:v>22</c:v>
                </c:pt>
                <c:pt idx="6">
                  <c:v>22</c:v>
                </c:pt>
                <c:pt idx="9">
                  <c:v>23</c:v>
                </c:pt>
                <c:pt idx="12">
                  <c:v>13</c:v>
                </c:pt>
              </c:numCache>
            </c:numRef>
          </c:val>
          <c:extLst>
            <c:ext xmlns:c16="http://schemas.microsoft.com/office/drawing/2014/chart" uri="{C3380CC4-5D6E-409C-BE32-E72D297353CC}">
              <c16:uniqueId val="{00000004-F6FB-467F-B853-8F6070217B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FB-467F-B853-8F6070217B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6FB-467F-B853-8F6070217B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297</c:v>
                </c:pt>
                <c:pt idx="3">
                  <c:v>324</c:v>
                </c:pt>
                <c:pt idx="6">
                  <c:v>342</c:v>
                </c:pt>
                <c:pt idx="9">
                  <c:v>351</c:v>
                </c:pt>
                <c:pt idx="12">
                  <c:v>355</c:v>
                </c:pt>
              </c:numCache>
            </c:numRef>
          </c:val>
          <c:extLst>
            <c:ext xmlns:c16="http://schemas.microsoft.com/office/drawing/2014/chart" uri="{C3380CC4-5D6E-409C-BE32-E72D297353CC}">
              <c16:uniqueId val="{00000007-F6FB-467F-B853-8F6070217B9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90</c:v>
                </c:pt>
                <c:pt idx="2">
                  <c:v>#N/A</c:v>
                </c:pt>
                <c:pt idx="3">
                  <c:v>#N/A</c:v>
                </c:pt>
                <c:pt idx="4">
                  <c:v>101</c:v>
                </c:pt>
                <c:pt idx="5">
                  <c:v>#N/A</c:v>
                </c:pt>
                <c:pt idx="6">
                  <c:v>#N/A</c:v>
                </c:pt>
                <c:pt idx="7">
                  <c:v>94</c:v>
                </c:pt>
                <c:pt idx="8">
                  <c:v>#N/A</c:v>
                </c:pt>
                <c:pt idx="9">
                  <c:v>#N/A</c:v>
                </c:pt>
                <c:pt idx="10">
                  <c:v>93</c:v>
                </c:pt>
                <c:pt idx="11">
                  <c:v>#N/A</c:v>
                </c:pt>
                <c:pt idx="12">
                  <c:v>#N/A</c:v>
                </c:pt>
                <c:pt idx="13">
                  <c:v>105</c:v>
                </c:pt>
                <c:pt idx="14">
                  <c:v>#N/A</c:v>
                </c:pt>
              </c:numCache>
            </c:numRef>
          </c:val>
          <c:smooth val="0"/>
          <c:extLst>
            <c:ext xmlns:c16="http://schemas.microsoft.com/office/drawing/2014/chart" uri="{C3380CC4-5D6E-409C-BE32-E72D297353CC}">
              <c16:uniqueId val="{00000008-F6FB-467F-B853-8F6070217B9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2462</c:v>
                </c:pt>
                <c:pt idx="5">
                  <c:v>2404</c:v>
                </c:pt>
                <c:pt idx="8">
                  <c:v>2268</c:v>
                </c:pt>
                <c:pt idx="11">
                  <c:v>2097</c:v>
                </c:pt>
                <c:pt idx="14">
                  <c:v>1903</c:v>
                </c:pt>
              </c:numCache>
            </c:numRef>
          </c:val>
          <c:extLst>
            <c:ext xmlns:c16="http://schemas.microsoft.com/office/drawing/2014/chart" uri="{C3380CC4-5D6E-409C-BE32-E72D297353CC}">
              <c16:uniqueId val="{00000000-DBCE-4729-95B1-ABFECA3FC88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BCE-4729-95B1-ABFECA3FC88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3732</c:v>
                </c:pt>
                <c:pt idx="5">
                  <c:v>4137</c:v>
                </c:pt>
                <c:pt idx="8">
                  <c:v>4035</c:v>
                </c:pt>
                <c:pt idx="11">
                  <c:v>4113</c:v>
                </c:pt>
                <c:pt idx="14">
                  <c:v>4029</c:v>
                </c:pt>
              </c:numCache>
            </c:numRef>
          </c:val>
          <c:extLst>
            <c:ext xmlns:c16="http://schemas.microsoft.com/office/drawing/2014/chart" uri="{C3380CC4-5D6E-409C-BE32-E72D297353CC}">
              <c16:uniqueId val="{00000002-DBCE-4729-95B1-ABFECA3FC88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BCE-4729-95B1-ABFECA3FC88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BCE-4729-95B1-ABFECA3FC88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CE-4729-95B1-ABFECA3FC88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136</c:v>
                </c:pt>
                <c:pt idx="3">
                  <c:v>250</c:v>
                </c:pt>
                <c:pt idx="6">
                  <c:v>197</c:v>
                </c:pt>
                <c:pt idx="9">
                  <c:v>212</c:v>
                </c:pt>
                <c:pt idx="12">
                  <c:v>185</c:v>
                </c:pt>
              </c:numCache>
            </c:numRef>
          </c:val>
          <c:extLst>
            <c:ext xmlns:c16="http://schemas.microsoft.com/office/drawing/2014/chart" uri="{C3380CC4-5D6E-409C-BE32-E72D297353CC}">
              <c16:uniqueId val="{00000006-DBCE-4729-95B1-ABFECA3FC88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c:v>
                </c:pt>
                <c:pt idx="3">
                  <c:v>5</c:v>
                </c:pt>
                <c:pt idx="6">
                  <c:v>2</c:v>
                </c:pt>
                <c:pt idx="9">
                  <c:v>1</c:v>
                </c:pt>
                <c:pt idx="12">
                  <c:v>20</c:v>
                </c:pt>
              </c:numCache>
            </c:numRef>
          </c:val>
          <c:extLst>
            <c:ext xmlns:c16="http://schemas.microsoft.com/office/drawing/2014/chart" uri="{C3380CC4-5D6E-409C-BE32-E72D297353CC}">
              <c16:uniqueId val="{00000007-DBCE-4729-95B1-ABFECA3FC88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141</c:v>
                </c:pt>
                <c:pt idx="3">
                  <c:v>121</c:v>
                </c:pt>
                <c:pt idx="6">
                  <c:v>120</c:v>
                </c:pt>
                <c:pt idx="9">
                  <c:v>120</c:v>
                </c:pt>
                <c:pt idx="12">
                  <c:v>124</c:v>
                </c:pt>
              </c:numCache>
            </c:numRef>
          </c:val>
          <c:extLst>
            <c:ext xmlns:c16="http://schemas.microsoft.com/office/drawing/2014/chart" uri="{C3380CC4-5D6E-409C-BE32-E72D297353CC}">
              <c16:uniqueId val="{00000008-DBCE-4729-95B1-ABFECA3FC88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31</c:v>
                </c:pt>
                <c:pt idx="3">
                  <c:v>23</c:v>
                </c:pt>
                <c:pt idx="6">
                  <c:v>17</c:v>
                </c:pt>
                <c:pt idx="9">
                  <c:v>11</c:v>
                </c:pt>
                <c:pt idx="12">
                  <c:v>0</c:v>
                </c:pt>
              </c:numCache>
            </c:numRef>
          </c:val>
          <c:extLst>
            <c:ext xmlns:c16="http://schemas.microsoft.com/office/drawing/2014/chart" uri="{C3380CC4-5D6E-409C-BE32-E72D297353CC}">
              <c16:uniqueId val="{00000009-DBCE-4729-95B1-ABFECA3FC88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2925</c:v>
                </c:pt>
                <c:pt idx="3">
                  <c:v>2857</c:v>
                </c:pt>
                <c:pt idx="6">
                  <c:v>2653</c:v>
                </c:pt>
                <c:pt idx="9">
                  <c:v>2421</c:v>
                </c:pt>
                <c:pt idx="12">
                  <c:v>2187</c:v>
                </c:pt>
              </c:numCache>
            </c:numRef>
          </c:val>
          <c:extLst>
            <c:ext xmlns:c16="http://schemas.microsoft.com/office/drawing/2014/chart" uri="{C3380CC4-5D6E-409C-BE32-E72D297353CC}">
              <c16:uniqueId val="{0000000A-DBCE-4729-95B1-ABFECA3FC88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BCE-4729-95B1-ABFECA3FC88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839</c:v>
                </c:pt>
                <c:pt idx="1">
                  <c:v>842</c:v>
                </c:pt>
                <c:pt idx="2">
                  <c:v>776</c:v>
                </c:pt>
              </c:numCache>
            </c:numRef>
          </c:val>
          <c:extLst>
            <c:ext xmlns:c16="http://schemas.microsoft.com/office/drawing/2014/chart" uri="{C3380CC4-5D6E-409C-BE32-E72D297353CC}">
              <c16:uniqueId val="{00000000-4334-4933-8963-88D04D28EC8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33</c:v>
                </c:pt>
                <c:pt idx="1">
                  <c:v>33</c:v>
                </c:pt>
                <c:pt idx="2">
                  <c:v>33</c:v>
                </c:pt>
              </c:numCache>
            </c:numRef>
          </c:val>
          <c:extLst>
            <c:ext xmlns:c16="http://schemas.microsoft.com/office/drawing/2014/chart" uri="{C3380CC4-5D6E-409C-BE32-E72D297353CC}">
              <c16:uniqueId val="{00000001-4334-4933-8963-88D04D28EC8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3016</c:v>
                </c:pt>
                <c:pt idx="1">
                  <c:v>3000</c:v>
                </c:pt>
                <c:pt idx="2">
                  <c:v>2977</c:v>
                </c:pt>
              </c:numCache>
            </c:numRef>
          </c:val>
          <c:extLst>
            <c:ext xmlns:c16="http://schemas.microsoft.com/office/drawing/2014/chart" uri="{C3380CC4-5D6E-409C-BE32-E72D297353CC}">
              <c16:uniqueId val="{00000002-4334-4933-8963-88D04D28EC8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宮崎県諸塚村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林業が主産業である本村において、林内路網等の生産基盤整備のため過疎対策事業債を発行し、生産維持に繋げてきたところである。その結果、ピーク時には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億円の地方債残高であった。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近年の取組として、発行額を抑えたことにより、元利償還金がピーク時の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千万円から令和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億円台まで減少した。しかしながら、昨年度に続き元利償還金が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億円台となっており、本年度も財源確保のため発行した地方債の新たな償還が始まったため上昇している。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今後の財政運営においては、これまで以上に需要と供給のバランスを調整していく必要がある。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該当なし</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宮崎県諸塚村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地方債の新規発行の抑制効果により、一般会計等に係る地方債の現在高は減少傾向となっている。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現在、起債償還額の減額に伴い交付税基準財政需要算入見込み額も減少傾向となっているが、今まで積み増ししてきた充当可能基金により、将来負担比率分子は平成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年度以降、マイナス指数となっている。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昨年度に続き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災害復旧事業の財源として財政調整基金の取崩しを行った。今後も更なる補助事業等の活用など財源確保を図りながら身の丈に合った財政運営を行う必要がある。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宮崎県諸塚村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繰越事業に係る財源を確保するために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の取崩しを行った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全体として基金残高が減少した。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地方交付税が減少する見込みであり、また普通建設費や災害復旧事業の財源として基金取崩しを行うことが予想される。歳出を抑制しながら補助金などの特定財源の確保に努め、収支バランスをとりながら、必要に応じて基金を活用していくこととす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・森林郷創生基金は、森林郷づくり（地域振興）事業に充てる。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・公共施設等整備基金は、公共施設等の整備事業に充てる。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・農林業担い手対策基金は、農林業従事者の育成確保に関する事業に充てる。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・地域福祉基金は、高齢者福祉事業等を支援する経費に充てる。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・社会福祉基金は、社会福祉の推進と強化に資する社会福祉事業の経費に充てる。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今後の地域振興事業の財源として森林郷創生基金を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百万円を取崩したものの、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百万円を積戻したため、同基金は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百万円の減となった。公共施設整備基金に預金利子及び運用利子として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百万円、森林環境譲与税基金に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今後、地域振興事業及び公共施設の更新、農林業担い手対策事業などの財源として慎重かつ有効に活用し、収支のバランスを図りながら必要に応じて、適宜、基金の積増しを行っていくこととする。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森林環境譲与税基金については、森林資源の循環に要する事業の財源として令和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年度中に基金残高の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割を取り崩して活用することとしている。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災害復旧事業に対する財源を確保するために財政調整基金からの繰入を実施したため、基金残高が減少した。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今後も災害復旧事業の財源として基金繰入れを行うことが予想される。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単独事業及び施設維持補修、災害復旧事業などの財源として重要となってくるため、現在と同程度の残高を維持しつつ、収支のバランスを図りながら必要に応じて、基金の積増しを行っていくこととす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当該基金の預金利子の積立を行ったが、基金残高は前年度末と同程度となった。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今後も、現在と同程度の残高を維持しつつ、収支のバランスを図りながら必要に応じて、基金の積増しを行っていくこととする。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宮崎県諸塚村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1,406
1,404
187.56
5,283,251
4,337,394
91,038
2,123,887
2,186,717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年度からほぼ横ばいの状態であ</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年度から微増し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ていたが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同様であった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上昇した要因は、村内の電力企業施設の改修事業が完了、固定資産税に伸びがあったことによるが、財政基盤の向上までには至っておらず、脆弱な財政基盤であることには変わりない。</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今後も財政規模に見合った事業執行と、歳入確保継続のために総合的かつ将来を見据えた施策の展開を図る。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45508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464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85725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2464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105833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166158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3067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11235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106485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6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146702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前年度数値に比べ、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ポイント増加した。これは、分子となる経常経費のうち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人件費及び物件費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が増加したことが主な要因である。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人件費については、職員給の改定や会計年度任用職員の勤勉手当支給開始によるもの、物件費については、市場の人件費、物価高騰の影響によるもの。今後も経常収支比率の増加は見込まれるが、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地方交付税の数値変動に影響されやすい小規模自治体であるため、住民ニーズのバランスを図りつつ、身の丈にあった事業展開を進めることとする。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104775</xdr:rowOff>
    </xdr:from>
    <xdr:to>
      <xdr:col>23</xdr:col>
      <xdr:colOff>133350</xdr:colOff>
      <xdr:row>63</xdr:row>
      <xdr:rowOff>62019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34675"/>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8255</xdr:rowOff>
    </xdr:from>
    <xdr:to>
      <xdr:col>19</xdr:col>
      <xdr:colOff>133350</xdr:colOff>
      <xdr:row>62</xdr:row>
      <xdr:rowOff>104775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3815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26881</xdr:rowOff>
    </xdr:from>
    <xdr:to>
      <xdr:col>15</xdr:col>
      <xdr:colOff>82550</xdr:colOff>
      <xdr:row>62</xdr:row>
      <xdr:rowOff>8255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485331"/>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26881</xdr:rowOff>
    </xdr:from>
    <xdr:to>
      <xdr:col>11</xdr:col>
      <xdr:colOff>31750</xdr:colOff>
      <xdr:row>62</xdr:row>
      <xdr:rowOff>92710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485331"/>
          <a:ext cx="889000" cy="23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11219</xdr:rowOff>
    </xdr:from>
    <xdr:to>
      <xdr:col>23</xdr:col>
      <xdr:colOff>184150</xdr:colOff>
      <xdr:row>63</xdr:row>
      <xdr:rowOff>112819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27746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53975</xdr:rowOff>
    </xdr:from>
    <xdr:to>
      <xdr:col>19</xdr:col>
      <xdr:colOff>184150</xdr:colOff>
      <xdr:row>62</xdr:row>
      <xdr:rowOff>155575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165752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5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128905</xdr:rowOff>
    </xdr:from>
    <xdr:to>
      <xdr:col>15</xdr:col>
      <xdr:colOff>133350</xdr:colOff>
      <xdr:row>62</xdr:row>
      <xdr:rowOff>59055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69232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147531</xdr:rowOff>
    </xdr:from>
    <xdr:to>
      <xdr:col>11</xdr:col>
      <xdr:colOff>82550</xdr:colOff>
      <xdr:row>61</xdr:row>
      <xdr:rowOff>77681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87858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153687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[798,663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前年度に対し、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％増となった。要因としては、人件費のうち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職員給の改定や会計年度任用職員の勤勉手当支給開始による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もの。物件費については、市場の資材費、人件費等の高騰により、調達物品や経常委託業務費用が増加したため。</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今後もこの傾向は続くものと思われるが、事業整理等により不要な物件費に係る歳出を抑えることとする。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145321</xdr:rowOff>
    </xdr:from>
    <xdr:to>
      <xdr:col>23</xdr:col>
      <xdr:colOff>133350</xdr:colOff>
      <xdr:row>83</xdr:row>
      <xdr:rowOff>63486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04221"/>
          <a:ext cx="838200" cy="8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145321</xdr:rowOff>
    </xdr:from>
    <xdr:to>
      <xdr:col>19</xdr:col>
      <xdr:colOff>133350</xdr:colOff>
      <xdr:row>83</xdr:row>
      <xdr:rowOff>38788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204221"/>
          <a:ext cx="889000" cy="6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120377</xdr:rowOff>
    </xdr:from>
    <xdr:to>
      <xdr:col>15</xdr:col>
      <xdr:colOff>82550</xdr:colOff>
      <xdr:row>83</xdr:row>
      <xdr:rowOff>38788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79277"/>
          <a:ext cx="889000" cy="8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74857</xdr:rowOff>
    </xdr:from>
    <xdr:to>
      <xdr:col>11</xdr:col>
      <xdr:colOff>31750</xdr:colOff>
      <xdr:row>82</xdr:row>
      <xdr:rowOff>120377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33757"/>
          <a:ext cx="889000" cy="4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12686</xdr:rowOff>
    </xdr:from>
    <xdr:to>
      <xdr:col>23</xdr:col>
      <xdr:colOff>184150</xdr:colOff>
      <xdr:row>83</xdr:row>
      <xdr:rowOff>114286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4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156213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1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94521</xdr:rowOff>
    </xdr:from>
    <xdr:to>
      <xdr:col>19</xdr:col>
      <xdr:colOff>184150</xdr:colOff>
      <xdr:row>83</xdr:row>
      <xdr:rowOff>24671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5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9448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39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159438</xdr:rowOff>
    </xdr:from>
    <xdr:to>
      <xdr:col>15</xdr:col>
      <xdr:colOff>133350</xdr:colOff>
      <xdr:row>83</xdr:row>
      <xdr:rowOff>89588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74365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0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69577</xdr:rowOff>
    </xdr:from>
    <xdr:to>
      <xdr:col>11</xdr:col>
      <xdr:colOff>82550</xdr:colOff>
      <xdr:row>82</xdr:row>
      <xdr:rowOff>171177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2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155954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14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24057</xdr:rowOff>
    </xdr:from>
    <xdr:to>
      <xdr:col>7</xdr:col>
      <xdr:colOff>31750</xdr:colOff>
      <xdr:row>82</xdr:row>
      <xdr:rowOff>125657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8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110434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6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で県下でも下位に位置し、類似団体平均値と比較しても例年低い数値となっている。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減少した要因としては、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代以上の高給職員が年度末に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名が退職したことによるもの。</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本村は国の給与規定に準じることを原則とし、基準外の特別昇給も行っておらず、また、人事評価制度については、以前から勤務評定を実施し、昇級・昇格に反映している。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2539</xdr:rowOff>
    </xdr:from>
    <xdr:to>
      <xdr:col>81</xdr:col>
      <xdr:colOff>44450</xdr:colOff>
      <xdr:row>87</xdr:row>
      <xdr:rowOff>79756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18689"/>
          <a:ext cx="838200" cy="7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60452</xdr:rowOff>
    </xdr:from>
    <xdr:to>
      <xdr:col>77</xdr:col>
      <xdr:colOff>44450</xdr:colOff>
      <xdr:row>87</xdr:row>
      <xdr:rowOff>79756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97660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60452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96695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31496</xdr:rowOff>
    </xdr:from>
    <xdr:to>
      <xdr:col>68</xdr:col>
      <xdr:colOff>152400</xdr:colOff>
      <xdr:row>87</xdr:row>
      <xdr:rowOff>50800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94764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123189</xdr:rowOff>
    </xdr:from>
    <xdr:to>
      <xdr:col>81</xdr:col>
      <xdr:colOff>95250</xdr:colOff>
      <xdr:row>87</xdr:row>
      <xdr:rowOff>53339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139716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28956</xdr:rowOff>
    </xdr:from>
    <xdr:to>
      <xdr:col>77</xdr:col>
      <xdr:colOff>95250</xdr:colOff>
      <xdr:row>87</xdr:row>
      <xdr:rowOff>130556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4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140733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13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9652</xdr:rowOff>
    </xdr:from>
    <xdr:to>
      <xdr:col>73</xdr:col>
      <xdr:colOff>44450</xdr:colOff>
      <xdr:row>87</xdr:row>
      <xdr:rowOff>111252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2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121429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9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111777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152146</xdr:rowOff>
    </xdr:from>
    <xdr:to>
      <xdr:col>64</xdr:col>
      <xdr:colOff>152400</xdr:colOff>
      <xdr:row>87</xdr:row>
      <xdr:rowOff>82296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9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92473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66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村内人口は平成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％程減少していることもあり、人口千人当たりの職員数は類似団体と比べ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の増となっている。人口減少が進む中でも小規模自治体においては、多様化する住民ニーズへの対応などにより、現定員数は当面維持しなければならない状況である。今後の人口動向と類似団体の数値を注視し、人件費抑制に努めつつ、併せて業務環境の改善等を図りながら適切な定員管理をおこなう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91704</xdr:rowOff>
    </xdr:from>
    <xdr:to>
      <xdr:col>81</xdr:col>
      <xdr:colOff>44450</xdr:colOff>
      <xdr:row>62</xdr:row>
      <xdr:rowOff>147405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721604"/>
          <a:ext cx="838200" cy="5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91704</xdr:rowOff>
    </xdr:from>
    <xdr:to>
      <xdr:col>77</xdr:col>
      <xdr:colOff>44450</xdr:colOff>
      <xdr:row>62</xdr:row>
      <xdr:rowOff>125487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721604"/>
          <a:ext cx="8890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103970</xdr:rowOff>
    </xdr:from>
    <xdr:to>
      <xdr:col>72</xdr:col>
      <xdr:colOff>203200</xdr:colOff>
      <xdr:row>62</xdr:row>
      <xdr:rowOff>125487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733870"/>
          <a:ext cx="889000" cy="2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83460</xdr:rowOff>
    </xdr:from>
    <xdr:to>
      <xdr:col>68</xdr:col>
      <xdr:colOff>152400</xdr:colOff>
      <xdr:row>62</xdr:row>
      <xdr:rowOff>103970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713360"/>
          <a:ext cx="889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96605</xdr:rowOff>
    </xdr:from>
    <xdr:to>
      <xdr:col>81</xdr:col>
      <xdr:colOff>95250</xdr:colOff>
      <xdr:row>63</xdr:row>
      <xdr:rowOff>26755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72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68682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69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40904</xdr:rowOff>
    </xdr:from>
    <xdr:to>
      <xdr:col>77</xdr:col>
      <xdr:colOff>95250</xdr:colOff>
      <xdr:row>62</xdr:row>
      <xdr:rowOff>142504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6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127281</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757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74687</xdr:rowOff>
    </xdr:from>
    <xdr:to>
      <xdr:col>73</xdr:col>
      <xdr:colOff>44450</xdr:colOff>
      <xdr:row>63</xdr:row>
      <xdr:rowOff>4837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70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161064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790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53170</xdr:rowOff>
    </xdr:from>
    <xdr:to>
      <xdr:col>68</xdr:col>
      <xdr:colOff>203200</xdr:colOff>
      <xdr:row>62</xdr:row>
      <xdr:rowOff>154770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6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139547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7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32660</xdr:rowOff>
    </xdr:from>
    <xdr:to>
      <xdr:col>64</xdr:col>
      <xdr:colOff>152400</xdr:colOff>
      <xdr:row>62</xdr:row>
      <xdr:rowOff>134260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6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119037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74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％をピークに前年度比減を継続していたが、令和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年度にわずかに増加したものの令和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年度以降は元金償還額を下回る起債借入としたことから減少した。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難である状況において、住民サービスの維持のためには起債による財源確保が必須である。長期的なバランスを図るとともに、分母の多くを占める地方交付税に影響される数値であることから慎重な数値管理を行う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141478</xdr:rowOff>
    </xdr:from>
    <xdr:to>
      <xdr:col>81</xdr:col>
      <xdr:colOff>44450</xdr:colOff>
      <xdr:row>40</xdr:row>
      <xdr:rowOff>141478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9994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141478</xdr:rowOff>
    </xdr:from>
    <xdr:to>
      <xdr:col>77</xdr:col>
      <xdr:colOff>44450</xdr:colOff>
      <xdr:row>40</xdr:row>
      <xdr:rowOff>141478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9994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141478</xdr:rowOff>
    </xdr:from>
    <xdr:to>
      <xdr:col>72</xdr:col>
      <xdr:colOff>203200</xdr:colOff>
      <xdr:row>40</xdr:row>
      <xdr:rowOff>155956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99947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146304</xdr:rowOff>
    </xdr:from>
    <xdr:to>
      <xdr:col>68</xdr:col>
      <xdr:colOff>152400</xdr:colOff>
      <xdr:row>40</xdr:row>
      <xdr:rowOff>155956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0043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90678</xdr:rowOff>
    </xdr:from>
    <xdr:to>
      <xdr:col>81</xdr:col>
      <xdr:colOff>95250</xdr:colOff>
      <xdr:row>41</xdr:row>
      <xdr:rowOff>20828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107205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9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90678</xdr:rowOff>
    </xdr:from>
    <xdr:to>
      <xdr:col>77</xdr:col>
      <xdr:colOff>95250</xdr:colOff>
      <xdr:row>41</xdr:row>
      <xdr:rowOff>20828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31005</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1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90678</xdr:rowOff>
    </xdr:from>
    <xdr:to>
      <xdr:col>73</xdr:col>
      <xdr:colOff>44450</xdr:colOff>
      <xdr:row>41</xdr:row>
      <xdr:rowOff>20828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31005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1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105156</xdr:rowOff>
    </xdr:from>
    <xdr:to>
      <xdr:col>68</xdr:col>
      <xdr:colOff>203200</xdr:colOff>
      <xdr:row>41</xdr:row>
      <xdr:rowOff>35306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45483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年度から当該</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数値は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策定されていない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地方債残高は、年々減少傾向であるが、地方交付税が減額傾向にある中、事業実施に必要な資金を調達するため、今後地方債発行額が増えていくことも見込まれる。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今後はこれまで以上に需要と供給のバランスを注視しながら財政運営を行う必要がある。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宮崎県諸塚村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1,406
1,404
187.56
5,283,251
4,337,394
91,038
2,123,887
2,186,717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類似団体平均値と比較し、人件費率は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ポイント下回り、前年度と比べると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。原則として国の給与基準に準じて管理を行い抑制に努めているが、人口当たりの定員数は高い数値となっている。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余剰を無くし、退職者補充での採用に心がけているものの近年の多様なニーズに対し、サービスの低下を招かないよう適正管理に努める必要がある。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20320</xdr:rowOff>
    </xdr:from>
    <xdr:to>
      <xdr:col>24</xdr:col>
      <xdr:colOff>25400</xdr:colOff>
      <xdr:row>35</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2107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20320</xdr:rowOff>
    </xdr:from>
    <xdr:to>
      <xdr:col>19</xdr:col>
      <xdr:colOff>187325</xdr:colOff>
      <xdr:row>35</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210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58420</xdr:rowOff>
    </xdr:from>
    <xdr:to>
      <xdr:col>15</xdr:col>
      <xdr:colOff>98425</xdr:colOff>
      <xdr:row>35</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59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706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38100</xdr:rowOff>
    </xdr:from>
    <xdr:to>
      <xdr:col>24</xdr:col>
      <xdr:colOff>76200</xdr:colOff>
      <xdr:row>35</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54627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140970</xdr:rowOff>
    </xdr:from>
    <xdr:to>
      <xdr:col>20</xdr:col>
      <xdr:colOff>38100</xdr:colOff>
      <xdr:row>35</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7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81297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39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7620</xdr:rowOff>
    </xdr:from>
    <xdr:to>
      <xdr:col>15</xdr:col>
      <xdr:colOff>149225</xdr:colOff>
      <xdr:row>35</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7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83820</xdr:rowOff>
    </xdr:from>
    <xdr:to>
      <xdr:col>6</xdr:col>
      <xdr:colOff>171450</xdr:colOff>
      <xdr:row>36</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24147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5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物件費においては、類似団体平均値と比べ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ポイント高く、前年度と比べて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物件費については、システム標準化に伴う一時的な業務委託料が発生したことや市場の価格高騰により業務委託料が高騰したことによる。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今後の構成比率は増となることが予想される。これからは、コスト削減を図り、物件費による財政圧迫の対策を全庁あげて取り組むこととしている。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110998</xdr:rowOff>
    </xdr:from>
    <xdr:to>
      <xdr:col>82</xdr:col>
      <xdr:colOff>107950</xdr:colOff>
      <xdr:row>18</xdr:row>
      <xdr:rowOff>35560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2564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74422</xdr:rowOff>
    </xdr:from>
    <xdr:to>
      <xdr:col>78</xdr:col>
      <xdr:colOff>69850</xdr:colOff>
      <xdr:row>17</xdr:row>
      <xdr:rowOff>110998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890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33274</xdr:rowOff>
    </xdr:from>
    <xdr:to>
      <xdr:col>73</xdr:col>
      <xdr:colOff>180975</xdr:colOff>
      <xdr:row>17</xdr:row>
      <xdr:rowOff>74422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479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33274</xdr:rowOff>
    </xdr:from>
    <xdr:to>
      <xdr:col>69</xdr:col>
      <xdr:colOff>92075</xdr:colOff>
      <xdr:row>17</xdr:row>
      <xdr:rowOff>60706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47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60198</xdr:rowOff>
    </xdr:from>
    <xdr:to>
      <xdr:col>78</xdr:col>
      <xdr:colOff>120650</xdr:colOff>
      <xdr:row>17</xdr:row>
      <xdr:rowOff>161798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146575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6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23622</xdr:rowOff>
    </xdr:from>
    <xdr:to>
      <xdr:col>74</xdr:col>
      <xdr:colOff>31750</xdr:colOff>
      <xdr:row>17</xdr:row>
      <xdr:rowOff>125222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153924</xdr:rowOff>
    </xdr:from>
    <xdr:to>
      <xdr:col>69</xdr:col>
      <xdr:colOff>142875</xdr:colOff>
      <xdr:row>17</xdr:row>
      <xdr:rowOff>84074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68851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9906</xdr:rowOff>
    </xdr:from>
    <xdr:to>
      <xdr:col>65</xdr:col>
      <xdr:colOff>53975</xdr:colOff>
      <xdr:row>17</xdr:row>
      <xdr:rowOff>111506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96283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扶助費は、前年度より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ポイントの増加となった。要因として、昨年度に比べ歳出は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2,461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千円の減となったが、充当する一般財源が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6,641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千円増加したことによる。今後、現状の経常収支比率を維持するよう長期的な計画で扶助費を抑える施策の展開が必要となる。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37193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506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4535</xdr:rowOff>
    </xdr:from>
    <xdr:to>
      <xdr:col>19</xdr:col>
      <xdr:colOff>187325</xdr:colOff>
      <xdr:row>55</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342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4535</xdr:rowOff>
    </xdr:from>
    <xdr:to>
      <xdr:col>15</xdr:col>
      <xdr:colOff>98425</xdr:colOff>
      <xdr:row>55</xdr:row>
      <xdr:rowOff>4535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34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4535</xdr:rowOff>
    </xdr:from>
    <xdr:to>
      <xdr:col>11</xdr:col>
      <xdr:colOff>9525</xdr:colOff>
      <xdr:row>55</xdr:row>
      <xdr:rowOff>53522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342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125185</xdr:rowOff>
    </xdr:from>
    <xdr:to>
      <xdr:col>15</xdr:col>
      <xdr:colOff>149225</xdr:colOff>
      <xdr:row>55</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65512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125185</xdr:rowOff>
    </xdr:from>
    <xdr:to>
      <xdr:col>11</xdr:col>
      <xdr:colOff>60325</xdr:colOff>
      <xdr:row>55</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65512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昨年度と比べると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となっている。繰出金が全体で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したことによる。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簡易水道、公共下水道、電気事業においては公営企業の法適用に令和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年度より移行しており、更に適正な経営執行を行うこととしている。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9339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xdr:rowOff>
    </xdr:from>
    <xdr:to>
      <xdr:col>78</xdr:col>
      <xdr:colOff>69850</xdr:colOff>
      <xdr:row>58</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949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54610</xdr:rowOff>
    </xdr:from>
    <xdr:to>
      <xdr:col>73</xdr:col>
      <xdr:colOff>180975</xdr:colOff>
      <xdr:row>58</xdr:row>
      <xdr:rowOff>5080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8272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54610</xdr:rowOff>
    </xdr:from>
    <xdr:to>
      <xdr:col>69</xdr:col>
      <xdr:colOff>92075</xdr:colOff>
      <xdr:row>58</xdr:row>
      <xdr:rowOff>5080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8272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125730</xdr:rowOff>
    </xdr:from>
    <xdr:to>
      <xdr:col>74</xdr:col>
      <xdr:colOff>31750</xdr:colOff>
      <xdr:row>58</xdr:row>
      <xdr:rowOff>55880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40657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3810</xdr:rowOff>
    </xdr:from>
    <xdr:to>
      <xdr:col>69</xdr:col>
      <xdr:colOff>142875</xdr:colOff>
      <xdr:row>57</xdr:row>
      <xdr:rowOff>105410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125730</xdr:rowOff>
    </xdr:from>
    <xdr:to>
      <xdr:col>65</xdr:col>
      <xdr:colOff>53975</xdr:colOff>
      <xdr:row>58</xdr:row>
      <xdr:rowOff>55880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40657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物価高騰対策である非課税世帯等給付金事業など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が前年度より減少したため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ポイントの反動減。</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等については、産業等生産基盤への助成がほとんどを占め、その他経費を考慮しても経済情勢に大きく左右される。今後も基盤弱体化の防止を図ることから数値の上昇が予想されるが、特定財源を積極的に活用し、また、費用対効果を検証しながら見直しも行い、適正な住民サービスに努めることと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36</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2900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44704</xdr:rowOff>
    </xdr:from>
    <xdr:to>
      <xdr:col>78</xdr:col>
      <xdr:colOff>69850</xdr:colOff>
      <xdr:row>36</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169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757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72136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757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は単年度における起債発行を元金償還額を超えないようにする方針により公債費が抑えられ、併せて過去の有利な地方債以外の償還が終了時期を迎えていることから公債費が減少していた。しかし、ここ数年、財源確保のために地方債の発行が増加していることから、今後は償還額も増額となってくることが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借入と償還のバランスを考慮しつつ、有利な地方債を有効に活用し、財源確保を図ることとする。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76</xdr:row>
      <xdr:rowOff>96520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19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77470</xdr:rowOff>
    </xdr:from>
    <xdr:to>
      <xdr:col>19</xdr:col>
      <xdr:colOff>187325</xdr:colOff>
      <xdr:row>76</xdr:row>
      <xdr:rowOff>96520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076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77470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81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58420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81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45720</xdr:rowOff>
    </xdr:from>
    <xdr:to>
      <xdr:col>20</xdr:col>
      <xdr:colOff>38100</xdr:colOff>
      <xdr:row>76</xdr:row>
      <xdr:rowOff>147320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26670</xdr:rowOff>
    </xdr:from>
    <xdr:to>
      <xdr:col>15</xdr:col>
      <xdr:colOff>149225</xdr:colOff>
      <xdr:row>76</xdr:row>
      <xdr:rowOff>128270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138447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前年度と比べると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状況を注視しながら、財政運営への圧迫抑制に努め、年度変動及び類似団体平均値との比較を行い、適正な住民サービスと健全な財政運営を図るものとする。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153126</xdr:rowOff>
    </xdr:from>
    <xdr:to>
      <xdr:col>82</xdr:col>
      <xdr:colOff>107950</xdr:colOff>
      <xdr:row>77</xdr:row>
      <xdr:rowOff>92711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83326"/>
          <a:ext cx="8382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91077</xdr:rowOff>
    </xdr:from>
    <xdr:to>
      <xdr:col>78</xdr:col>
      <xdr:colOff>69850</xdr:colOff>
      <xdr:row>76</xdr:row>
      <xdr:rowOff>153126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2127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76</xdr:row>
      <xdr:rowOff>91077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20039"/>
          <a:ext cx="889000" cy="10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77</xdr:row>
      <xdr:rowOff>4536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20039"/>
          <a:ext cx="889000" cy="18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58438</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102326</xdr:rowOff>
    </xdr:from>
    <xdr:to>
      <xdr:col>78</xdr:col>
      <xdr:colOff>120650</xdr:colOff>
      <xdr:row>77</xdr:row>
      <xdr:rowOff>32476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3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42653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0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40277</xdr:rowOff>
    </xdr:from>
    <xdr:to>
      <xdr:col>74</xdr:col>
      <xdr:colOff>31750</xdr:colOff>
      <xdr:row>76</xdr:row>
      <xdr:rowOff>141877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152054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3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125186</xdr:rowOff>
    </xdr:from>
    <xdr:to>
      <xdr:col>65</xdr:col>
      <xdr:colOff>53975</xdr:colOff>
      <xdr:row>77</xdr:row>
      <xdr:rowOff>55336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65512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宮崎県諸塚村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116879</xdr:rowOff>
    </xdr:from>
    <xdr:to>
      <xdr:col>29</xdr:col>
      <xdr:colOff>127000</xdr:colOff>
      <xdr:row>18</xdr:row>
      <xdr:rowOff>37311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79154"/>
          <a:ext cx="647700" cy="91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37311</xdr:rowOff>
    </xdr:from>
    <xdr:to>
      <xdr:col>26</xdr:col>
      <xdr:colOff>50800</xdr:colOff>
      <xdr:row>18</xdr:row>
      <xdr:rowOff>46422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1036"/>
          <a:ext cx="698500" cy="9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46422</xdr:rowOff>
    </xdr:from>
    <xdr:to>
      <xdr:col>22</xdr:col>
      <xdr:colOff>114300</xdr:colOff>
      <xdr:row>18</xdr:row>
      <xdr:rowOff>103751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80147"/>
          <a:ext cx="698500" cy="57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98414</xdr:rowOff>
    </xdr:from>
    <xdr:to>
      <xdr:col>18</xdr:col>
      <xdr:colOff>177800</xdr:colOff>
      <xdr:row>18</xdr:row>
      <xdr:rowOff>103751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32139"/>
          <a:ext cx="698500" cy="5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66079</xdr:rowOff>
    </xdr:from>
    <xdr:to>
      <xdr:col>29</xdr:col>
      <xdr:colOff>177800</xdr:colOff>
      <xdr:row>17</xdr:row>
      <xdr:rowOff>167679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28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82606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73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157961</xdr:rowOff>
    </xdr:from>
    <xdr:to>
      <xdr:col>26</xdr:col>
      <xdr:colOff>101600</xdr:colOff>
      <xdr:row>18</xdr:row>
      <xdr:rowOff>88111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0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98288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8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167072</xdr:rowOff>
    </xdr:from>
    <xdr:to>
      <xdr:col>22</xdr:col>
      <xdr:colOff>165100</xdr:colOff>
      <xdr:row>18</xdr:row>
      <xdr:rowOff>97222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9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107399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9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52951</xdr:rowOff>
    </xdr:from>
    <xdr:to>
      <xdr:col>19</xdr:col>
      <xdr:colOff>38100</xdr:colOff>
      <xdr:row>18</xdr:row>
      <xdr:rowOff>154551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86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164728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55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47614</xdr:rowOff>
    </xdr:from>
    <xdr:to>
      <xdr:col>15</xdr:col>
      <xdr:colOff>101600</xdr:colOff>
      <xdr:row>18</xdr:row>
      <xdr:rowOff>149213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8133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159391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50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68890</xdr:rowOff>
    </xdr:from>
    <xdr:to>
      <xdr:col>29</xdr:col>
      <xdr:colOff>127000</xdr:colOff>
      <xdr:row>35</xdr:row>
      <xdr:rowOff>121303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79240"/>
          <a:ext cx="647700" cy="52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121303</xdr:rowOff>
    </xdr:from>
    <xdr:to>
      <xdr:col>26</xdr:col>
      <xdr:colOff>50800</xdr:colOff>
      <xdr:row>35</xdr:row>
      <xdr:rowOff>123717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31653"/>
          <a:ext cx="698500" cy="2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109179</xdr:rowOff>
    </xdr:from>
    <xdr:to>
      <xdr:col>22</xdr:col>
      <xdr:colOff>114300</xdr:colOff>
      <xdr:row>35</xdr:row>
      <xdr:rowOff>123717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19529"/>
          <a:ext cx="698500" cy="14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109179</xdr:rowOff>
    </xdr:from>
    <xdr:to>
      <xdr:col>18</xdr:col>
      <xdr:colOff>177800</xdr:colOff>
      <xdr:row>35</xdr:row>
      <xdr:rowOff>155539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19529"/>
          <a:ext cx="698500" cy="46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18090</xdr:rowOff>
    </xdr:from>
    <xdr:to>
      <xdr:col>29</xdr:col>
      <xdr:colOff>177800</xdr:colOff>
      <xdr:row>35</xdr:row>
      <xdr:rowOff>119690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28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206067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7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70503</xdr:rowOff>
    </xdr:from>
    <xdr:to>
      <xdr:col>26</xdr:col>
      <xdr:colOff>101600</xdr:colOff>
      <xdr:row>35</xdr:row>
      <xdr:rowOff>172103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80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182280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49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72917</xdr:rowOff>
    </xdr:from>
    <xdr:to>
      <xdr:col>22</xdr:col>
      <xdr:colOff>165100</xdr:colOff>
      <xdr:row>35</xdr:row>
      <xdr:rowOff>174517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83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184694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52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58379</xdr:rowOff>
    </xdr:from>
    <xdr:to>
      <xdr:col>19</xdr:col>
      <xdr:colOff>38100</xdr:colOff>
      <xdr:row>35</xdr:row>
      <xdr:rowOff>159979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68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170156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3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104739</xdr:rowOff>
    </xdr:from>
    <xdr:to>
      <xdr:col>15</xdr:col>
      <xdr:colOff>101600</xdr:colOff>
      <xdr:row>35</xdr:row>
      <xdr:rowOff>206339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15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216516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83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宮崎県諸塚村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1,406
1,404
187.56
5,283,251
4,337,394
91,038
2,123,887
2,186,717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163174</xdr:rowOff>
    </xdr:from>
    <xdr:to>
      <xdr:col>24</xdr:col>
      <xdr:colOff>63500</xdr:colOff>
      <xdr:row>36</xdr:row>
      <xdr:rowOff>77764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163924"/>
          <a:ext cx="838200" cy="8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55414</xdr:rowOff>
    </xdr:from>
    <xdr:to>
      <xdr:col>19</xdr:col>
      <xdr:colOff>177800</xdr:colOff>
      <xdr:row>36</xdr:row>
      <xdr:rowOff>77764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227614"/>
          <a:ext cx="889000" cy="2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55414</xdr:rowOff>
    </xdr:from>
    <xdr:to>
      <xdr:col>15</xdr:col>
      <xdr:colOff>50800</xdr:colOff>
      <xdr:row>36</xdr:row>
      <xdr:rowOff>98547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27614"/>
          <a:ext cx="889000" cy="4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98547</xdr:rowOff>
    </xdr:from>
    <xdr:to>
      <xdr:col>10</xdr:col>
      <xdr:colOff>114300</xdr:colOff>
      <xdr:row>36</xdr:row>
      <xdr:rowOff>129549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70747"/>
          <a:ext cx="889000" cy="3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112374</xdr:rowOff>
    </xdr:from>
    <xdr:to>
      <xdr:col>24</xdr:col>
      <xdr:colOff>114300</xdr:colOff>
      <xdr:row>36</xdr:row>
      <xdr:rowOff>42524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1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135251</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96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26964</xdr:rowOff>
    </xdr:from>
    <xdr:to>
      <xdr:col>20</xdr:col>
      <xdr:colOff>38100</xdr:colOff>
      <xdr:row>36</xdr:row>
      <xdr:rowOff>128564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19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145091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74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4614</xdr:rowOff>
    </xdr:from>
    <xdr:to>
      <xdr:col>15</xdr:col>
      <xdr:colOff>101600</xdr:colOff>
      <xdr:row>36</xdr:row>
      <xdr:rowOff>106214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1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122741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95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47747</xdr:rowOff>
    </xdr:from>
    <xdr:to>
      <xdr:col>10</xdr:col>
      <xdr:colOff>165100</xdr:colOff>
      <xdr:row>36</xdr:row>
      <xdr:rowOff>149347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1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165874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99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78749</xdr:rowOff>
    </xdr:from>
    <xdr:to>
      <xdr:col>6</xdr:col>
      <xdr:colOff>38100</xdr:colOff>
      <xdr:row>37</xdr:row>
      <xdr:rowOff>8899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5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25426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26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99424</xdr:rowOff>
    </xdr:from>
    <xdr:to>
      <xdr:col>24</xdr:col>
      <xdr:colOff>63500</xdr:colOff>
      <xdr:row>57</xdr:row>
      <xdr:rowOff>4486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00624"/>
          <a:ext cx="838200" cy="7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142603</xdr:rowOff>
    </xdr:from>
    <xdr:to>
      <xdr:col>19</xdr:col>
      <xdr:colOff>177800</xdr:colOff>
      <xdr:row>57</xdr:row>
      <xdr:rowOff>4486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43803"/>
          <a:ext cx="889000" cy="3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142603</xdr:rowOff>
    </xdr:from>
    <xdr:to>
      <xdr:col>15</xdr:col>
      <xdr:colOff>50800</xdr:colOff>
      <xdr:row>57</xdr:row>
      <xdr:rowOff>23499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43803"/>
          <a:ext cx="889000" cy="5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23499</xdr:rowOff>
    </xdr:from>
    <xdr:to>
      <xdr:col>10</xdr:col>
      <xdr:colOff>114300</xdr:colOff>
      <xdr:row>57</xdr:row>
      <xdr:rowOff>71077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96149"/>
          <a:ext cx="889000" cy="4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48624</xdr:rowOff>
    </xdr:from>
    <xdr:to>
      <xdr:col>24</xdr:col>
      <xdr:colOff>114300</xdr:colOff>
      <xdr:row>56</xdr:row>
      <xdr:rowOff>150224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4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71501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125136</xdr:rowOff>
    </xdr:from>
    <xdr:to>
      <xdr:col>20</xdr:col>
      <xdr:colOff>38100</xdr:colOff>
      <xdr:row>57</xdr:row>
      <xdr:rowOff>55286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71813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01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91803</xdr:rowOff>
    </xdr:from>
    <xdr:to>
      <xdr:col>15</xdr:col>
      <xdr:colOff>101600</xdr:colOff>
      <xdr:row>57</xdr:row>
      <xdr:rowOff>21953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9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38480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6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144149</xdr:rowOff>
    </xdr:from>
    <xdr:to>
      <xdr:col>10</xdr:col>
      <xdr:colOff>165100</xdr:colOff>
      <xdr:row>57</xdr:row>
      <xdr:rowOff>74299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4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90826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20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20277</xdr:rowOff>
    </xdr:from>
    <xdr:to>
      <xdr:col>6</xdr:col>
      <xdr:colOff>38100</xdr:colOff>
      <xdr:row>57</xdr:row>
      <xdr:rowOff>121877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9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138404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6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18907</xdr:rowOff>
    </xdr:from>
    <xdr:to>
      <xdr:col>24</xdr:col>
      <xdr:colOff>63500</xdr:colOff>
      <xdr:row>77</xdr:row>
      <xdr:rowOff>89153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20557"/>
          <a:ext cx="838200" cy="7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165057</xdr:rowOff>
    </xdr:from>
    <xdr:to>
      <xdr:col>19</xdr:col>
      <xdr:colOff>177800</xdr:colOff>
      <xdr:row>77</xdr:row>
      <xdr:rowOff>89153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023807"/>
          <a:ext cx="889000" cy="26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165057</xdr:rowOff>
    </xdr:from>
    <xdr:to>
      <xdr:col>15</xdr:col>
      <xdr:colOff>50800</xdr:colOff>
      <xdr:row>77</xdr:row>
      <xdr:rowOff>97930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023807"/>
          <a:ext cx="889000" cy="27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97930</xdr:rowOff>
    </xdr:from>
    <xdr:to>
      <xdr:col>10</xdr:col>
      <xdr:colOff>114300</xdr:colOff>
      <xdr:row>77</xdr:row>
      <xdr:rowOff>169180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99580"/>
          <a:ext cx="889000" cy="7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139557</xdr:rowOff>
    </xdr:from>
    <xdr:to>
      <xdr:col>24</xdr:col>
      <xdr:colOff>114300</xdr:colOff>
      <xdr:row>77</xdr:row>
      <xdr:rowOff>69707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6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162434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2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38353</xdr:rowOff>
    </xdr:from>
    <xdr:to>
      <xdr:col>20</xdr:col>
      <xdr:colOff>38100</xdr:colOff>
      <xdr:row>77</xdr:row>
      <xdr:rowOff>139953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4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156480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0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114257</xdr:rowOff>
    </xdr:from>
    <xdr:to>
      <xdr:col>15</xdr:col>
      <xdr:colOff>101600</xdr:colOff>
      <xdr:row>76</xdr:row>
      <xdr:rowOff>44407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97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60934</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08795" y="1274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47130</xdr:rowOff>
    </xdr:from>
    <xdr:to>
      <xdr:col>10</xdr:col>
      <xdr:colOff>165100</xdr:colOff>
      <xdr:row>77</xdr:row>
      <xdr:rowOff>148730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4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165257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02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118380</xdr:rowOff>
    </xdr:from>
    <xdr:to>
      <xdr:col>6</xdr:col>
      <xdr:colOff>38100</xdr:colOff>
      <xdr:row>78</xdr:row>
      <xdr:rowOff>48530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39657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1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137795</xdr:rowOff>
    </xdr:from>
    <xdr:to>
      <xdr:col>24</xdr:col>
      <xdr:colOff>63500</xdr:colOff>
      <xdr:row>95</xdr:row>
      <xdr:rowOff>6457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54095"/>
          <a:ext cx="838200" cy="4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107750</xdr:rowOff>
    </xdr:from>
    <xdr:to>
      <xdr:col>19</xdr:col>
      <xdr:colOff>177800</xdr:colOff>
      <xdr:row>95</xdr:row>
      <xdr:rowOff>6457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224050"/>
          <a:ext cx="889000" cy="7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145659</xdr:rowOff>
    </xdr:from>
    <xdr:to>
      <xdr:col>15</xdr:col>
      <xdr:colOff>50800</xdr:colOff>
      <xdr:row>94</xdr:row>
      <xdr:rowOff>107750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090509"/>
          <a:ext cx="889000" cy="13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145659</xdr:rowOff>
    </xdr:from>
    <xdr:to>
      <xdr:col>10</xdr:col>
      <xdr:colOff>114300</xdr:colOff>
      <xdr:row>95</xdr:row>
      <xdr:rowOff>58037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090509"/>
          <a:ext cx="889000" cy="25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86995</xdr:rowOff>
    </xdr:from>
    <xdr:to>
      <xdr:col>24</xdr:col>
      <xdr:colOff>114300</xdr:colOff>
      <xdr:row>95</xdr:row>
      <xdr:rowOff>17145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0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109872</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5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127107</xdr:rowOff>
    </xdr:from>
    <xdr:to>
      <xdr:col>20</xdr:col>
      <xdr:colOff>38100</xdr:colOff>
      <xdr:row>95</xdr:row>
      <xdr:rowOff>57257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4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73784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01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56950</xdr:rowOff>
    </xdr:from>
    <xdr:to>
      <xdr:col>15</xdr:col>
      <xdr:colOff>101600</xdr:colOff>
      <xdr:row>94</xdr:row>
      <xdr:rowOff>158550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7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3627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94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94859</xdr:rowOff>
    </xdr:from>
    <xdr:to>
      <xdr:col>10</xdr:col>
      <xdr:colOff>165100</xdr:colOff>
      <xdr:row>94</xdr:row>
      <xdr:rowOff>25009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0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41536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814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7237</xdr:rowOff>
    </xdr:from>
    <xdr:to>
      <xdr:col>6</xdr:col>
      <xdr:colOff>38100</xdr:colOff>
      <xdr:row>95</xdr:row>
      <xdr:rowOff>108837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9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125364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07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159892</xdr:rowOff>
    </xdr:from>
    <xdr:to>
      <xdr:col>55</xdr:col>
      <xdr:colOff>0</xdr:colOff>
      <xdr:row>36</xdr:row>
      <xdr:rowOff>3396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160642"/>
          <a:ext cx="838200" cy="1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159892</xdr:rowOff>
    </xdr:from>
    <xdr:to>
      <xdr:col>50</xdr:col>
      <xdr:colOff>114300</xdr:colOff>
      <xdr:row>36</xdr:row>
      <xdr:rowOff>49119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160642"/>
          <a:ext cx="889000" cy="6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49119</xdr:rowOff>
    </xdr:from>
    <xdr:to>
      <xdr:col>45</xdr:col>
      <xdr:colOff>177800</xdr:colOff>
      <xdr:row>36</xdr:row>
      <xdr:rowOff>95445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21319"/>
          <a:ext cx="889000" cy="4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60240</xdr:rowOff>
    </xdr:from>
    <xdr:to>
      <xdr:col>41</xdr:col>
      <xdr:colOff>50800</xdr:colOff>
      <xdr:row>36</xdr:row>
      <xdr:rowOff>95445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060990"/>
          <a:ext cx="889000" cy="20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124046</xdr:rowOff>
    </xdr:from>
    <xdr:to>
      <xdr:col>55</xdr:col>
      <xdr:colOff>50800</xdr:colOff>
      <xdr:row>36</xdr:row>
      <xdr:rowOff>54196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2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146923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7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109092</xdr:rowOff>
    </xdr:from>
    <xdr:to>
      <xdr:col>50</xdr:col>
      <xdr:colOff>165100</xdr:colOff>
      <xdr:row>36</xdr:row>
      <xdr:rowOff>39242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0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55769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885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169769</xdr:rowOff>
    </xdr:from>
    <xdr:to>
      <xdr:col>46</xdr:col>
      <xdr:colOff>38100</xdr:colOff>
      <xdr:row>36</xdr:row>
      <xdr:rowOff>99919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7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116446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4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44645</xdr:rowOff>
    </xdr:from>
    <xdr:to>
      <xdr:col>41</xdr:col>
      <xdr:colOff>101600</xdr:colOff>
      <xdr:row>36</xdr:row>
      <xdr:rowOff>146245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1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162772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92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9440</xdr:rowOff>
    </xdr:from>
    <xdr:to>
      <xdr:col>36</xdr:col>
      <xdr:colOff>165100</xdr:colOff>
      <xdr:row>35</xdr:row>
      <xdr:rowOff>111040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1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127567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785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150854</xdr:rowOff>
    </xdr:from>
    <xdr:to>
      <xdr:col>55</xdr:col>
      <xdr:colOff>0</xdr:colOff>
      <xdr:row>57</xdr:row>
      <xdr:rowOff>165060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23504"/>
          <a:ext cx="8382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85245</xdr:rowOff>
    </xdr:from>
    <xdr:to>
      <xdr:col>50</xdr:col>
      <xdr:colOff>114300</xdr:colOff>
      <xdr:row>57</xdr:row>
      <xdr:rowOff>150854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57895"/>
          <a:ext cx="889000" cy="6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45625</xdr:rowOff>
    </xdr:from>
    <xdr:to>
      <xdr:col>45</xdr:col>
      <xdr:colOff>177800</xdr:colOff>
      <xdr:row>57</xdr:row>
      <xdr:rowOff>85245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18275"/>
          <a:ext cx="889000" cy="3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160368</xdr:rowOff>
    </xdr:from>
    <xdr:to>
      <xdr:col>41</xdr:col>
      <xdr:colOff>50800</xdr:colOff>
      <xdr:row>57</xdr:row>
      <xdr:rowOff>45625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61568"/>
          <a:ext cx="889000" cy="5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114260</xdr:rowOff>
    </xdr:from>
    <xdr:to>
      <xdr:col>55</xdr:col>
      <xdr:colOff>50800</xdr:colOff>
      <xdr:row>58</xdr:row>
      <xdr:rowOff>44410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8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92687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65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100054</xdr:rowOff>
    </xdr:from>
    <xdr:to>
      <xdr:col>50</xdr:col>
      <xdr:colOff>165100</xdr:colOff>
      <xdr:row>58</xdr:row>
      <xdr:rowOff>30204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7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46731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4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34445</xdr:rowOff>
    </xdr:from>
    <xdr:to>
      <xdr:col>46</xdr:col>
      <xdr:colOff>38100</xdr:colOff>
      <xdr:row>57</xdr:row>
      <xdr:rowOff>136045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0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152572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8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166275</xdr:rowOff>
    </xdr:from>
    <xdr:to>
      <xdr:col>41</xdr:col>
      <xdr:colOff>101600</xdr:colOff>
      <xdr:row>57</xdr:row>
      <xdr:rowOff>96425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112952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42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109568</xdr:rowOff>
    </xdr:from>
    <xdr:to>
      <xdr:col>36</xdr:col>
      <xdr:colOff>165100</xdr:colOff>
      <xdr:row>57</xdr:row>
      <xdr:rowOff>39718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1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56245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8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97592</xdr:rowOff>
    </xdr:from>
    <xdr:to>
      <xdr:col>55</xdr:col>
      <xdr:colOff>0</xdr:colOff>
      <xdr:row>78</xdr:row>
      <xdr:rowOff>135065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70692"/>
          <a:ext cx="838200" cy="3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31876</xdr:rowOff>
    </xdr:from>
    <xdr:to>
      <xdr:col>50</xdr:col>
      <xdr:colOff>114300</xdr:colOff>
      <xdr:row>78</xdr:row>
      <xdr:rowOff>135065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04976"/>
          <a:ext cx="889000" cy="10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31876</xdr:rowOff>
    </xdr:from>
    <xdr:to>
      <xdr:col>45</xdr:col>
      <xdr:colOff>177800</xdr:colOff>
      <xdr:row>78</xdr:row>
      <xdr:rowOff>43579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04976"/>
          <a:ext cx="889000" cy="1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171050</xdr:rowOff>
    </xdr:from>
    <xdr:to>
      <xdr:col>41</xdr:col>
      <xdr:colOff>50800</xdr:colOff>
      <xdr:row>78</xdr:row>
      <xdr:rowOff>43579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72700"/>
          <a:ext cx="889000" cy="4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46792</xdr:rowOff>
    </xdr:from>
    <xdr:to>
      <xdr:col>55</xdr:col>
      <xdr:colOff>50800</xdr:colOff>
      <xdr:row>78</xdr:row>
      <xdr:rowOff>148392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1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6169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0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84265</xdr:rowOff>
    </xdr:from>
    <xdr:to>
      <xdr:col>50</xdr:col>
      <xdr:colOff>165100</xdr:colOff>
      <xdr:row>79</xdr:row>
      <xdr:rowOff>14415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5542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5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152526</xdr:rowOff>
    </xdr:from>
    <xdr:to>
      <xdr:col>46</xdr:col>
      <xdr:colOff>38100</xdr:colOff>
      <xdr:row>78</xdr:row>
      <xdr:rowOff>82676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99203</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312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164229</xdr:rowOff>
    </xdr:from>
    <xdr:to>
      <xdr:col>41</xdr:col>
      <xdr:colOff>101600</xdr:colOff>
      <xdr:row>78</xdr:row>
      <xdr:rowOff>94379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6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110906</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14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120250</xdr:rowOff>
    </xdr:from>
    <xdr:to>
      <xdr:col>36</xdr:col>
      <xdr:colOff>165100</xdr:colOff>
      <xdr:row>78</xdr:row>
      <xdr:rowOff>50400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66927</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09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121557</xdr:rowOff>
    </xdr:from>
    <xdr:to>
      <xdr:col>55</xdr:col>
      <xdr:colOff>0</xdr:colOff>
      <xdr:row>98</xdr:row>
      <xdr:rowOff>13937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52207"/>
          <a:ext cx="838200" cy="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121557</xdr:rowOff>
    </xdr:from>
    <xdr:to>
      <xdr:col>50</xdr:col>
      <xdr:colOff>114300</xdr:colOff>
      <xdr:row>97</xdr:row>
      <xdr:rowOff>135196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52207"/>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39474</xdr:rowOff>
    </xdr:from>
    <xdr:to>
      <xdr:col>45</xdr:col>
      <xdr:colOff>177800</xdr:colOff>
      <xdr:row>97</xdr:row>
      <xdr:rowOff>135196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670124"/>
          <a:ext cx="889000" cy="9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5004</xdr:rowOff>
    </xdr:from>
    <xdr:to>
      <xdr:col>41</xdr:col>
      <xdr:colOff>50800</xdr:colOff>
      <xdr:row>97</xdr:row>
      <xdr:rowOff>39474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635654"/>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134587</xdr:rowOff>
    </xdr:from>
    <xdr:to>
      <xdr:col>55</xdr:col>
      <xdr:colOff>50800</xdr:colOff>
      <xdr:row>98</xdr:row>
      <xdr:rowOff>64737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6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113014</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43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70757</xdr:rowOff>
    </xdr:from>
    <xdr:to>
      <xdr:col>50</xdr:col>
      <xdr:colOff>165100</xdr:colOff>
      <xdr:row>98</xdr:row>
      <xdr:rowOff>907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0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17434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7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84396</xdr:rowOff>
    </xdr:from>
    <xdr:to>
      <xdr:col>46</xdr:col>
      <xdr:colOff>38100</xdr:colOff>
      <xdr:row>98</xdr:row>
      <xdr:rowOff>14546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1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31073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9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160124</xdr:rowOff>
    </xdr:from>
    <xdr:to>
      <xdr:col>41</xdr:col>
      <xdr:colOff>101600</xdr:colOff>
      <xdr:row>97</xdr:row>
      <xdr:rowOff>90274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1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106801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39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125654</xdr:rowOff>
    </xdr:from>
    <xdr:to>
      <xdr:col>36</xdr:col>
      <xdr:colOff>165100</xdr:colOff>
      <xdr:row>97</xdr:row>
      <xdr:rowOff>55804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8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72331</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36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94972</xdr:rowOff>
    </xdr:from>
    <xdr:to>
      <xdr:col>85</xdr:col>
      <xdr:colOff>127000</xdr:colOff>
      <xdr:row>33</xdr:row>
      <xdr:rowOff>60174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5409922"/>
          <a:ext cx="838200" cy="30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60174</xdr:rowOff>
    </xdr:from>
    <xdr:to>
      <xdr:col>81</xdr:col>
      <xdr:colOff>50800</xdr:colOff>
      <xdr:row>35</xdr:row>
      <xdr:rowOff>132590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5718024"/>
          <a:ext cx="889000" cy="4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53825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132590</xdr:rowOff>
    </xdr:from>
    <xdr:to>
      <xdr:col>76</xdr:col>
      <xdr:colOff>114300</xdr:colOff>
      <xdr:row>37</xdr:row>
      <xdr:rowOff>155658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133340"/>
          <a:ext cx="889000" cy="36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53015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155658</xdr:rowOff>
    </xdr:from>
    <xdr:to>
      <xdr:col>71</xdr:col>
      <xdr:colOff>177800</xdr:colOff>
      <xdr:row>38</xdr:row>
      <xdr:rowOff>15897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499308"/>
          <a:ext cx="889000" cy="3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44172</xdr:rowOff>
    </xdr:from>
    <xdr:to>
      <xdr:col>85</xdr:col>
      <xdr:colOff>177800</xdr:colOff>
      <xdr:row>31</xdr:row>
      <xdr:rowOff>145772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535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67049</xdr:rowOff>
    </xdr:from>
    <xdr:ext cx="69018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2105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9374</xdr:rowOff>
    </xdr:from>
    <xdr:to>
      <xdr:col>81</xdr:col>
      <xdr:colOff>101600</xdr:colOff>
      <xdr:row>33</xdr:row>
      <xdr:rowOff>110974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56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127501</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544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81790</xdr:rowOff>
    </xdr:from>
    <xdr:to>
      <xdr:col>76</xdr:col>
      <xdr:colOff>165100</xdr:colOff>
      <xdr:row>36</xdr:row>
      <xdr:rowOff>11940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08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28467</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585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104858</xdr:rowOff>
    </xdr:from>
    <xdr:to>
      <xdr:col>72</xdr:col>
      <xdr:colOff>38100</xdr:colOff>
      <xdr:row>38</xdr:row>
      <xdr:rowOff>35007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485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51535</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6223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136548</xdr:rowOff>
    </xdr:from>
    <xdr:to>
      <xdr:col>67</xdr:col>
      <xdr:colOff>101600</xdr:colOff>
      <xdr:row>38</xdr:row>
      <xdr:rowOff>66698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83225</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625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77477</xdr:rowOff>
    </xdr:from>
    <xdr:to>
      <xdr:col>85</xdr:col>
      <xdr:colOff>127000</xdr:colOff>
      <xdr:row>76</xdr:row>
      <xdr:rowOff>100282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107677"/>
          <a:ext cx="838200" cy="2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100282</xdr:rowOff>
    </xdr:from>
    <xdr:to>
      <xdr:col>81</xdr:col>
      <xdr:colOff>50800</xdr:colOff>
      <xdr:row>76</xdr:row>
      <xdr:rowOff>123757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30482"/>
          <a:ext cx="889000" cy="2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123757</xdr:rowOff>
    </xdr:from>
    <xdr:to>
      <xdr:col>76</xdr:col>
      <xdr:colOff>114300</xdr:colOff>
      <xdr:row>76</xdr:row>
      <xdr:rowOff>158333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53957"/>
          <a:ext cx="889000" cy="3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158333</xdr:rowOff>
    </xdr:from>
    <xdr:to>
      <xdr:col>71</xdr:col>
      <xdr:colOff>177800</xdr:colOff>
      <xdr:row>77</xdr:row>
      <xdr:rowOff>31164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88533"/>
          <a:ext cx="889000" cy="4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26677</xdr:rowOff>
    </xdr:from>
    <xdr:to>
      <xdr:col>85</xdr:col>
      <xdr:colOff>177800</xdr:colOff>
      <xdr:row>76</xdr:row>
      <xdr:rowOff>128277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5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49554</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08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49482</xdr:rowOff>
    </xdr:from>
    <xdr:to>
      <xdr:col>81</xdr:col>
      <xdr:colOff>101600</xdr:colOff>
      <xdr:row>76</xdr:row>
      <xdr:rowOff>151082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7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167608</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85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72957</xdr:rowOff>
    </xdr:from>
    <xdr:to>
      <xdr:col>76</xdr:col>
      <xdr:colOff>165100</xdr:colOff>
      <xdr:row>77</xdr:row>
      <xdr:rowOff>3107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19634</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878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107533</xdr:rowOff>
    </xdr:from>
    <xdr:to>
      <xdr:col>72</xdr:col>
      <xdr:colOff>38100</xdr:colOff>
      <xdr:row>77</xdr:row>
      <xdr:rowOff>37683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3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54210</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91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151814</xdr:rowOff>
    </xdr:from>
    <xdr:to>
      <xdr:col>67</xdr:col>
      <xdr:colOff>101600</xdr:colOff>
      <xdr:row>77</xdr:row>
      <xdr:rowOff>81964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8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98492</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95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109209</xdr:rowOff>
    </xdr:from>
    <xdr:to>
      <xdr:col>85</xdr:col>
      <xdr:colOff>127000</xdr:colOff>
      <xdr:row>98</xdr:row>
      <xdr:rowOff>127620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11309"/>
          <a:ext cx="838200" cy="1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13249</xdr:rowOff>
    </xdr:from>
    <xdr:to>
      <xdr:col>81</xdr:col>
      <xdr:colOff>50800</xdr:colOff>
      <xdr:row>98</xdr:row>
      <xdr:rowOff>127620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15349"/>
          <a:ext cx="889000" cy="11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67339</xdr:rowOff>
    </xdr:from>
    <xdr:to>
      <xdr:col>76</xdr:col>
      <xdr:colOff>114300</xdr:colOff>
      <xdr:row>98</xdr:row>
      <xdr:rowOff>13249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697989"/>
          <a:ext cx="889000" cy="11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67339</xdr:rowOff>
    </xdr:from>
    <xdr:to>
      <xdr:col>71</xdr:col>
      <xdr:colOff>177800</xdr:colOff>
      <xdr:row>98</xdr:row>
      <xdr:rowOff>91670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97989"/>
          <a:ext cx="889000" cy="19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58409</xdr:rowOff>
    </xdr:from>
    <xdr:to>
      <xdr:col>85</xdr:col>
      <xdr:colOff>177800</xdr:colOff>
      <xdr:row>98</xdr:row>
      <xdr:rowOff>160009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6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144786</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7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76820</xdr:rowOff>
    </xdr:from>
    <xdr:to>
      <xdr:col>81</xdr:col>
      <xdr:colOff>101600</xdr:colOff>
      <xdr:row>99</xdr:row>
      <xdr:rowOff>6970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7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169547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133899</xdr:rowOff>
    </xdr:from>
    <xdr:to>
      <xdr:col>76</xdr:col>
      <xdr:colOff>165100</xdr:colOff>
      <xdr:row>98</xdr:row>
      <xdr:rowOff>64049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6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80576</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53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16539</xdr:rowOff>
    </xdr:from>
    <xdr:to>
      <xdr:col>72</xdr:col>
      <xdr:colOff>38100</xdr:colOff>
      <xdr:row>97</xdr:row>
      <xdr:rowOff>118139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134666</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42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40870</xdr:rowOff>
    </xdr:from>
    <xdr:to>
      <xdr:col>67</xdr:col>
      <xdr:colOff>101600</xdr:colOff>
      <xdr:row>98</xdr:row>
      <xdr:rowOff>142470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4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133597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26805</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13355"/>
          <a:ext cx="889000" cy="7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100164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78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147455</xdr:rowOff>
    </xdr:from>
    <xdr:to>
      <xdr:col>98</xdr:col>
      <xdr:colOff>38100</xdr:colOff>
      <xdr:row>39</xdr:row>
      <xdr:rowOff>77605</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6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94131</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643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105067</xdr:rowOff>
    </xdr:from>
    <xdr:to>
      <xdr:col>116</xdr:col>
      <xdr:colOff>63500</xdr:colOff>
      <xdr:row>58</xdr:row>
      <xdr:rowOff>111379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049167"/>
          <a:ext cx="838200" cy="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111379</xdr:rowOff>
    </xdr:from>
    <xdr:to>
      <xdr:col>111</xdr:col>
      <xdr:colOff>177800</xdr:colOff>
      <xdr:row>58</xdr:row>
      <xdr:rowOff>113550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055479"/>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113550</xdr:rowOff>
    </xdr:from>
    <xdr:to>
      <xdr:col>107</xdr:col>
      <xdr:colOff>50800</xdr:colOff>
      <xdr:row>58</xdr:row>
      <xdr:rowOff>116904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057650"/>
          <a:ext cx="889000" cy="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116904</xdr:rowOff>
    </xdr:from>
    <xdr:to>
      <xdr:col>102</xdr:col>
      <xdr:colOff>114300</xdr:colOff>
      <xdr:row>58</xdr:row>
      <xdr:rowOff>125730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061004"/>
          <a:ext cx="889000" cy="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54267</xdr:rowOff>
    </xdr:from>
    <xdr:to>
      <xdr:col>116</xdr:col>
      <xdr:colOff>114300</xdr:colOff>
      <xdr:row>58</xdr:row>
      <xdr:rowOff>155867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99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31919</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60579</xdr:rowOff>
    </xdr:from>
    <xdr:to>
      <xdr:col>112</xdr:col>
      <xdr:colOff>38100</xdr:colOff>
      <xdr:row>58</xdr:row>
      <xdr:rowOff>162179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0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7256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977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62750</xdr:rowOff>
    </xdr:from>
    <xdr:to>
      <xdr:col>107</xdr:col>
      <xdr:colOff>101600</xdr:colOff>
      <xdr:row>58</xdr:row>
      <xdr:rowOff>164350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0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9427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978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66104</xdr:rowOff>
    </xdr:from>
    <xdr:to>
      <xdr:col>102</xdr:col>
      <xdr:colOff>165100</xdr:colOff>
      <xdr:row>58</xdr:row>
      <xdr:rowOff>167704</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1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158831</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0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74930</xdr:rowOff>
    </xdr:from>
    <xdr:to>
      <xdr:col>98</xdr:col>
      <xdr:colOff>38100</xdr:colOff>
      <xdr:row>59</xdr:row>
      <xdr:rowOff>5080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167657</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1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44223</xdr:rowOff>
    </xdr:from>
    <xdr:to>
      <xdr:col>116</xdr:col>
      <xdr:colOff>63500</xdr:colOff>
      <xdr:row>74</xdr:row>
      <xdr:rowOff>10486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560073"/>
          <a:ext cx="838200" cy="13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44223</xdr:rowOff>
    </xdr:from>
    <xdr:to>
      <xdr:col>111</xdr:col>
      <xdr:colOff>177800</xdr:colOff>
      <xdr:row>73</xdr:row>
      <xdr:rowOff>154760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560073"/>
          <a:ext cx="889000" cy="11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154760</xdr:rowOff>
    </xdr:from>
    <xdr:to>
      <xdr:col>107</xdr:col>
      <xdr:colOff>50800</xdr:colOff>
      <xdr:row>74</xdr:row>
      <xdr:rowOff>65880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670610"/>
          <a:ext cx="889000" cy="8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165257</xdr:rowOff>
    </xdr:from>
    <xdr:to>
      <xdr:col>102</xdr:col>
      <xdr:colOff>114300</xdr:colOff>
      <xdr:row>74</xdr:row>
      <xdr:rowOff>65880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681107"/>
          <a:ext cx="889000" cy="7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131136</xdr:rowOff>
    </xdr:from>
    <xdr:to>
      <xdr:col>116</xdr:col>
      <xdr:colOff>114300</xdr:colOff>
      <xdr:row>74</xdr:row>
      <xdr:rowOff>61286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64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154013</xdr:rowOff>
    </xdr:from>
    <xdr:ext cx="599010"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49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164873</xdr:rowOff>
    </xdr:from>
    <xdr:to>
      <xdr:col>112</xdr:col>
      <xdr:colOff>38100</xdr:colOff>
      <xdr:row>73</xdr:row>
      <xdr:rowOff>95023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50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111550</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28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103960</xdr:rowOff>
    </xdr:from>
    <xdr:to>
      <xdr:col>107</xdr:col>
      <xdr:colOff>101600</xdr:colOff>
      <xdr:row>74</xdr:row>
      <xdr:rowOff>34110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61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50637</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39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15080</xdr:rowOff>
    </xdr:from>
    <xdr:to>
      <xdr:col>102</xdr:col>
      <xdr:colOff>165100</xdr:colOff>
      <xdr:row>74</xdr:row>
      <xdr:rowOff>116680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7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133207</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47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114457</xdr:rowOff>
    </xdr:from>
    <xdr:to>
      <xdr:col>98</xdr:col>
      <xdr:colOff>38100</xdr:colOff>
      <xdr:row>74</xdr:row>
      <xdr:rowOff>44607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61134</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40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・歳出決算総額は、台風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号の災害復旧事業の影響により、前年度より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351,091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千円の増となった。住民一人当たりのコストは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3,085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千円で前年度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・物件費は、システム標準化に伴う委託業務の一時的な増加及び市場の価格高騰により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千円増加した。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・補助費等については、類似団体を税非課税世帯支援援給付金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の縮小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などの影響もあ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り前年度に比べ減少した。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・普通建設費のうち更新整備について、類似団体平均を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下回った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年台風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号の災害復旧事業に予算を集中させ、普通建設費については予算配分を縮小したためである。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・災害復旧事業費については、台風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号災害の影響により、住民一人当たりのコストが前年度に比べ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千円増加した。災害による急激な経費の増加については、基金等の活用も行いながら対応していきたい。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・積立金においては、前年度より住民一人当たりのコストが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災害復旧事業の繰越財源を確保するために積立金を縮小したことによる。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宮崎県諸塚村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1,406
1,404
187.56
5,283,251
4,337,394
91,038
2,123,887
2,186,717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86855</xdr:rowOff>
    </xdr:from>
    <xdr:to>
      <xdr:col>24</xdr:col>
      <xdr:colOff>63500</xdr:colOff>
      <xdr:row>35</xdr:row>
      <xdr:rowOff>134347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087605"/>
          <a:ext cx="838200" cy="4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134347</xdr:rowOff>
    </xdr:from>
    <xdr:to>
      <xdr:col>19</xdr:col>
      <xdr:colOff>177800</xdr:colOff>
      <xdr:row>35</xdr:row>
      <xdr:rowOff>152921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35097"/>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152921</xdr:rowOff>
    </xdr:from>
    <xdr:to>
      <xdr:col>15</xdr:col>
      <xdr:colOff>50800</xdr:colOff>
      <xdr:row>35</xdr:row>
      <xdr:rowOff>161150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153671"/>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161150</xdr:rowOff>
    </xdr:from>
    <xdr:to>
      <xdr:col>10</xdr:col>
      <xdr:colOff>114300</xdr:colOff>
      <xdr:row>36</xdr:row>
      <xdr:rowOff>37440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161900"/>
          <a:ext cx="889000" cy="4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36055</xdr:rowOff>
    </xdr:from>
    <xdr:to>
      <xdr:col>24</xdr:col>
      <xdr:colOff>114300</xdr:colOff>
      <xdr:row>35</xdr:row>
      <xdr:rowOff>137655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3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58932</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88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83547</xdr:rowOff>
    </xdr:from>
    <xdr:to>
      <xdr:col>20</xdr:col>
      <xdr:colOff>38100</xdr:colOff>
      <xdr:row>36</xdr:row>
      <xdr:rowOff>13697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8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30224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85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102121</xdr:rowOff>
    </xdr:from>
    <xdr:to>
      <xdr:col>15</xdr:col>
      <xdr:colOff>101600</xdr:colOff>
      <xdr:row>36</xdr:row>
      <xdr:rowOff>32271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0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48798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87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110350</xdr:rowOff>
    </xdr:from>
    <xdr:to>
      <xdr:col>10</xdr:col>
      <xdr:colOff>165100</xdr:colOff>
      <xdr:row>36</xdr:row>
      <xdr:rowOff>40500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57027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88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158090</xdr:rowOff>
    </xdr:from>
    <xdr:to>
      <xdr:col>6</xdr:col>
      <xdr:colOff>38100</xdr:colOff>
      <xdr:row>36</xdr:row>
      <xdr:rowOff>88240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104767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3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115147</xdr:rowOff>
    </xdr:from>
    <xdr:to>
      <xdr:col>24</xdr:col>
      <xdr:colOff>63500</xdr:colOff>
      <xdr:row>57</xdr:row>
      <xdr:rowOff>147803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87797"/>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98132</xdr:rowOff>
    </xdr:from>
    <xdr:to>
      <xdr:col>19</xdr:col>
      <xdr:colOff>177800</xdr:colOff>
      <xdr:row>57</xdr:row>
      <xdr:rowOff>147803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70782"/>
          <a:ext cx="889000" cy="4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62655</xdr:rowOff>
    </xdr:from>
    <xdr:to>
      <xdr:col>15</xdr:col>
      <xdr:colOff>50800</xdr:colOff>
      <xdr:row>57</xdr:row>
      <xdr:rowOff>98132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35305"/>
          <a:ext cx="889000" cy="3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62655</xdr:rowOff>
    </xdr:from>
    <xdr:to>
      <xdr:col>10</xdr:col>
      <xdr:colOff>114300</xdr:colOff>
      <xdr:row>57</xdr:row>
      <xdr:rowOff>102721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35305"/>
          <a:ext cx="889000" cy="4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64347</xdr:rowOff>
    </xdr:from>
    <xdr:to>
      <xdr:col>24</xdr:col>
      <xdr:colOff>114300</xdr:colOff>
      <xdr:row>57</xdr:row>
      <xdr:rowOff>165947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23724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24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97003</xdr:rowOff>
    </xdr:from>
    <xdr:to>
      <xdr:col>20</xdr:col>
      <xdr:colOff>38100</xdr:colOff>
      <xdr:row>58</xdr:row>
      <xdr:rowOff>27153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6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18280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962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47332</xdr:rowOff>
    </xdr:from>
    <xdr:to>
      <xdr:col>15</xdr:col>
      <xdr:colOff>101600</xdr:colOff>
      <xdr:row>57</xdr:row>
      <xdr:rowOff>148932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1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165459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9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11855</xdr:rowOff>
    </xdr:from>
    <xdr:to>
      <xdr:col>10</xdr:col>
      <xdr:colOff>165100</xdr:colOff>
      <xdr:row>57</xdr:row>
      <xdr:rowOff>113455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8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129982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5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51921</xdr:rowOff>
    </xdr:from>
    <xdr:to>
      <xdr:col>6</xdr:col>
      <xdr:colOff>38100</xdr:colOff>
      <xdr:row>57</xdr:row>
      <xdr:rowOff>153521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2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170048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9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5914</xdr:rowOff>
    </xdr:from>
    <xdr:to>
      <xdr:col>24</xdr:col>
      <xdr:colOff>63500</xdr:colOff>
      <xdr:row>75</xdr:row>
      <xdr:rowOff>95806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64664"/>
          <a:ext cx="838200" cy="8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95806</xdr:rowOff>
    </xdr:from>
    <xdr:to>
      <xdr:col>19</xdr:col>
      <xdr:colOff>177800</xdr:colOff>
      <xdr:row>75</xdr:row>
      <xdr:rowOff>97876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954556"/>
          <a:ext cx="889000" cy="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91453</xdr:rowOff>
    </xdr:from>
    <xdr:to>
      <xdr:col>15</xdr:col>
      <xdr:colOff>50800</xdr:colOff>
      <xdr:row>75</xdr:row>
      <xdr:rowOff>97876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950203"/>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91453</xdr:rowOff>
    </xdr:from>
    <xdr:to>
      <xdr:col>10</xdr:col>
      <xdr:colOff>114300</xdr:colOff>
      <xdr:row>75</xdr:row>
      <xdr:rowOff>161632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950203"/>
          <a:ext cx="889000" cy="7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126564</xdr:rowOff>
    </xdr:from>
    <xdr:to>
      <xdr:col>24</xdr:col>
      <xdr:colOff>114300</xdr:colOff>
      <xdr:row>75</xdr:row>
      <xdr:rowOff>56714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149441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6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45006</xdr:rowOff>
    </xdr:from>
    <xdr:to>
      <xdr:col>20</xdr:col>
      <xdr:colOff>38100</xdr:colOff>
      <xdr:row>75</xdr:row>
      <xdr:rowOff>146605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037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163133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67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47076</xdr:rowOff>
    </xdr:from>
    <xdr:to>
      <xdr:col>15</xdr:col>
      <xdr:colOff>101600</xdr:colOff>
      <xdr:row>75</xdr:row>
      <xdr:rowOff>148676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0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165203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8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40653</xdr:rowOff>
    </xdr:from>
    <xdr:to>
      <xdr:col>10</xdr:col>
      <xdr:colOff>165100</xdr:colOff>
      <xdr:row>75</xdr:row>
      <xdr:rowOff>142253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89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158780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674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110833</xdr:rowOff>
    </xdr:from>
    <xdr:to>
      <xdr:col>6</xdr:col>
      <xdr:colOff>38100</xdr:colOff>
      <xdr:row>76</xdr:row>
      <xdr:rowOff>40984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9695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57510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44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150701</xdr:rowOff>
    </xdr:from>
    <xdr:to>
      <xdr:col>24</xdr:col>
      <xdr:colOff>63500</xdr:colOff>
      <xdr:row>97</xdr:row>
      <xdr:rowOff>32260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09901"/>
          <a:ext cx="838200" cy="5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150701</xdr:rowOff>
    </xdr:from>
    <xdr:to>
      <xdr:col>19</xdr:col>
      <xdr:colOff>177800</xdr:colOff>
      <xdr:row>96</xdr:row>
      <xdr:rowOff>169115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09901"/>
          <a:ext cx="889000" cy="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169115</xdr:rowOff>
    </xdr:from>
    <xdr:to>
      <xdr:col>15</xdr:col>
      <xdr:colOff>50800</xdr:colOff>
      <xdr:row>97</xdr:row>
      <xdr:rowOff>21713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28315"/>
          <a:ext cx="889000" cy="2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18388</xdr:rowOff>
    </xdr:from>
    <xdr:to>
      <xdr:col>10</xdr:col>
      <xdr:colOff>114300</xdr:colOff>
      <xdr:row>97</xdr:row>
      <xdr:rowOff>21713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649038"/>
          <a:ext cx="889000" cy="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152910</xdr:rowOff>
    </xdr:from>
    <xdr:to>
      <xdr:col>24</xdr:col>
      <xdr:colOff>114300</xdr:colOff>
      <xdr:row>97</xdr:row>
      <xdr:rowOff>83060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1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4337</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6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99901</xdr:rowOff>
    </xdr:from>
    <xdr:to>
      <xdr:col>20</xdr:col>
      <xdr:colOff>38100</xdr:colOff>
      <xdr:row>97</xdr:row>
      <xdr:rowOff>30051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5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46578</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34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118315</xdr:rowOff>
    </xdr:from>
    <xdr:to>
      <xdr:col>15</xdr:col>
      <xdr:colOff>101600</xdr:colOff>
      <xdr:row>97</xdr:row>
      <xdr:rowOff>48465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7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64992</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5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142363</xdr:rowOff>
    </xdr:from>
    <xdr:to>
      <xdr:col>10</xdr:col>
      <xdr:colOff>165100</xdr:colOff>
      <xdr:row>97</xdr:row>
      <xdr:rowOff>72513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0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89040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7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139038</xdr:rowOff>
    </xdr:from>
    <xdr:to>
      <xdr:col>6</xdr:col>
      <xdr:colOff>38100</xdr:colOff>
      <xdr:row>97</xdr:row>
      <xdr:rowOff>69188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9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85715</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37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121016</xdr:rowOff>
    </xdr:from>
    <xdr:to>
      <xdr:col>55</xdr:col>
      <xdr:colOff>0</xdr:colOff>
      <xdr:row>56</xdr:row>
      <xdr:rowOff>153387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722216"/>
          <a:ext cx="838200" cy="3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58158</xdr:rowOff>
    </xdr:from>
    <xdr:to>
      <xdr:col>50</xdr:col>
      <xdr:colOff>114300</xdr:colOff>
      <xdr:row>56</xdr:row>
      <xdr:rowOff>153387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659358"/>
          <a:ext cx="889000" cy="9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58158</xdr:rowOff>
    </xdr:from>
    <xdr:to>
      <xdr:col>45</xdr:col>
      <xdr:colOff>177800</xdr:colOff>
      <xdr:row>56</xdr:row>
      <xdr:rowOff>76295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659358"/>
          <a:ext cx="889000" cy="1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165305</xdr:rowOff>
    </xdr:from>
    <xdr:to>
      <xdr:col>41</xdr:col>
      <xdr:colOff>50800</xdr:colOff>
      <xdr:row>56</xdr:row>
      <xdr:rowOff>76295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595055"/>
          <a:ext cx="889000" cy="8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70216</xdr:rowOff>
    </xdr:from>
    <xdr:to>
      <xdr:col>55</xdr:col>
      <xdr:colOff>50800</xdr:colOff>
      <xdr:row>57</xdr:row>
      <xdr:rowOff>366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7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93093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2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102587</xdr:rowOff>
    </xdr:from>
    <xdr:to>
      <xdr:col>50</xdr:col>
      <xdr:colOff>165100</xdr:colOff>
      <xdr:row>57</xdr:row>
      <xdr:rowOff>32737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0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49264</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47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7358</xdr:rowOff>
    </xdr:from>
    <xdr:to>
      <xdr:col>46</xdr:col>
      <xdr:colOff>38100</xdr:colOff>
      <xdr:row>56</xdr:row>
      <xdr:rowOff>108958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0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125485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38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25495</xdr:rowOff>
    </xdr:from>
    <xdr:to>
      <xdr:col>41</xdr:col>
      <xdr:colOff>101600</xdr:colOff>
      <xdr:row>56</xdr:row>
      <xdr:rowOff>127095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143622</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40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114505</xdr:rowOff>
    </xdr:from>
    <xdr:to>
      <xdr:col>36</xdr:col>
      <xdr:colOff>165100</xdr:colOff>
      <xdr:row>56</xdr:row>
      <xdr:rowOff>44655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4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61182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31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129364</xdr:rowOff>
    </xdr:from>
    <xdr:to>
      <xdr:col>55</xdr:col>
      <xdr:colOff>0</xdr:colOff>
      <xdr:row>77</xdr:row>
      <xdr:rowOff>159032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31014"/>
          <a:ext cx="838200" cy="2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76538</xdr:rowOff>
    </xdr:from>
    <xdr:to>
      <xdr:col>50</xdr:col>
      <xdr:colOff>114300</xdr:colOff>
      <xdr:row>77</xdr:row>
      <xdr:rowOff>129364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278188"/>
          <a:ext cx="889000" cy="5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76538</xdr:rowOff>
    </xdr:from>
    <xdr:to>
      <xdr:col>45</xdr:col>
      <xdr:colOff>177800</xdr:colOff>
      <xdr:row>77</xdr:row>
      <xdr:rowOff>125789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78188"/>
          <a:ext cx="889000" cy="4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125789</xdr:rowOff>
    </xdr:from>
    <xdr:to>
      <xdr:col>41</xdr:col>
      <xdr:colOff>50800</xdr:colOff>
      <xdr:row>77</xdr:row>
      <xdr:rowOff>134857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27439"/>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108232</xdr:rowOff>
    </xdr:from>
    <xdr:to>
      <xdr:col>55</xdr:col>
      <xdr:colOff>50800</xdr:colOff>
      <xdr:row>78</xdr:row>
      <xdr:rowOff>38382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0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86659</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8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78564</xdr:rowOff>
    </xdr:from>
    <xdr:to>
      <xdr:col>50</xdr:col>
      <xdr:colOff>165100</xdr:colOff>
      <xdr:row>78</xdr:row>
      <xdr:rowOff>8714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8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171291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7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25738</xdr:rowOff>
    </xdr:from>
    <xdr:to>
      <xdr:col>46</xdr:col>
      <xdr:colOff>38100</xdr:colOff>
      <xdr:row>77</xdr:row>
      <xdr:rowOff>127338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2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143865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00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74989</xdr:rowOff>
    </xdr:from>
    <xdr:to>
      <xdr:col>41</xdr:col>
      <xdr:colOff>101600</xdr:colOff>
      <xdr:row>78</xdr:row>
      <xdr:rowOff>5139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7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21666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5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84057</xdr:rowOff>
    </xdr:from>
    <xdr:to>
      <xdr:col>36</xdr:col>
      <xdr:colOff>165100</xdr:colOff>
      <xdr:row>78</xdr:row>
      <xdr:rowOff>14207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8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37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93618</xdr:rowOff>
    </xdr:from>
    <xdr:to>
      <xdr:col>55</xdr:col>
      <xdr:colOff>0</xdr:colOff>
      <xdr:row>97</xdr:row>
      <xdr:rowOff>132758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24268"/>
          <a:ext cx="838200" cy="3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58981</xdr:rowOff>
    </xdr:from>
    <xdr:to>
      <xdr:col>50</xdr:col>
      <xdr:colOff>114300</xdr:colOff>
      <xdr:row>97</xdr:row>
      <xdr:rowOff>93618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89631"/>
          <a:ext cx="889000" cy="3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19574</xdr:rowOff>
    </xdr:from>
    <xdr:to>
      <xdr:col>45</xdr:col>
      <xdr:colOff>177800</xdr:colOff>
      <xdr:row>97</xdr:row>
      <xdr:rowOff>58981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50224"/>
          <a:ext cx="889000" cy="3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19574</xdr:rowOff>
    </xdr:from>
    <xdr:to>
      <xdr:col>41</xdr:col>
      <xdr:colOff>50800</xdr:colOff>
      <xdr:row>97</xdr:row>
      <xdr:rowOff>129318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50224"/>
          <a:ext cx="889000" cy="10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81958</xdr:rowOff>
    </xdr:from>
    <xdr:to>
      <xdr:col>55</xdr:col>
      <xdr:colOff>50800</xdr:colOff>
      <xdr:row>98</xdr:row>
      <xdr:rowOff>12108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104835</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6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42818</xdr:rowOff>
    </xdr:from>
    <xdr:to>
      <xdr:col>50</xdr:col>
      <xdr:colOff>165100</xdr:colOff>
      <xdr:row>97</xdr:row>
      <xdr:rowOff>144418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7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160945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44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8181</xdr:rowOff>
    </xdr:from>
    <xdr:to>
      <xdr:col>46</xdr:col>
      <xdr:colOff>38100</xdr:colOff>
      <xdr:row>97</xdr:row>
      <xdr:rowOff>109781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3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126308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41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140224</xdr:rowOff>
    </xdr:from>
    <xdr:to>
      <xdr:col>41</xdr:col>
      <xdr:colOff>101600</xdr:colOff>
      <xdr:row>97</xdr:row>
      <xdr:rowOff>70374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9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86901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374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78518</xdr:rowOff>
    </xdr:from>
    <xdr:to>
      <xdr:col>36</xdr:col>
      <xdr:colOff>165100</xdr:colOff>
      <xdr:row>98</xdr:row>
      <xdr:rowOff>8668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0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25195</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48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105494</xdr:rowOff>
    </xdr:from>
    <xdr:to>
      <xdr:col>85</xdr:col>
      <xdr:colOff>127000</xdr:colOff>
      <xdr:row>38</xdr:row>
      <xdr:rowOff>126803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620594"/>
          <a:ext cx="838200" cy="2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59884</xdr:rowOff>
    </xdr:from>
    <xdr:to>
      <xdr:col>81</xdr:col>
      <xdr:colOff>50800</xdr:colOff>
      <xdr:row>38</xdr:row>
      <xdr:rowOff>105494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74984"/>
          <a:ext cx="889000" cy="4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59884</xdr:rowOff>
    </xdr:from>
    <xdr:to>
      <xdr:col>76</xdr:col>
      <xdr:colOff>114300</xdr:colOff>
      <xdr:row>38</xdr:row>
      <xdr:rowOff>63088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74984"/>
          <a:ext cx="889000" cy="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44084</xdr:rowOff>
    </xdr:from>
    <xdr:to>
      <xdr:col>71</xdr:col>
      <xdr:colOff>177800</xdr:colOff>
      <xdr:row>38</xdr:row>
      <xdr:rowOff>63088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59184"/>
          <a:ext cx="889000" cy="1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76003</xdr:rowOff>
    </xdr:from>
    <xdr:to>
      <xdr:col>85</xdr:col>
      <xdr:colOff>177800</xdr:colOff>
      <xdr:row>39</xdr:row>
      <xdr:rowOff>6153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9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162380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0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54694</xdr:rowOff>
    </xdr:from>
    <xdr:to>
      <xdr:col>81</xdr:col>
      <xdr:colOff>101600</xdr:colOff>
      <xdr:row>38</xdr:row>
      <xdr:rowOff>156294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6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147421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6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9084</xdr:rowOff>
    </xdr:from>
    <xdr:to>
      <xdr:col>76</xdr:col>
      <xdr:colOff>165100</xdr:colOff>
      <xdr:row>38</xdr:row>
      <xdr:rowOff>110684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2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101811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1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12288</xdr:rowOff>
    </xdr:from>
    <xdr:to>
      <xdr:col>72</xdr:col>
      <xdr:colOff>38100</xdr:colOff>
      <xdr:row>38</xdr:row>
      <xdr:rowOff>113888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2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105015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2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164734</xdr:rowOff>
    </xdr:from>
    <xdr:to>
      <xdr:col>67</xdr:col>
      <xdr:colOff>101600</xdr:colOff>
      <xdr:row>38</xdr:row>
      <xdr:rowOff>94884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0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86011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0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139706</xdr:rowOff>
    </xdr:from>
    <xdr:to>
      <xdr:col>85</xdr:col>
      <xdr:colOff>127000</xdr:colOff>
      <xdr:row>58</xdr:row>
      <xdr:rowOff>20666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912356"/>
          <a:ext cx="838200" cy="5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130373</xdr:rowOff>
    </xdr:from>
    <xdr:to>
      <xdr:col>81</xdr:col>
      <xdr:colOff>50800</xdr:colOff>
      <xdr:row>58</xdr:row>
      <xdr:rowOff>20666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903023"/>
          <a:ext cx="889000" cy="6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130373</xdr:rowOff>
    </xdr:from>
    <xdr:to>
      <xdr:col>76</xdr:col>
      <xdr:colOff>114300</xdr:colOff>
      <xdr:row>58</xdr:row>
      <xdr:rowOff>23209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903023"/>
          <a:ext cx="889000" cy="6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6245</xdr:rowOff>
    </xdr:from>
    <xdr:to>
      <xdr:col>71</xdr:col>
      <xdr:colOff>177800</xdr:colOff>
      <xdr:row>58</xdr:row>
      <xdr:rowOff>23209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950345"/>
          <a:ext cx="889000" cy="1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88906</xdr:rowOff>
    </xdr:from>
    <xdr:to>
      <xdr:col>85</xdr:col>
      <xdr:colOff>177800</xdr:colOff>
      <xdr:row>58</xdr:row>
      <xdr:rowOff>19056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6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111783</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71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141316</xdr:rowOff>
    </xdr:from>
    <xdr:to>
      <xdr:col>81</xdr:col>
      <xdr:colOff>101600</xdr:colOff>
      <xdr:row>58</xdr:row>
      <xdr:rowOff>71466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1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62593</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0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79573</xdr:rowOff>
    </xdr:from>
    <xdr:to>
      <xdr:col>76</xdr:col>
      <xdr:colOff>165100</xdr:colOff>
      <xdr:row>58</xdr:row>
      <xdr:rowOff>9723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5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26250</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627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143859</xdr:rowOff>
    </xdr:from>
    <xdr:to>
      <xdr:col>72</xdr:col>
      <xdr:colOff>38100</xdr:colOff>
      <xdr:row>58</xdr:row>
      <xdr:rowOff>74009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1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90536</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69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126895</xdr:rowOff>
    </xdr:from>
    <xdr:to>
      <xdr:col>67</xdr:col>
      <xdr:colOff>101600</xdr:colOff>
      <xdr:row>58</xdr:row>
      <xdr:rowOff>57045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73572</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67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94972</xdr:rowOff>
    </xdr:from>
    <xdr:to>
      <xdr:col>85</xdr:col>
      <xdr:colOff>127000</xdr:colOff>
      <xdr:row>73</xdr:row>
      <xdr:rowOff>60174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2267922"/>
          <a:ext cx="838200" cy="30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60174</xdr:rowOff>
    </xdr:from>
    <xdr:to>
      <xdr:col>81</xdr:col>
      <xdr:colOff>50800</xdr:colOff>
      <xdr:row>75</xdr:row>
      <xdr:rowOff>132590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2576024"/>
          <a:ext cx="889000" cy="4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132590</xdr:rowOff>
    </xdr:from>
    <xdr:to>
      <xdr:col>76</xdr:col>
      <xdr:colOff>114300</xdr:colOff>
      <xdr:row>77</xdr:row>
      <xdr:rowOff>155657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2991340"/>
          <a:ext cx="889000" cy="36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155657</xdr:rowOff>
    </xdr:from>
    <xdr:to>
      <xdr:col>71</xdr:col>
      <xdr:colOff>177800</xdr:colOff>
      <xdr:row>78</xdr:row>
      <xdr:rowOff>15898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357307"/>
          <a:ext cx="889000" cy="3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44172</xdr:rowOff>
    </xdr:from>
    <xdr:to>
      <xdr:col>85</xdr:col>
      <xdr:colOff>177800</xdr:colOff>
      <xdr:row>71</xdr:row>
      <xdr:rowOff>145772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221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67049</xdr:rowOff>
    </xdr:from>
    <xdr:ext cx="69018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0685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9374</xdr:rowOff>
    </xdr:from>
    <xdr:to>
      <xdr:col>81</xdr:col>
      <xdr:colOff>101600</xdr:colOff>
      <xdr:row>73</xdr:row>
      <xdr:rowOff>110974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252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127501</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181795" y="1230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81790</xdr:rowOff>
    </xdr:from>
    <xdr:to>
      <xdr:col>76</xdr:col>
      <xdr:colOff>165100</xdr:colOff>
      <xdr:row>76</xdr:row>
      <xdr:rowOff>11940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294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28467</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292795" y="1271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104857</xdr:rowOff>
    </xdr:from>
    <xdr:to>
      <xdr:col>72</xdr:col>
      <xdr:colOff>38100</xdr:colOff>
      <xdr:row>78</xdr:row>
      <xdr:rowOff>35007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0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51534</xdr:rowOff>
    </xdr:from>
    <xdr:ext cx="59901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03795" y="1308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136548</xdr:rowOff>
    </xdr:from>
    <xdr:to>
      <xdr:col>67</xdr:col>
      <xdr:colOff>101600</xdr:colOff>
      <xdr:row>78</xdr:row>
      <xdr:rowOff>66698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3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83225</xdr:rowOff>
    </xdr:from>
    <xdr:ext cx="59901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14795" y="1311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77477</xdr:rowOff>
    </xdr:from>
    <xdr:to>
      <xdr:col>85</xdr:col>
      <xdr:colOff>127000</xdr:colOff>
      <xdr:row>96</xdr:row>
      <xdr:rowOff>100282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536677"/>
          <a:ext cx="838200" cy="2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100282</xdr:rowOff>
    </xdr:from>
    <xdr:to>
      <xdr:col>81</xdr:col>
      <xdr:colOff>50800</xdr:colOff>
      <xdr:row>96</xdr:row>
      <xdr:rowOff>123757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559482"/>
          <a:ext cx="889000" cy="2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123757</xdr:rowOff>
    </xdr:from>
    <xdr:to>
      <xdr:col>76</xdr:col>
      <xdr:colOff>114300</xdr:colOff>
      <xdr:row>96</xdr:row>
      <xdr:rowOff>158333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582957"/>
          <a:ext cx="889000" cy="3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158333</xdr:rowOff>
    </xdr:from>
    <xdr:to>
      <xdr:col>71</xdr:col>
      <xdr:colOff>177800</xdr:colOff>
      <xdr:row>97</xdr:row>
      <xdr:rowOff>31164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617533"/>
          <a:ext cx="889000" cy="4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26677</xdr:rowOff>
    </xdr:from>
    <xdr:to>
      <xdr:col>85</xdr:col>
      <xdr:colOff>177800</xdr:colOff>
      <xdr:row>96</xdr:row>
      <xdr:rowOff>128277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48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49554</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337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49482</xdr:rowOff>
    </xdr:from>
    <xdr:to>
      <xdr:col>81</xdr:col>
      <xdr:colOff>101600</xdr:colOff>
      <xdr:row>96</xdr:row>
      <xdr:rowOff>151082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0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167609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28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72957</xdr:rowOff>
    </xdr:from>
    <xdr:to>
      <xdr:col>76</xdr:col>
      <xdr:colOff>165100</xdr:colOff>
      <xdr:row>97</xdr:row>
      <xdr:rowOff>3107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3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19634</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30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107533</xdr:rowOff>
    </xdr:from>
    <xdr:to>
      <xdr:col>72</xdr:col>
      <xdr:colOff>38100</xdr:colOff>
      <xdr:row>97</xdr:row>
      <xdr:rowOff>37683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6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54210</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34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151814</xdr:rowOff>
    </xdr:from>
    <xdr:to>
      <xdr:col>67</xdr:col>
      <xdr:colOff>101600</xdr:colOff>
      <xdr:row>97</xdr:row>
      <xdr:rowOff>81964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1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98491</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386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19816</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1323300" y="6706366"/>
          <a:ext cx="838200" cy="7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154522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669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140466</xdr:rowOff>
    </xdr:from>
    <xdr:to>
      <xdr:col>116</xdr:col>
      <xdr:colOff>114300</xdr:colOff>
      <xdr:row>39</xdr:row>
      <xdr:rowOff>70616</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5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99842</xdr:rowOff>
    </xdr:from>
    <xdr:ext cx="469744"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44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システム標準化により一時的な経費が増額となり、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となり、類似団体を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・民生費において、老人施設への指定管理料が増加したことにより、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千円の増となり、類似団体を上回った。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・衛生費においては、簡易給水施設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災害復旧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完了により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％の反動減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、住民一人当たりのコストが前年度より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・農林水産業費においては、住民一人当たりのコストが前年度より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となっている。これは、災害復旧事業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の一部完了により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林道開設改良事業費に係る予算を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配分したためである。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・災害復旧費は、激甚災害に指定された令和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年台風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号災の災害復旧事業により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％の大幅な増となった。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宮崎県諸塚村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今年度は台風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号の災害復旧事業の財源として、財政調整基金を繰入れたことから標準財政規模比が減少した。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今後も、中長期的な見通しをもとに計画的に基金を活用しながら運営することとしている。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額は、住民ニーズに対応した施策の度合いを考慮しても適正な数値にて推移していると考える。災害復旧事業の繰越に伴い、翌年度に繰越すべき財源が増加したことから実質単年度収支はマイナス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宮崎県諸塚村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各会計とも赤字はなく、健全な数値で推移している。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事業実施会計については、受益住民の負担の増額も検討すべきであるが、過疎地域である中山間地域の環境においては、住民負担が大きくなりすぎるため、一般会計予算からの繰入金に頼らざるを得ない現状に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ただし、常に住民負担の公平性と均衡性、また、妥当性を検証し、適正な事業運営を進めていく必要がある。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5283251</v>
      </c>
      <c r="BO4" s="358"/>
      <c r="BP4" s="358"/>
      <c r="BQ4" s="358"/>
      <c r="BR4" s="358"/>
      <c r="BS4" s="358"/>
      <c r="BT4" s="358"/>
      <c r="BU4" s="359"/>
      <c r="BV4" s="357">
        <v>4536303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4.3</v>
      </c>
      <c r="CU4" s="364"/>
      <c r="CV4" s="364"/>
      <c r="CW4" s="364"/>
      <c r="CX4" s="364"/>
      <c r="CY4" s="364"/>
      <c r="CZ4" s="364"/>
      <c r="DA4" s="365"/>
      <c r="DB4" s="363">
        <v>2.7</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4337394</v>
      </c>
      <c r="BO5" s="395"/>
      <c r="BP5" s="395"/>
      <c r="BQ5" s="395"/>
      <c r="BR5" s="395"/>
      <c r="BS5" s="395"/>
      <c r="BT5" s="395"/>
      <c r="BU5" s="396"/>
      <c r="BV5" s="394">
        <v>3986277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81.7</v>
      </c>
      <c r="CU5" s="392"/>
      <c r="CV5" s="392"/>
      <c r="CW5" s="392"/>
      <c r="CX5" s="392"/>
      <c r="CY5" s="392"/>
      <c r="CZ5" s="392"/>
      <c r="DA5" s="393"/>
      <c r="DB5" s="391">
        <v>78.5</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945857</v>
      </c>
      <c r="BO6" s="395"/>
      <c r="BP6" s="395"/>
      <c r="BQ6" s="395"/>
      <c r="BR6" s="395"/>
      <c r="BS6" s="395"/>
      <c r="BT6" s="395"/>
      <c r="BU6" s="396"/>
      <c r="BV6" s="394">
        <v>550026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81.900000000000006</v>
      </c>
      <c r="CU6" s="432"/>
      <c r="CV6" s="432"/>
      <c r="CW6" s="432"/>
      <c r="CX6" s="432"/>
      <c r="CY6" s="432"/>
      <c r="CZ6" s="432"/>
      <c r="DA6" s="433"/>
      <c r="DB6" s="431">
        <v>78.8</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854819</v>
      </c>
      <c r="BO7" s="395"/>
      <c r="BP7" s="395"/>
      <c r="BQ7" s="395"/>
      <c r="BR7" s="395"/>
      <c r="BS7" s="395"/>
      <c r="BT7" s="395"/>
      <c r="BU7" s="396"/>
      <c r="BV7" s="394">
        <v>494587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2123887</v>
      </c>
      <c r="CU7" s="395"/>
      <c r="CV7" s="395"/>
      <c r="CW7" s="395"/>
      <c r="CX7" s="395"/>
      <c r="CY7" s="395"/>
      <c r="CZ7" s="395"/>
      <c r="DA7" s="396"/>
      <c r="DB7" s="394">
        <v>2052949</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91038</v>
      </c>
      <c r="BO8" s="395"/>
      <c r="BP8" s="395"/>
      <c r="BQ8" s="395"/>
      <c r="BR8" s="395"/>
      <c r="BS8" s="395"/>
      <c r="BT8" s="395"/>
      <c r="BU8" s="396"/>
      <c r="BV8" s="394">
        <v>55439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0.27</v>
      </c>
      <c r="CU8" s="435"/>
      <c r="CV8" s="435"/>
      <c r="CW8" s="435"/>
      <c r="CX8" s="435"/>
      <c r="CY8" s="435"/>
      <c r="CZ8" s="435"/>
      <c r="DA8" s="436"/>
      <c r="DB8" s="434">
        <v>0.27</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1486</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35599</v>
      </c>
      <c r="BO9" s="395"/>
      <c r="BP9" s="395"/>
      <c r="BQ9" s="395"/>
      <c r="BR9" s="395"/>
      <c r="BS9" s="395"/>
      <c r="BT9" s="395"/>
      <c r="BU9" s="396"/>
      <c r="BV9" s="394">
        <v>-19582</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10.4</v>
      </c>
      <c r="CU9" s="392"/>
      <c r="CV9" s="392"/>
      <c r="CW9" s="392"/>
      <c r="CX9" s="392"/>
      <c r="CY9" s="392"/>
      <c r="CZ9" s="392"/>
      <c r="DA9" s="393"/>
      <c r="DB9" s="391">
        <v>11.6</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1739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2011</v>
      </c>
      <c r="BO10" s="395"/>
      <c r="BP10" s="395"/>
      <c r="BQ10" s="395"/>
      <c r="BR10" s="395"/>
      <c r="BS10" s="395"/>
      <c r="BT10" s="395"/>
      <c r="BU10" s="396"/>
      <c r="BV10" s="394">
        <v>3519</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1406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70000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1404</v>
      </c>
      <c r="S13" s="479"/>
      <c r="T13" s="479"/>
      <c r="U13" s="479"/>
      <c r="V13" s="480"/>
      <c r="W13" s="410" t="s">
        <v>131</v>
      </c>
      <c r="X13" s="411"/>
      <c r="Y13" s="411"/>
      <c r="Z13" s="411"/>
      <c r="AA13" s="411"/>
      <c r="AB13" s="401"/>
      <c r="AC13" s="445">
        <v>346</v>
      </c>
      <c r="AD13" s="446"/>
      <c r="AE13" s="446"/>
      <c r="AF13" s="446"/>
      <c r="AG13" s="488"/>
      <c r="AH13" s="445">
        <v>387</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-32390</v>
      </c>
      <c r="BO13" s="395"/>
      <c r="BP13" s="395"/>
      <c r="BQ13" s="395"/>
      <c r="BR13" s="395"/>
      <c r="BS13" s="395"/>
      <c r="BT13" s="395"/>
      <c r="BU13" s="396"/>
      <c r="BV13" s="394">
        <v>-16063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5.3</v>
      </c>
      <c r="CU13" s="392"/>
      <c r="CV13" s="392"/>
      <c r="CW13" s="392"/>
      <c r="CX13" s="392"/>
      <c r="CY13" s="392"/>
      <c r="CZ13" s="392"/>
      <c r="DA13" s="393"/>
      <c r="DB13" s="391">
        <v>5.3</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1458</v>
      </c>
      <c r="S14" s="479"/>
      <c r="T14" s="479"/>
      <c r="U14" s="479"/>
      <c r="V14" s="480"/>
      <c r="W14" s="384"/>
      <c r="X14" s="385"/>
      <c r="Y14" s="385"/>
      <c r="Z14" s="385"/>
      <c r="AA14" s="385"/>
      <c r="AB14" s="374"/>
      <c r="AC14" s="481">
        <v>40.9</v>
      </c>
      <c r="AD14" s="482"/>
      <c r="AE14" s="482"/>
      <c r="AF14" s="482"/>
      <c r="AG14" s="483"/>
      <c r="AH14" s="481">
        <v>40</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1456</v>
      </c>
      <c r="S15" s="479"/>
      <c r="T15" s="479"/>
      <c r="U15" s="479"/>
      <c r="V15" s="480"/>
      <c r="W15" s="410" t="s">
        <v>137</v>
      </c>
      <c r="X15" s="411"/>
      <c r="Y15" s="411"/>
      <c r="Z15" s="411"/>
      <c r="AA15" s="411"/>
      <c r="AB15" s="401"/>
      <c r="AC15" s="445">
        <v>122</v>
      </c>
      <c r="AD15" s="446"/>
      <c r="AE15" s="446"/>
      <c r="AF15" s="446"/>
      <c r="AG15" s="488"/>
      <c r="AH15" s="445">
        <v>159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559627</v>
      </c>
      <c r="BO15" s="358"/>
      <c r="BP15" s="358"/>
      <c r="BQ15" s="358"/>
      <c r="BR15" s="358"/>
      <c r="BS15" s="358"/>
      <c r="BT15" s="358"/>
      <c r="BU15" s="359"/>
      <c r="BV15" s="357">
        <v>531987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14.4</v>
      </c>
      <c r="AD16" s="482"/>
      <c r="AE16" s="482"/>
      <c r="AF16" s="482"/>
      <c r="AG16" s="483"/>
      <c r="AH16" s="481">
        <v>16.399999999999999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2012259</v>
      </c>
      <c r="BO16" s="395"/>
      <c r="BP16" s="395"/>
      <c r="BQ16" s="395"/>
      <c r="BR16" s="395"/>
      <c r="BS16" s="395"/>
      <c r="BT16" s="395"/>
      <c r="BU16" s="396"/>
      <c r="BV16" s="394">
        <v>1936544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141</v>
      </c>
      <c r="S17" s="501"/>
      <c r="T17" s="501"/>
      <c r="U17" s="501"/>
      <c r="V17" s="502"/>
      <c r="W17" s="410" t="s">
        <v>144</v>
      </c>
      <c r="X17" s="411"/>
      <c r="Y17" s="411"/>
      <c r="Z17" s="411"/>
      <c r="AA17" s="411"/>
      <c r="AB17" s="401"/>
      <c r="AC17" s="445">
        <v>377</v>
      </c>
      <c r="AD17" s="446"/>
      <c r="AE17" s="446"/>
      <c r="AF17" s="446"/>
      <c r="AG17" s="488"/>
      <c r="AH17" s="445">
        <v>422</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667154</v>
      </c>
      <c r="BO17" s="395"/>
      <c r="BP17" s="395"/>
      <c r="BQ17" s="395"/>
      <c r="BR17" s="395"/>
      <c r="BS17" s="395"/>
      <c r="BT17" s="395"/>
      <c r="BU17" s="396"/>
      <c r="BV17" s="394">
        <v>640085</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146</v>
      </c>
      <c r="C18" s="437"/>
      <c r="D18" s="437"/>
      <c r="E18" s="517"/>
      <c r="F18" s="517"/>
      <c r="G18" s="517"/>
      <c r="H18" s="517"/>
      <c r="I18" s="517"/>
      <c r="J18" s="517"/>
      <c r="K18" s="517"/>
      <c r="L18" s="518">
        <v>187.56</v>
      </c>
      <c r="M18" s="518"/>
      <c r="N18" s="518"/>
      <c r="O18" s="518"/>
      <c r="P18" s="518"/>
      <c r="Q18" s="518"/>
      <c r="R18" s="519"/>
      <c r="S18" s="519"/>
      <c r="T18" s="519"/>
      <c r="U18" s="519"/>
      <c r="V18" s="520"/>
      <c r="W18" s="412"/>
      <c r="X18" s="413"/>
      <c r="Y18" s="413"/>
      <c r="Z18" s="413"/>
      <c r="AA18" s="413"/>
      <c r="AB18" s="404"/>
      <c r="AC18" s="521">
        <v>44.6</v>
      </c>
      <c r="AD18" s="522"/>
      <c r="AE18" s="522"/>
      <c r="AF18" s="522"/>
      <c r="AG18" s="523"/>
      <c r="AH18" s="521">
        <v>43.6</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1812514</v>
      </c>
      <c r="BO18" s="395"/>
      <c r="BP18" s="395"/>
      <c r="BQ18" s="395"/>
      <c r="BR18" s="395"/>
      <c r="BS18" s="395"/>
      <c r="BT18" s="395"/>
      <c r="BU18" s="396"/>
      <c r="BV18" s="394">
        <v>1701400</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148</v>
      </c>
      <c r="C19" s="437"/>
      <c r="D19" s="437"/>
      <c r="E19" s="517"/>
      <c r="F19" s="517"/>
      <c r="G19" s="517"/>
      <c r="H19" s="517"/>
      <c r="I19" s="517"/>
      <c r="J19" s="517"/>
      <c r="K19" s="517"/>
      <c r="L19" s="525">
        <v>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3402501</v>
      </c>
      <c r="BO19" s="395"/>
      <c r="BP19" s="395"/>
      <c r="BQ19" s="395"/>
      <c r="BR19" s="395"/>
      <c r="BS19" s="395"/>
      <c r="BT19" s="395"/>
      <c r="BU19" s="396"/>
      <c r="BV19" s="394">
        <v>3032175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150</v>
      </c>
      <c r="C20" s="437"/>
      <c r="D20" s="437"/>
      <c r="E20" s="517"/>
      <c r="F20" s="517"/>
      <c r="G20" s="517"/>
      <c r="H20" s="517"/>
      <c r="I20" s="517"/>
      <c r="J20" s="517"/>
      <c r="K20" s="517"/>
      <c r="L20" s="525">
        <v>628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2186717</v>
      </c>
      <c r="BO22" s="358"/>
      <c r="BP22" s="358"/>
      <c r="BQ22" s="358"/>
      <c r="BR22" s="358"/>
      <c r="BS22" s="358"/>
      <c r="BT22" s="358"/>
      <c r="BU22" s="359"/>
      <c r="BV22" s="357">
        <v>2420534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2131600</v>
      </c>
      <c r="BO23" s="395"/>
      <c r="BP23" s="395"/>
      <c r="BQ23" s="395"/>
      <c r="BR23" s="395"/>
      <c r="BS23" s="395"/>
      <c r="BT23" s="395"/>
      <c r="BU23" s="396"/>
      <c r="BV23" s="394">
        <v>2340658</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160</v>
      </c>
      <c r="F24" s="424"/>
      <c r="G24" s="424"/>
      <c r="H24" s="424"/>
      <c r="I24" s="424"/>
      <c r="J24" s="424"/>
      <c r="K24" s="425"/>
      <c r="L24" s="445">
        <v>1</v>
      </c>
      <c r="M24" s="446"/>
      <c r="N24" s="446"/>
      <c r="O24" s="446"/>
      <c r="P24" s="488"/>
      <c r="Q24" s="445">
        <v>7040</v>
      </c>
      <c r="R24" s="446"/>
      <c r="S24" s="446"/>
      <c r="T24" s="446"/>
      <c r="U24" s="446"/>
      <c r="V24" s="488"/>
      <c r="W24" s="540"/>
      <c r="X24" s="541"/>
      <c r="Y24" s="542"/>
      <c r="Z24" s="444" t="s">
        <v>161</v>
      </c>
      <c r="AA24" s="424"/>
      <c r="AB24" s="424"/>
      <c r="AC24" s="424"/>
      <c r="AD24" s="424"/>
      <c r="AE24" s="424"/>
      <c r="AF24" s="424"/>
      <c r="AG24" s="425"/>
      <c r="AH24" s="445">
        <v>50</v>
      </c>
      <c r="AI24" s="446"/>
      <c r="AJ24" s="446"/>
      <c r="AK24" s="446"/>
      <c r="AL24" s="488"/>
      <c r="AM24" s="445">
        <v>145900</v>
      </c>
      <c r="AN24" s="446"/>
      <c r="AO24" s="446"/>
      <c r="AP24" s="446"/>
      <c r="AQ24" s="446"/>
      <c r="AR24" s="488"/>
      <c r="AS24" s="445">
        <v>2918</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1465472</v>
      </c>
      <c r="BO24" s="395"/>
      <c r="BP24" s="395"/>
      <c r="BQ24" s="395"/>
      <c r="BR24" s="395"/>
      <c r="BS24" s="395"/>
      <c r="BT24" s="395"/>
      <c r="BU24" s="396"/>
      <c r="BV24" s="394">
        <v>1610108</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163</v>
      </c>
      <c r="F25" s="424"/>
      <c r="G25" s="424"/>
      <c r="H25" s="424"/>
      <c r="I25" s="424"/>
      <c r="J25" s="424"/>
      <c r="K25" s="425"/>
      <c r="L25" s="445">
        <v>1</v>
      </c>
      <c r="M25" s="446"/>
      <c r="N25" s="446"/>
      <c r="O25" s="446"/>
      <c r="P25" s="488"/>
      <c r="Q25" s="445">
        <v>5670</v>
      </c>
      <c r="R25" s="446"/>
      <c r="S25" s="446"/>
      <c r="T25" s="446"/>
      <c r="U25" s="446"/>
      <c r="V25" s="488"/>
      <c r="W25" s="540"/>
      <c r="X25" s="541"/>
      <c r="Y25" s="542"/>
      <c r="Z25" s="444" t="s">
        <v>164</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t="s">
        <v>122</v>
      </c>
      <c r="BO25" s="358"/>
      <c r="BP25" s="358"/>
      <c r="BQ25" s="358"/>
      <c r="BR25" s="358"/>
      <c r="BS25" s="358"/>
      <c r="BT25" s="358"/>
      <c r="BU25" s="359"/>
      <c r="BV25" s="357">
        <v>11343</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166</v>
      </c>
      <c r="F26" s="424"/>
      <c r="G26" s="424"/>
      <c r="H26" s="424"/>
      <c r="I26" s="424"/>
      <c r="J26" s="424"/>
      <c r="K26" s="425"/>
      <c r="L26" s="445">
        <v>1</v>
      </c>
      <c r="M26" s="446"/>
      <c r="N26" s="446"/>
      <c r="O26" s="446"/>
      <c r="P26" s="488"/>
      <c r="Q26" s="445">
        <v>5410</v>
      </c>
      <c r="R26" s="446"/>
      <c r="S26" s="446"/>
      <c r="T26" s="446"/>
      <c r="U26" s="446"/>
      <c r="V26" s="488"/>
      <c r="W26" s="540"/>
      <c r="X26" s="541"/>
      <c r="Y26" s="542"/>
      <c r="Z26" s="444" t="s">
        <v>167</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169</v>
      </c>
      <c r="F27" s="424"/>
      <c r="G27" s="424"/>
      <c r="H27" s="424"/>
      <c r="I27" s="424"/>
      <c r="J27" s="424"/>
      <c r="K27" s="425"/>
      <c r="L27" s="445">
        <v>1</v>
      </c>
      <c r="M27" s="446"/>
      <c r="N27" s="446"/>
      <c r="O27" s="446"/>
      <c r="P27" s="488"/>
      <c r="Q27" s="445">
        <v>2940</v>
      </c>
      <c r="R27" s="446"/>
      <c r="S27" s="446"/>
      <c r="T27" s="446"/>
      <c r="U27" s="446"/>
      <c r="V27" s="488"/>
      <c r="W27" s="540"/>
      <c r="X27" s="541"/>
      <c r="Y27" s="542"/>
      <c r="Z27" s="444" t="s">
        <v>170</v>
      </c>
      <c r="AA27" s="424"/>
      <c r="AB27" s="424"/>
      <c r="AC27" s="424"/>
      <c r="AD27" s="424"/>
      <c r="AE27" s="424"/>
      <c r="AF27" s="424"/>
      <c r="AG27" s="425"/>
      <c r="AH27" s="445">
        <v>5</v>
      </c>
      <c r="AI27" s="446"/>
      <c r="AJ27" s="446"/>
      <c r="AK27" s="446"/>
      <c r="AL27" s="488"/>
      <c r="AM27" s="445">
        <v>14738</v>
      </c>
      <c r="AN27" s="446"/>
      <c r="AO27" s="446"/>
      <c r="AP27" s="446"/>
      <c r="AQ27" s="446"/>
      <c r="AR27" s="488"/>
      <c r="AS27" s="445">
        <v>2948</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3">
        <v>123450</v>
      </c>
      <c r="BO27" s="514"/>
      <c r="BP27" s="514"/>
      <c r="BQ27" s="514"/>
      <c r="BR27" s="514"/>
      <c r="BS27" s="514"/>
      <c r="BT27" s="514"/>
      <c r="BU27" s="515"/>
      <c r="BV27" s="513">
        <v>123450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172</v>
      </c>
      <c r="F28" s="424"/>
      <c r="G28" s="424"/>
      <c r="H28" s="424"/>
      <c r="I28" s="424"/>
      <c r="J28" s="424"/>
      <c r="K28" s="425"/>
      <c r="L28" s="445">
        <v>1</v>
      </c>
      <c r="M28" s="446"/>
      <c r="N28" s="446"/>
      <c r="O28" s="446"/>
      <c r="P28" s="488"/>
      <c r="Q28" s="445">
        <v>2200</v>
      </c>
      <c r="R28" s="446"/>
      <c r="S28" s="446"/>
      <c r="T28" s="446"/>
      <c r="U28" s="446"/>
      <c r="V28" s="488"/>
      <c r="W28" s="540"/>
      <c r="X28" s="541"/>
      <c r="Y28" s="542"/>
      <c r="Z28" s="444" t="s">
        <v>173</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776072</v>
      </c>
      <c r="BO28" s="358"/>
      <c r="BP28" s="358"/>
      <c r="BQ28" s="358"/>
      <c r="BR28" s="358"/>
      <c r="BS28" s="358"/>
      <c r="BT28" s="358"/>
      <c r="BU28" s="359"/>
      <c r="BV28" s="357">
        <v>842157</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175</v>
      </c>
      <c r="F29" s="424"/>
      <c r="G29" s="424"/>
      <c r="H29" s="424"/>
      <c r="I29" s="424"/>
      <c r="J29" s="424"/>
      <c r="K29" s="425"/>
      <c r="L29" s="445">
        <v>6</v>
      </c>
      <c r="M29" s="446"/>
      <c r="N29" s="446"/>
      <c r="O29" s="446"/>
      <c r="P29" s="488"/>
      <c r="Q29" s="445">
        <v>2040</v>
      </c>
      <c r="R29" s="446"/>
      <c r="S29" s="446"/>
      <c r="T29" s="446"/>
      <c r="U29" s="446"/>
      <c r="V29" s="488"/>
      <c r="W29" s="543"/>
      <c r="X29" s="544"/>
      <c r="Y29" s="545"/>
      <c r="Z29" s="444" t="s">
        <v>176</v>
      </c>
      <c r="AA29" s="424"/>
      <c r="AB29" s="424"/>
      <c r="AC29" s="424"/>
      <c r="AD29" s="424"/>
      <c r="AE29" s="424"/>
      <c r="AF29" s="424"/>
      <c r="AG29" s="425"/>
      <c r="AH29" s="445">
        <v>55</v>
      </c>
      <c r="AI29" s="446"/>
      <c r="AJ29" s="446"/>
      <c r="AK29" s="446"/>
      <c r="AL29" s="488"/>
      <c r="AM29" s="445">
        <v>160638</v>
      </c>
      <c r="AN29" s="446"/>
      <c r="AO29" s="446"/>
      <c r="AP29" s="446"/>
      <c r="AQ29" s="446"/>
      <c r="AR29" s="488"/>
      <c r="AS29" s="445">
        <v>2921</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33150</v>
      </c>
      <c r="BO29" s="395"/>
      <c r="BP29" s="395"/>
      <c r="BQ29" s="395"/>
      <c r="BR29" s="395"/>
      <c r="BS29" s="395"/>
      <c r="BT29" s="395"/>
      <c r="BU29" s="396"/>
      <c r="BV29" s="394">
        <v>33147</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1">
        <v>91.5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2977016</v>
      </c>
      <c r="BO30" s="514"/>
      <c r="BP30" s="514"/>
      <c r="BQ30" s="514"/>
      <c r="BR30" s="514"/>
      <c r="BS30" s="514"/>
      <c r="BT30" s="514"/>
      <c r="BU30" s="515"/>
      <c r="BV30" s="513">
        <v>3000245</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185</v>
      </c>
      <c r="D33" s="418"/>
      <c r="E33" s="383" t="s">
        <v>186</v>
      </c>
      <c r="F33" s="383"/>
      <c r="G33" s="383"/>
      <c r="H33" s="383"/>
      <c r="I33" s="383"/>
      <c r="J33" s="383"/>
      <c r="K33" s="383"/>
      <c r="L33" s="383"/>
      <c r="M33" s="383"/>
      <c r="N33" s="383"/>
      <c r="O33" s="383"/>
      <c r="P33" s="383"/>
      <c r="Q33" s="383"/>
      <c r="R33" s="383"/>
      <c r="S33" s="383"/>
      <c r="T33" s="167"/>
      <c r="U33" s="418" t="s">
        <v>185</v>
      </c>
      <c r="V33" s="418"/>
      <c r="W33" s="383" t="s">
        <v>186</v>
      </c>
      <c r="X33" s="383"/>
      <c r="Y33" s="383"/>
      <c r="Z33" s="383"/>
      <c r="AA33" s="383"/>
      <c r="AB33" s="383"/>
      <c r="AC33" s="383"/>
      <c r="AD33" s="383"/>
      <c r="AE33" s="383"/>
      <c r="AF33" s="383"/>
      <c r="AG33" s="383"/>
      <c r="AH33" s="383"/>
      <c r="AI33" s="383"/>
      <c r="AJ33" s="383"/>
      <c r="AK33" s="383"/>
      <c r="AL33" s="167"/>
      <c r="AM33" s="418" t="s">
        <v>185</v>
      </c>
      <c r="AN33" s="418"/>
      <c r="AO33" s="383" t="s">
        <v>186</v>
      </c>
      <c r="AP33" s="383"/>
      <c r="AQ33" s="383"/>
      <c r="AR33" s="383"/>
      <c r="AS33" s="383"/>
      <c r="AT33" s="383"/>
      <c r="AU33" s="383"/>
      <c r="AV33" s="383"/>
      <c r="AW33" s="383"/>
      <c r="AX33" s="383"/>
      <c r="AY33" s="383"/>
      <c r="AZ33" s="383"/>
      <c r="BA33" s="383"/>
      <c r="BB33" s="383"/>
      <c r="BC33" s="383"/>
      <c r="BD33" s="173"/>
      <c r="BE33" s="383" t="s">
        <v>187</v>
      </c>
      <c r="BF33" s="383"/>
      <c r="BG33" s="383" t="s">
        <v>188</v>
      </c>
      <c r="BH33" s="383"/>
      <c r="BI33" s="383"/>
      <c r="BJ33" s="383"/>
      <c r="BK33" s="383"/>
      <c r="BL33" s="383"/>
      <c r="BM33" s="383"/>
      <c r="BN33" s="383"/>
      <c r="BO33" s="383"/>
      <c r="BP33" s="383"/>
      <c r="BQ33" s="383"/>
      <c r="BR33" s="383"/>
      <c r="BS33" s="383"/>
      <c r="BT33" s="383"/>
      <c r="BU33" s="383"/>
      <c r="BV33" s="173"/>
      <c r="BW33" s="418" t="s">
        <v>187</v>
      </c>
      <c r="BX33" s="418"/>
      <c r="BY33" s="383" t="s">
        <v>189</v>
      </c>
      <c r="BZ33" s="383"/>
      <c r="CA33" s="383"/>
      <c r="CB33" s="383"/>
      <c r="CC33" s="383"/>
      <c r="CD33" s="383"/>
      <c r="CE33" s="383"/>
      <c r="CF33" s="383"/>
      <c r="CG33" s="383"/>
      <c r="CH33" s="383"/>
      <c r="CI33" s="383"/>
      <c r="CJ33" s="383"/>
      <c r="CK33" s="383"/>
      <c r="CL33" s="383"/>
      <c r="CM33" s="383"/>
      <c r="CN33" s="167"/>
      <c r="CO33" s="418" t="s">
        <v>185</v>
      </c>
      <c r="CP33" s="418"/>
      <c r="CQ33" s="383" t="s">
        <v>190</v>
      </c>
      <c r="CR33" s="383"/>
      <c r="CS33" s="383"/>
      <c r="CT33" s="383"/>
      <c r="CU33" s="383"/>
      <c r="CV33" s="383"/>
      <c r="CW33" s="383"/>
      <c r="CX33" s="383"/>
      <c r="CY33" s="383"/>
      <c r="CZ33" s="383"/>
      <c r="DA33" s="383"/>
      <c r="DB33" s="383"/>
      <c r="DC33" s="383"/>
      <c r="DD33" s="383"/>
      <c r="DE33" s="383"/>
      <c r="DF33" s="167"/>
      <c r="DG33" s="583" t="s">
        <v>191</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t="str">
        <f>IF(AO34="","",MAX(C34:D43,U34:V43)+1)</f>
        <v/>
      </c>
      <c r="AN34" s="584"/>
      <c r="AO34" s="585"/>
      <c r="AP34" s="585"/>
      <c r="AQ34" s="585"/>
      <c r="AR34" s="585"/>
      <c r="AS34" s="585"/>
      <c r="AT34" s="585"/>
      <c r="AU34" s="585"/>
      <c r="AV34" s="585"/>
      <c r="AW34" s="585"/>
      <c r="AX34" s="585"/>
      <c r="AY34" s="585"/>
      <c r="AZ34" s="585"/>
      <c r="BA34" s="585"/>
      <c r="BB34" s="585"/>
      <c r="BC34" s="585"/>
      <c r="BD34" s="163"/>
      <c r="BE34" s="584">
        <f>IF(BG34="","",MAX(C34:D43,U34:V43,AM34:AN43)+1)</f>
        <v>6</v>
      </c>
      <c r="BF34" s="584"/>
      <c r="BG34" s="585" t="str">
        <f>IF('各会計、関係団体の財政状況及び健全化判断比率'!B32="","",'各会計、関係団体の財政状況及び健全化判断比率'!B32)</f>
        <v>簡易水道事業特別会計</v>
      </c>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宮崎県北部広域事務組合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ウッドピア諸塚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f t="shared" ref="BE35:BE43" si="1">IF(BG35="","",BE34+1)</f>
        <v>7</v>
      </c>
      <c r="BF35" s="584"/>
      <c r="BG35" s="585" t="str">
        <f>IF('各会計、関係団体の財政状況及び健全化判断比率'!B33="","",'各会計、関係団体の財政状況及び健全化判断比率'!B33)</f>
        <v>公共下水道事業特別会計</v>
      </c>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宮崎県北部広域事務組合(特別会計)</v>
      </c>
      <c r="BZ35" s="585"/>
      <c r="CA35" s="585"/>
      <c r="CB35" s="585"/>
      <c r="CC35" s="585"/>
      <c r="CD35" s="585"/>
      <c r="CE35" s="585"/>
      <c r="CF35" s="585"/>
      <c r="CG35" s="585"/>
      <c r="CH35" s="585"/>
      <c r="CI35" s="585"/>
      <c r="CJ35" s="585"/>
      <c r="CK35" s="585"/>
      <c r="CL35" s="585"/>
      <c r="CM35" s="585"/>
      <c r="CN35" s="163"/>
      <c r="CO35" s="584">
        <f t="shared" ref="CO35:CO43" si="3">IF(CQ35="","",CO34+1)</f>
        <v>19</v>
      </c>
      <c r="CP35" s="584"/>
      <c r="CQ35" s="585" t="str">
        <f>IF('各会計、関係団体の財政状況及び健全化判断比率'!BS8="","",'各会計、関係団体の財政状況及び健全化判断比率'!BS8)</f>
        <v>エバーグリーン</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f t="shared" si="1"/>
        <v>8</v>
      </c>
      <c r="BF36" s="584"/>
      <c r="BG36" s="585" t="str">
        <f>IF('各会計、関係団体の財政状況及び健全化判断比率'!B34="","",'各会計、関係団体の財政状況及び健全化判断比率'!B34)</f>
        <v>発電事業特別会計</v>
      </c>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入郷地区衛生組合</v>
      </c>
      <c r="BZ36" s="585"/>
      <c r="CA36" s="585"/>
      <c r="CB36" s="585"/>
      <c r="CC36" s="585"/>
      <c r="CD36" s="585"/>
      <c r="CE36" s="585"/>
      <c r="CF36" s="585"/>
      <c r="CG36" s="585"/>
      <c r="CH36" s="585"/>
      <c r="CI36" s="585"/>
      <c r="CJ36" s="585"/>
      <c r="CK36" s="585"/>
      <c r="CL36" s="585"/>
      <c r="CM36" s="585"/>
      <c r="CN36" s="163"/>
      <c r="CO36" s="584">
        <f t="shared" si="3"/>
        <v>20</v>
      </c>
      <c r="CP36" s="584"/>
      <c r="CQ36" s="585" t="str">
        <f>IF('各会計、関係団体の財政状況及び健全化判断比率'!BS9="","",'各会計、関係団体の財政状況及び健全化判断比率'!BS9)</f>
        <v>宮崎県林業公社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国民健康保険診療所事業特別会計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宮崎県市町村総合事務組合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宮崎県市町村総合事務組合（市町村交通災害共済事業特別会計）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宮崎県市町村総合事務組合（自治会館管理運営特別会計）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日向東臼杵広域連合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宮崎県後期高齢者医療広域連合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17</v>
      </c>
      <c r="BX42" s="584"/>
      <c r="BY42" s="585" t="str">
        <f>IF('各会計、関係団体の財政状況及び健全化判断比率'!B76="","",'各会計、関係団体の財政状況及び健全化判断比率'!B76)</f>
        <v>宮崎県後期高齢者医療広域連合(特別会計)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YXlh4vXJCBV87I+kuOSxvO4Z3mD0PlhVLp3fFWi2ugjfpe0ICUNEqnh3ZVb12xKKh9LK1Onuq+wT7T0WfGTG5w==" saltValue="zc8b1M5xPM8I+RTlLhwvh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85" zoomScaleNormal="8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533</v>
      </c>
      <c r="D34" s="1136"/>
      <c r="E34" s="1137"/>
      <c r="F34" s="32">
        <v>3.43</v>
      </c>
      <c r="G34" s="33">
        <v>3.87</v>
      </c>
      <c r="H34" s="33">
        <v>3.54</v>
      </c>
      <c r="I34" s="33">
        <v>2.7</v>
      </c>
      <c r="J34" s="34">
        <v>4.28</v>
      </c>
      <c r="K34" s="22"/>
      <c r="L34" s="22"/>
      <c r="M34" s="22"/>
      <c r="N34" s="22"/>
      <c r="O34" s="22"/>
      <c r="P34" s="22"/>
    </row>
    <row r="35" spans="1:16" ht="39" customHeight="1" x14ac:dyDescent="0.2">
      <c r="A35" s="22"/>
      <c r="B35" s="35"/>
      <c r="C35" s="1132" t="s">
        <v>534</v>
      </c>
      <c r="D35" s="1132"/>
      <c r="E35" s="1133"/>
      <c r="F35" s="36">
        <v>1.31</v>
      </c>
      <c r="G35" s="37">
        <v>1.21</v>
      </c>
      <c r="H35" s="37">
        <v>2.31</v>
      </c>
      <c r="I35" s="37">
        <v>2.0099999999999998</v>
      </c>
      <c r="J35" s="38">
        <v>1.87</v>
      </c>
      <c r="K35" s="22"/>
      <c r="L35" s="22"/>
      <c r="M35" s="22"/>
      <c r="N35" s="22"/>
      <c r="O35" s="22"/>
      <c r="P35" s="22"/>
    </row>
    <row r="36" spans="1:16" ht="39" customHeight="1" x14ac:dyDescent="0.2">
      <c r="A36" s="22"/>
      <c r="B36" s="35"/>
      <c r="C36" s="1132" t="s">
        <v>535</v>
      </c>
      <c r="D36" s="1132"/>
      <c r="E36" s="1133"/>
      <c r="F36" s="36">
        <v>1.03</v>
      </c>
      <c r="G36" s="37">
        <v>1.21</v>
      </c>
      <c r="H36" s="37">
        <v>1.38</v>
      </c>
      <c r="I36" s="37">
        <v>1.79</v>
      </c>
      <c r="J36" s="38">
        <v>1.69</v>
      </c>
      <c r="K36" s="22"/>
      <c r="L36" s="22"/>
      <c r="M36" s="22"/>
      <c r="N36" s="22"/>
      <c r="O36" s="22"/>
      <c r="P36" s="22"/>
    </row>
    <row r="37" spans="1:16" ht="39" customHeight="1" x14ac:dyDescent="0.2">
      <c r="A37" s="22"/>
      <c r="B37" s="35"/>
      <c r="C37" s="1132" t="s">
        <v>536</v>
      </c>
      <c r="D37" s="1132"/>
      <c r="E37" s="1133"/>
      <c r="F37" s="36">
        <v>0.66</v>
      </c>
      <c r="G37" s="37">
        <v>1.38</v>
      </c>
      <c r="H37" s="37">
        <v>1.85</v>
      </c>
      <c r="I37" s="37">
        <v>1.64</v>
      </c>
      <c r="J37" s="38">
        <v>1.39</v>
      </c>
      <c r="K37" s="22"/>
      <c r="L37" s="22"/>
      <c r="M37" s="22"/>
      <c r="N37" s="22"/>
      <c r="O37" s="22"/>
      <c r="P37" s="22"/>
    </row>
    <row r="38" spans="1:16" ht="39" customHeight="1" x14ac:dyDescent="0.2">
      <c r="A38" s="22"/>
      <c r="B38" s="35"/>
      <c r="C38" s="1132" t="s">
        <v>537</v>
      </c>
      <c r="D38" s="1132"/>
      <c r="E38" s="1133"/>
      <c r="F38" s="36">
        <v>0.14000000000000001</v>
      </c>
      <c r="G38" s="37">
        <v>0.39</v>
      </c>
      <c r="H38" s="37">
        <v>0.75</v>
      </c>
      <c r="I38" s="37">
        <v>0.14000000000000001</v>
      </c>
      <c r="J38" s="38">
        <v>0.17</v>
      </c>
      <c r="K38" s="22"/>
      <c r="L38" s="22"/>
      <c r="M38" s="22"/>
      <c r="N38" s="22"/>
      <c r="O38" s="22"/>
      <c r="P38" s="22"/>
    </row>
    <row r="39" spans="1:16" ht="39" customHeight="1" x14ac:dyDescent="0.2">
      <c r="A39" s="22"/>
      <c r="B39" s="35"/>
      <c r="C39" s="1132" t="s">
        <v>538</v>
      </c>
      <c r="D39" s="1132"/>
      <c r="E39" s="1133"/>
      <c r="F39" s="36">
        <v>0.14000000000000001</v>
      </c>
      <c r="G39" s="37">
        <v>0.15</v>
      </c>
      <c r="H39" s="37">
        <v>0.13</v>
      </c>
      <c r="I39" s="37">
        <v>0.16</v>
      </c>
      <c r="J39" s="38">
        <v>0.12</v>
      </c>
      <c r="K39" s="22"/>
      <c r="L39" s="22"/>
      <c r="M39" s="22"/>
      <c r="N39" s="22"/>
      <c r="O39" s="22"/>
      <c r="P39" s="22"/>
    </row>
    <row r="40" spans="1:16" ht="39" customHeight="1" x14ac:dyDescent="0.2">
      <c r="A40" s="22"/>
      <c r="B40" s="35"/>
      <c r="C40" s="1132" t="s">
        <v>539</v>
      </c>
      <c r="D40" s="1132"/>
      <c r="E40" s="1133"/>
      <c r="F40" s="36">
        <v>0.46</v>
      </c>
      <c r="G40" s="37">
        <v>0.24</v>
      </c>
      <c r="H40" s="37">
        <v>0.2</v>
      </c>
      <c r="I40" s="37">
        <v>0.13</v>
      </c>
      <c r="J40" s="38">
        <v>0.1</v>
      </c>
      <c r="K40" s="22"/>
      <c r="L40" s="22"/>
      <c r="M40" s="22"/>
      <c r="N40" s="22"/>
      <c r="O40" s="22"/>
      <c r="P40" s="22"/>
    </row>
    <row r="41" spans="1:16" ht="39" customHeight="1" x14ac:dyDescent="0.2">
      <c r="A41" s="22"/>
      <c r="B41" s="35"/>
      <c r="C41" s="1132" t="s">
        <v>540</v>
      </c>
      <c r="D41" s="1132"/>
      <c r="E41" s="1133"/>
      <c r="F41" s="36">
        <v>0.31</v>
      </c>
      <c r="G41" s="37">
        <v>0.37</v>
      </c>
      <c r="H41" s="37">
        <v>0.24</v>
      </c>
      <c r="I41" s="37">
        <v>0.09</v>
      </c>
      <c r="J41" s="38">
        <v>0.08</v>
      </c>
      <c r="K41" s="22"/>
      <c r="L41" s="22"/>
      <c r="M41" s="22"/>
      <c r="N41" s="22"/>
      <c r="O41" s="22"/>
      <c r="P41" s="22"/>
    </row>
    <row r="42" spans="1:16" ht="39" customHeight="1" x14ac:dyDescent="0.2">
      <c r="A42" s="22"/>
      <c r="B42" s="39"/>
      <c r="C42" s="1132" t="s">
        <v>541</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542</v>
      </c>
      <c r="D43" s="1134"/>
      <c r="E43" s="1135"/>
      <c r="F43" s="41" t="s">
        <v>485</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sheetData>
  <sheetProtection algorithmName="SHA-512" hashValue="qKlHyB4zj0Fb6aY7kK+v23YV7EVnNWyfEbIWHZzH2q6D5xUHt2/9M+FI1FI1IYC2uSeyXudZReOTqGyUlaltCw==" saltValue="D0PXGW/NF2ivJeIyVKkE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theme="0"/>
    <pageSetUpPr fitToPage="1"/>
  </sheetPr>
  <dimension ref="A1:U65"/>
  <sheetViews>
    <sheetView showGridLines="0" topLeftCell="A39" zoomScale="85" zoomScaleNormal="85"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297</v>
      </c>
      <c r="L45" s="58">
        <v>324</v>
      </c>
      <c r="M45" s="58">
        <v>342</v>
      </c>
      <c r="N45" s="58">
        <v>351</v>
      </c>
      <c r="O45" s="59">
        <v>355</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2">
      <c r="A48" s="46"/>
      <c r="B48" s="1140"/>
      <c r="C48" s="1141"/>
      <c r="D48" s="60"/>
      <c r="E48" s="1146" t="s">
        <v>13</v>
      </c>
      <c r="F48" s="1146"/>
      <c r="G48" s="1146"/>
      <c r="H48" s="1146"/>
      <c r="I48" s="1146"/>
      <c r="J48" s="1147"/>
      <c r="K48" s="61">
        <v>27</v>
      </c>
      <c r="L48" s="62">
        <v>22</v>
      </c>
      <c r="M48" s="62">
        <v>22</v>
      </c>
      <c r="N48" s="62">
        <v>23</v>
      </c>
      <c r="O48" s="63">
        <v>13</v>
      </c>
      <c r="P48" s="46"/>
      <c r="Q48" s="46"/>
      <c r="R48" s="46"/>
      <c r="S48" s="46"/>
      <c r="T48" s="46"/>
      <c r="U48" s="46"/>
    </row>
    <row r="49" spans="1:21" ht="30.75" customHeight="1" x14ac:dyDescent="0.2">
      <c r="A49" s="46"/>
      <c r="B49" s="1140"/>
      <c r="C49" s="1141"/>
      <c r="D49" s="60"/>
      <c r="E49" s="1146" t="s">
        <v>14</v>
      </c>
      <c r="F49" s="1146"/>
      <c r="G49" s="1146"/>
      <c r="H49" s="1146"/>
      <c r="I49" s="1146"/>
      <c r="J49" s="1147"/>
      <c r="K49" s="61">
        <v>4</v>
      </c>
      <c r="L49" s="62">
        <v>3</v>
      </c>
      <c r="M49" s="62">
        <v>3</v>
      </c>
      <c r="N49" s="62">
        <v>2</v>
      </c>
      <c r="O49" s="63">
        <v>0</v>
      </c>
      <c r="P49" s="46"/>
      <c r="Q49" s="46"/>
      <c r="R49" s="46"/>
      <c r="S49" s="46"/>
      <c r="T49" s="46"/>
      <c r="U49" s="46"/>
    </row>
    <row r="50" spans="1:21" ht="30.75" customHeight="1" x14ac:dyDescent="0.2">
      <c r="A50" s="46"/>
      <c r="B50" s="1140"/>
      <c r="C50" s="1141"/>
      <c r="D50" s="60"/>
      <c r="E50" s="1146" t="s">
        <v>15</v>
      </c>
      <c r="F50" s="1146"/>
      <c r="G50" s="1146"/>
      <c r="H50" s="1146"/>
      <c r="I50" s="1146"/>
      <c r="J50" s="1147"/>
      <c r="K50" s="61">
        <v>8</v>
      </c>
      <c r="L50" s="62">
        <v>7</v>
      </c>
      <c r="M50" s="62">
        <v>5</v>
      </c>
      <c r="N50" s="62">
        <v>4</v>
      </c>
      <c r="O50" s="63">
        <v>7</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485</v>
      </c>
      <c r="L51" s="62" t="s">
        <v>485</v>
      </c>
      <c r="M51" s="62">
        <v>0</v>
      </c>
      <c r="N51" s="62" t="s">
        <v>485</v>
      </c>
      <c r="O51" s="63" t="s">
        <v>485</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246</v>
      </c>
      <c r="L52" s="62">
        <v>255</v>
      </c>
      <c r="M52" s="62">
        <v>278</v>
      </c>
      <c r="N52" s="62">
        <v>287</v>
      </c>
      <c r="O52" s="63">
        <v>270</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90</v>
      </c>
      <c r="L53" s="67">
        <v>101</v>
      </c>
      <c r="M53" s="67">
        <v>94</v>
      </c>
      <c r="N53" s="67">
        <v>93</v>
      </c>
      <c r="O53" s="68">
        <v>105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566</v>
      </c>
      <c r="L58" s="82" t="s">
        <v>566</v>
      </c>
      <c r="M58" s="82" t="s">
        <v>566</v>
      </c>
      <c r="N58" s="82" t="s">
        <v>566</v>
      </c>
      <c r="O58" s="83" t="s">
        <v>566</v>
      </c>
    </row>
    <row r="59" spans="1:21" ht="31.5" customHeight="1" x14ac:dyDescent="0.2">
      <c r="B59" s="1156"/>
      <c r="C59" s="1157"/>
      <c r="D59" s="1163" t="s">
        <v>26</v>
      </c>
      <c r="E59" s="1164"/>
      <c r="F59" s="1164"/>
      <c r="G59" s="1164"/>
      <c r="H59" s="1164"/>
      <c r="I59" s="1164"/>
      <c r="J59" s="1165"/>
      <c r="K59" s="84" t="s">
        <v>566</v>
      </c>
      <c r="L59" s="85" t="s">
        <v>566</v>
      </c>
      <c r="M59" s="85" t="s">
        <v>566</v>
      </c>
      <c r="N59" s="85" t="s">
        <v>566</v>
      </c>
      <c r="O59" s="86" t="s">
        <v>566</v>
      </c>
    </row>
    <row r="60" spans="1:21" ht="31.5" customHeight="1" thickBot="1" x14ac:dyDescent="0.25">
      <c r="B60" s="1158"/>
      <c r="C60" s="1159"/>
      <c r="D60" s="1166" t="s">
        <v>27</v>
      </c>
      <c r="E60" s="1167"/>
      <c r="F60" s="1167"/>
      <c r="G60" s="1167"/>
      <c r="H60" s="1167"/>
      <c r="I60" s="1167"/>
      <c r="J60" s="1168"/>
      <c r="K60" s="87" t="s">
        <v>566</v>
      </c>
      <c r="L60" s="88" t="s">
        <v>566</v>
      </c>
      <c r="M60" s="88" t="s">
        <v>566</v>
      </c>
      <c r="N60" s="88" t="s">
        <v>566</v>
      </c>
      <c r="O60" s="89" t="s">
        <v>566</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sheetData>
  <sheetProtection algorithmName="SHA-512" hashValue="dbADw2rp128zHwJecuZFREL9R88CK7fMPRwbUV8YfIJvb3LHsybfwL/RtO7pexjIDSfnSNGnhDnA+Zb5uTfaMA==" saltValue="9jQCvkDtp5TI3r2vXzUIv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85" zoomScaleNormal="85"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s="94" customFormat="1"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69" t="s">
        <v>30</v>
      </c>
      <c r="C41" s="1170"/>
      <c r="D41" s="103"/>
      <c r="E41" s="1175" t="s">
        <v>31</v>
      </c>
      <c r="F41" s="1175"/>
      <c r="G41" s="1175"/>
      <c r="H41" s="1176"/>
      <c r="I41" s="330">
        <v>2925</v>
      </c>
      <c r="J41" s="331">
        <v>2857</v>
      </c>
      <c r="K41" s="331">
        <v>2653</v>
      </c>
      <c r="L41" s="331">
        <v>2421</v>
      </c>
      <c r="M41" s="332">
        <v>2187</v>
      </c>
    </row>
    <row r="42" spans="2:13" ht="27.75" customHeight="1" x14ac:dyDescent="0.2">
      <c r="B42" s="1171"/>
      <c r="C42" s="1172"/>
      <c r="D42" s="104"/>
      <c r="E42" s="1177" t="s">
        <v>32</v>
      </c>
      <c r="F42" s="1177"/>
      <c r="G42" s="1177"/>
      <c r="H42" s="1178"/>
      <c r="I42" s="333">
        <v>31</v>
      </c>
      <c r="J42" s="334">
        <v>23</v>
      </c>
      <c r="K42" s="334">
        <v>17</v>
      </c>
      <c r="L42" s="334">
        <v>11</v>
      </c>
      <c r="M42" s="335" t="s">
        <v>485</v>
      </c>
    </row>
    <row r="43" spans="2:13" ht="27.75" customHeight="1" x14ac:dyDescent="0.2">
      <c r="B43" s="1171"/>
      <c r="C43" s="1172"/>
      <c r="D43" s="104"/>
      <c r="E43" s="1177" t="s">
        <v>33</v>
      </c>
      <c r="F43" s="1177"/>
      <c r="G43" s="1177"/>
      <c r="H43" s="1178"/>
      <c r="I43" s="333">
        <v>141</v>
      </c>
      <c r="J43" s="334">
        <v>121</v>
      </c>
      <c r="K43" s="334">
        <v>120</v>
      </c>
      <c r="L43" s="334">
        <v>120</v>
      </c>
      <c r="M43" s="335">
        <v>124</v>
      </c>
    </row>
    <row r="44" spans="2:13" ht="27.75" customHeight="1" x14ac:dyDescent="0.2">
      <c r="B44" s="1171"/>
      <c r="C44" s="1172"/>
      <c r="D44" s="104"/>
      <c r="E44" s="1177" t="s">
        <v>34</v>
      </c>
      <c r="F44" s="1177"/>
      <c r="G44" s="1177"/>
      <c r="H44" s="1178"/>
      <c r="I44" s="333">
        <v>9</v>
      </c>
      <c r="J44" s="334">
        <v>5</v>
      </c>
      <c r="K44" s="334">
        <v>2</v>
      </c>
      <c r="L44" s="334">
        <v>1</v>
      </c>
      <c r="M44" s="335">
        <v>20</v>
      </c>
    </row>
    <row r="45" spans="2:13" ht="27.75" customHeight="1" x14ac:dyDescent="0.2">
      <c r="B45" s="1171"/>
      <c r="C45" s="1172"/>
      <c r="D45" s="104"/>
      <c r="E45" s="1177" t="s">
        <v>35</v>
      </c>
      <c r="F45" s="1177"/>
      <c r="G45" s="1177"/>
      <c r="H45" s="1178"/>
      <c r="I45" s="333">
        <v>136</v>
      </c>
      <c r="J45" s="334">
        <v>250</v>
      </c>
      <c r="K45" s="334">
        <v>197</v>
      </c>
      <c r="L45" s="334">
        <v>212</v>
      </c>
      <c r="M45" s="335">
        <v>185</v>
      </c>
    </row>
    <row r="46" spans="2:13" ht="27.75" customHeight="1" x14ac:dyDescent="0.2">
      <c r="B46" s="1171"/>
      <c r="C46" s="1172"/>
      <c r="D46" s="105"/>
      <c r="E46" s="1177" t="s">
        <v>36</v>
      </c>
      <c r="F46" s="1177"/>
      <c r="G46" s="1177"/>
      <c r="H46" s="1178"/>
      <c r="I46" s="333" t="s">
        <v>485</v>
      </c>
      <c r="J46" s="334" t="s">
        <v>485</v>
      </c>
      <c r="K46" s="334" t="s">
        <v>485</v>
      </c>
      <c r="L46" s="334" t="s">
        <v>485</v>
      </c>
      <c r="M46" s="335" t="s">
        <v>485</v>
      </c>
    </row>
    <row r="47" spans="2:13" ht="27.75" customHeight="1" x14ac:dyDescent="0.2">
      <c r="B47" s="1171"/>
      <c r="C47" s="1172"/>
      <c r="D47" s="106"/>
      <c r="E47" s="1179" t="s">
        <v>37</v>
      </c>
      <c r="F47" s="1180"/>
      <c r="G47" s="1180"/>
      <c r="H47" s="1181"/>
      <c r="I47" s="333" t="s">
        <v>485</v>
      </c>
      <c r="J47" s="334" t="s">
        <v>485</v>
      </c>
      <c r="K47" s="334" t="s">
        <v>485</v>
      </c>
      <c r="L47" s="334" t="s">
        <v>485</v>
      </c>
      <c r="M47" s="335" t="s">
        <v>485</v>
      </c>
    </row>
    <row r="48" spans="2:13" ht="27.75" customHeight="1" x14ac:dyDescent="0.2">
      <c r="B48" s="1171"/>
      <c r="C48" s="1172"/>
      <c r="D48" s="104"/>
      <c r="E48" s="1177" t="s">
        <v>38</v>
      </c>
      <c r="F48" s="1177"/>
      <c r="G48" s="1177"/>
      <c r="H48" s="1178"/>
      <c r="I48" s="333" t="s">
        <v>485</v>
      </c>
      <c r="J48" s="334" t="s">
        <v>485</v>
      </c>
      <c r="K48" s="334" t="s">
        <v>485</v>
      </c>
      <c r="L48" s="334" t="s">
        <v>485</v>
      </c>
      <c r="M48" s="335" t="s">
        <v>485</v>
      </c>
    </row>
    <row r="49" spans="2:13" ht="27.75" customHeight="1" x14ac:dyDescent="0.2">
      <c r="B49" s="1173"/>
      <c r="C49" s="1174"/>
      <c r="D49" s="104"/>
      <c r="E49" s="1177" t="s">
        <v>39</v>
      </c>
      <c r="F49" s="1177"/>
      <c r="G49" s="1177"/>
      <c r="H49" s="1178"/>
      <c r="I49" s="333" t="s">
        <v>485</v>
      </c>
      <c r="J49" s="334" t="s">
        <v>485</v>
      </c>
      <c r="K49" s="334" t="s">
        <v>485</v>
      </c>
      <c r="L49" s="334" t="s">
        <v>485</v>
      </c>
      <c r="M49" s="335" t="s">
        <v>485</v>
      </c>
    </row>
    <row r="50" spans="2:13" ht="27.75" customHeight="1" x14ac:dyDescent="0.2">
      <c r="B50" s="1182" t="s">
        <v>40</v>
      </c>
      <c r="C50" s="1183"/>
      <c r="D50" s="107"/>
      <c r="E50" s="1177" t="s">
        <v>41</v>
      </c>
      <c r="F50" s="1177"/>
      <c r="G50" s="1177"/>
      <c r="H50" s="1178"/>
      <c r="I50" s="333">
        <v>3732</v>
      </c>
      <c r="J50" s="334">
        <v>4137</v>
      </c>
      <c r="K50" s="334">
        <v>4035</v>
      </c>
      <c r="L50" s="334">
        <v>4113</v>
      </c>
      <c r="M50" s="335">
        <v>4029</v>
      </c>
    </row>
    <row r="51" spans="2:13" ht="27.75" customHeight="1" x14ac:dyDescent="0.2">
      <c r="B51" s="1171"/>
      <c r="C51" s="1172"/>
      <c r="D51" s="104"/>
      <c r="E51" s="1177" t="s">
        <v>42</v>
      </c>
      <c r="F51" s="1177"/>
      <c r="G51" s="1177"/>
      <c r="H51" s="1178"/>
      <c r="I51" s="333" t="s">
        <v>485</v>
      </c>
      <c r="J51" s="334" t="s">
        <v>485</v>
      </c>
      <c r="K51" s="334" t="s">
        <v>485</v>
      </c>
      <c r="L51" s="334" t="s">
        <v>485</v>
      </c>
      <c r="M51" s="335" t="s">
        <v>485</v>
      </c>
    </row>
    <row r="52" spans="2:13" ht="27.75" customHeight="1" x14ac:dyDescent="0.2">
      <c r="B52" s="1173"/>
      <c r="C52" s="1174"/>
      <c r="D52" s="104"/>
      <c r="E52" s="1177" t="s">
        <v>43</v>
      </c>
      <c r="F52" s="1177"/>
      <c r="G52" s="1177"/>
      <c r="H52" s="1178"/>
      <c r="I52" s="333">
        <v>2462</v>
      </c>
      <c r="J52" s="334">
        <v>2404</v>
      </c>
      <c r="K52" s="334">
        <v>2268</v>
      </c>
      <c r="L52" s="334">
        <v>2097</v>
      </c>
      <c r="M52" s="335">
        <v>1903</v>
      </c>
    </row>
    <row r="53" spans="2:13" ht="27.75" customHeight="1" thickBot="1" x14ac:dyDescent="0.25">
      <c r="B53" s="1184" t="s">
        <v>19</v>
      </c>
      <c r="C53" s="1185"/>
      <c r="D53" s="108"/>
      <c r="E53" s="1186" t="s">
        <v>44</v>
      </c>
      <c r="F53" s="1186"/>
      <c r="G53" s="1186"/>
      <c r="H53" s="1187"/>
      <c r="I53" s="336">
        <v>-2952</v>
      </c>
      <c r="J53" s="337">
        <v>-3283</v>
      </c>
      <c r="K53" s="337">
        <v>-3314</v>
      </c>
      <c r="L53" s="337">
        <v>-3446</v>
      </c>
      <c r="M53" s="338">
        <v>-3417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1m28eKzbONVBiqH4QWgZZDnI14egAXQDKIbxIDiRqVcmLfHsG2hYRRgxzbydpQYOi2YHL858UrGDOpkhHTNSeQ==" saltValue="1uKzZGkDk8tDqoLyF+ffY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3"/>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196" t="s">
        <v>46</v>
      </c>
      <c r="D55" s="1196"/>
      <c r="E55" s="1197"/>
      <c r="F55" s="339">
        <v>839</v>
      </c>
      <c r="G55" s="339">
        <v>842</v>
      </c>
      <c r="H55" s="340">
        <v>776</v>
      </c>
    </row>
    <row r="56" spans="2:8" ht="52.5" customHeight="1" x14ac:dyDescent="0.2">
      <c r="B56" s="120"/>
      <c r="C56" s="1198" t="s">
        <v>47</v>
      </c>
      <c r="D56" s="1198"/>
      <c r="E56" s="1199"/>
      <c r="F56" s="341">
        <v>33</v>
      </c>
      <c r="G56" s="341">
        <v>33</v>
      </c>
      <c r="H56" s="342">
        <v>33</v>
      </c>
    </row>
    <row r="57" spans="2:8" ht="53.25" customHeight="1" x14ac:dyDescent="0.2">
      <c r="B57" s="120"/>
      <c r="C57" s="1200" t="s">
        <v>48</v>
      </c>
      <c r="D57" s="1200"/>
      <c r="E57" s="1201"/>
      <c r="F57" s="343">
        <v>3016</v>
      </c>
      <c r="G57" s="343">
        <v>3000</v>
      </c>
      <c r="H57" s="344">
        <v>2977</v>
      </c>
    </row>
    <row r="58" spans="2:8" ht="45.75" customHeight="1" x14ac:dyDescent="0.2">
      <c r="B58" s="121"/>
      <c r="C58" s="1188" t="s">
        <v>561</v>
      </c>
      <c r="D58" s="1189"/>
      <c r="E58" s="1190"/>
      <c r="F58" s="345">
        <v>1440</v>
      </c>
      <c r="G58" s="345">
        <v>1412</v>
      </c>
      <c r="H58" s="346">
        <v>1347</v>
      </c>
    </row>
    <row r="59" spans="2:8" ht="45.75" customHeight="1" x14ac:dyDescent="0.2">
      <c r="B59" s="121"/>
      <c r="C59" s="1188" t="s">
        <v>562</v>
      </c>
      <c r="D59" s="1189"/>
      <c r="E59" s="1190"/>
      <c r="F59" s="345">
        <v>953</v>
      </c>
      <c r="G59" s="345">
        <v>956</v>
      </c>
      <c r="H59" s="346">
        <v>972</v>
      </c>
    </row>
    <row r="60" spans="2:8" ht="45.75" customHeight="1" x14ac:dyDescent="0.2">
      <c r="B60" s="121"/>
      <c r="C60" s="1188" t="s">
        <v>563</v>
      </c>
      <c r="D60" s="1189"/>
      <c r="E60" s="1190"/>
      <c r="F60" s="345">
        <v>301</v>
      </c>
      <c r="G60" s="345">
        <v>301</v>
      </c>
      <c r="H60" s="346">
        <v>301</v>
      </c>
    </row>
    <row r="61" spans="2:8" ht="45.75" customHeight="1" x14ac:dyDescent="0.2">
      <c r="B61" s="121"/>
      <c r="C61" s="1188" t="s">
        <v>564</v>
      </c>
      <c r="D61" s="1189"/>
      <c r="E61" s="1190"/>
      <c r="F61" s="345">
        <v>108</v>
      </c>
      <c r="G61" s="345">
        <v>108</v>
      </c>
      <c r="H61" s="346">
        <v>108</v>
      </c>
    </row>
    <row r="62" spans="2:8" ht="45.75" customHeight="1" thickBot="1" x14ac:dyDescent="0.25">
      <c r="B62" s="122"/>
      <c r="C62" s="1191" t="s">
        <v>565</v>
      </c>
      <c r="D62" s="1192"/>
      <c r="E62" s="1193"/>
      <c r="F62" s="347">
        <v>85</v>
      </c>
      <c r="G62" s="347">
        <v>85</v>
      </c>
      <c r="H62" s="348">
        <v>85</v>
      </c>
    </row>
    <row r="63" spans="2:8" ht="52.5" customHeight="1" thickBot="1" x14ac:dyDescent="0.25">
      <c r="B63" s="123"/>
      <c r="C63" s="1194" t="s">
        <v>49</v>
      </c>
      <c r="D63" s="1194"/>
      <c r="E63" s="1195"/>
      <c r="F63" s="349">
        <v>3887</v>
      </c>
      <c r="G63" s="349">
        <v>3876</v>
      </c>
      <c r="H63" s="350">
        <v>3786</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sheetData>
  <sheetProtection algorithmName="SHA-512" hashValue="DiJLjFs8x8LZdO6im8xcU7mRdey1cqIjHALGAjIfGVCr4vlzWbQdqQZPfmkKSZeS0+m9X4F6jm9/sKscRAKuKQ==" saltValue="SQGTqNaK8b9jhxJ4Ph86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522877</v>
      </c>
      <c r="E3" s="142"/>
      <c r="F3" s="143">
        <v>301035</v>
      </c>
      <c r="G3" s="144"/>
      <c r="H3" s="145"/>
    </row>
    <row r="4" spans="1:8" x14ac:dyDescent="0.2">
      <c r="A4" s="146"/>
      <c r="B4" s="147"/>
      <c r="C4" s="148"/>
      <c r="D4" s="149">
        <v>245526</v>
      </c>
      <c r="E4" s="150"/>
      <c r="F4" s="151">
        <v>154376</v>
      </c>
      <c r="G4" s="152"/>
      <c r="H4" s="153"/>
    </row>
    <row r="5" spans="1:8" x14ac:dyDescent="0.2">
      <c r="A5" s="134" t="s">
        <v>518</v>
      </c>
      <c r="B5" s="139"/>
      <c r="C5" s="140"/>
      <c r="D5" s="141">
        <v>448458</v>
      </c>
      <c r="E5" s="142"/>
      <c r="F5" s="143">
        <v>277467</v>
      </c>
      <c r="G5" s="144"/>
      <c r="H5" s="145"/>
    </row>
    <row r="6" spans="1:8" x14ac:dyDescent="0.2">
      <c r="A6" s="146"/>
      <c r="B6" s="147"/>
      <c r="C6" s="148"/>
      <c r="D6" s="149">
        <v>213995</v>
      </c>
      <c r="E6" s="150"/>
      <c r="F6" s="151">
        <v>128378</v>
      </c>
      <c r="G6" s="152"/>
      <c r="H6" s="153"/>
    </row>
    <row r="7" spans="1:8" x14ac:dyDescent="0.2">
      <c r="A7" s="134" t="s">
        <v>519</v>
      </c>
      <c r="B7" s="139"/>
      <c r="C7" s="140"/>
      <c r="D7" s="141">
        <v>396463</v>
      </c>
      <c r="E7" s="142"/>
      <c r="F7" s="143">
        <v>282256</v>
      </c>
      <c r="G7" s="144"/>
      <c r="H7" s="145"/>
    </row>
    <row r="8" spans="1:8" x14ac:dyDescent="0.2">
      <c r="A8" s="146"/>
      <c r="B8" s="147"/>
      <c r="C8" s="148"/>
      <c r="D8" s="149">
        <v>218848</v>
      </c>
      <c r="E8" s="150"/>
      <c r="F8" s="151">
        <v>145453</v>
      </c>
      <c r="G8" s="152"/>
      <c r="H8" s="153"/>
    </row>
    <row r="9" spans="1:8" x14ac:dyDescent="0.2">
      <c r="A9" s="134" t="s">
        <v>520</v>
      </c>
      <c r="B9" s="139"/>
      <c r="C9" s="140"/>
      <c r="D9" s="141">
        <v>310362</v>
      </c>
      <c r="E9" s="142"/>
      <c r="F9" s="143">
        <v>295341</v>
      </c>
      <c r="G9" s="144"/>
      <c r="H9" s="145"/>
    </row>
    <row r="10" spans="1:8" x14ac:dyDescent="0.2">
      <c r="A10" s="146"/>
      <c r="B10" s="147"/>
      <c r="C10" s="148"/>
      <c r="D10" s="149">
        <v>190776</v>
      </c>
      <c r="E10" s="150"/>
      <c r="F10" s="151">
        <v>137402</v>
      </c>
      <c r="G10" s="152"/>
      <c r="H10" s="153"/>
    </row>
    <row r="11" spans="1:8" x14ac:dyDescent="0.2">
      <c r="A11" s="134" t="s">
        <v>521</v>
      </c>
      <c r="B11" s="139"/>
      <c r="C11" s="140"/>
      <c r="D11" s="141">
        <v>291719</v>
      </c>
      <c r="E11" s="142"/>
      <c r="F11" s="143">
        <v>292845</v>
      </c>
      <c r="G11" s="144"/>
      <c r="H11" s="145"/>
    </row>
    <row r="12" spans="1:8" x14ac:dyDescent="0.2">
      <c r="A12" s="146"/>
      <c r="B12" s="147"/>
      <c r="C12" s="154"/>
      <c r="D12" s="149">
        <v>155706</v>
      </c>
      <c r="E12" s="150"/>
      <c r="F12" s="151">
        <v>143187</v>
      </c>
      <c r="G12" s="152"/>
      <c r="H12" s="153"/>
    </row>
    <row r="13" spans="1:8" x14ac:dyDescent="0.2">
      <c r="A13" s="134"/>
      <c r="B13" s="139"/>
      <c r="C13" s="140"/>
      <c r="D13" s="141">
        <v>393976</v>
      </c>
      <c r="E13" s="142"/>
      <c r="F13" s="143">
        <v>289789</v>
      </c>
      <c r="G13" s="155"/>
      <c r="H13" s="145"/>
    </row>
    <row r="14" spans="1:8" x14ac:dyDescent="0.2">
      <c r="A14" s="146"/>
      <c r="B14" s="147"/>
      <c r="C14" s="148"/>
      <c r="D14" s="149">
        <v>204970</v>
      </c>
      <c r="E14" s="150"/>
      <c r="F14" s="151">
        <v>141759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3.43</v>
      </c>
      <c r="C19" s="156">
        <f>ROUND(VALUE(SUBSTITUTE(実質収支比率等に係る経年分析!G$48,"▲","-")),2)</f>
        <v>3.87</v>
      </c>
      <c r="D19" s="156">
        <f>ROUND(VALUE(SUBSTITUTE(実質収支比率等に係る経年分析!H$48,"▲","-")),2)</f>
        <v>3.55</v>
      </c>
      <c r="E19" s="156">
        <f>ROUND(VALUE(SUBSTITUTE(実質収支比率等に係る経年分析!I$48,"▲","-")),2)</f>
        <v>2.7</v>
      </c>
      <c r="F19" s="156">
        <f>ROUND(VALUE(SUBSTITUTE(実質収支比率等に係る経年分析!J$48,"▲","-")),2)</f>
        <v>4.29</v>
      </c>
    </row>
    <row r="20" spans="1:11" x14ac:dyDescent="0.2">
      <c r="A20" s="156" t="s">
        <v>53</v>
      </c>
      <c r="B20" s="156">
        <f>ROUND(VALUE(SUBSTITUTE(実質収支比率等に係る経年分析!F$47,"▲","-")),2)</f>
        <v>49.07</v>
      </c>
      <c r="C20" s="156">
        <f>ROUND(VALUE(SUBSTITUTE(実質収支比率等に係る経年分析!G$47,"▲","-")),2)</f>
        <v>45.37</v>
      </c>
      <c r="D20" s="156">
        <f>ROUND(VALUE(SUBSTITUTE(実質収支比率等に係る経年分析!H$47,"▲","-")),2)</f>
        <v>39.67</v>
      </c>
      <c r="E20" s="156">
        <f>ROUND(VALUE(SUBSTITUTE(実質収支比率等に係る経年分析!I$47,"▲","-")),2)</f>
        <v>41.02</v>
      </c>
      <c r="F20" s="156">
        <f>ROUND(VALUE(SUBSTITUTE(実質収支比率等に係る経年分析!J$47,"▲","-")),2)</f>
        <v>36.54</v>
      </c>
    </row>
    <row r="21" spans="1:11" x14ac:dyDescent="0.2">
      <c r="A21" s="156" t="s">
        <v>54</v>
      </c>
      <c r="B21" s="156">
        <f>IF(ISNUMBER(VALUE(SUBSTITUTE(実質収支比率等に係る経年分析!F$49,"▲","-"))),ROUND(VALUE(SUBSTITUTE(実質収支比率等に係る経年分析!F$49,"▲","-")),2),NA())</f>
        <v>-2.41</v>
      </c>
      <c r="C21" s="156">
        <f>IF(ISNUMBER(VALUE(SUBSTITUTE(実質収支比率等に係る経年分析!G$49,"▲","-"))),ROUND(VALUE(SUBSTITUTE(実質収支比率等に係る経年分析!G$49,"▲","-")),2),NA())</f>
        <v>0.73</v>
      </c>
      <c r="D21" s="156">
        <f>IF(ISNUMBER(VALUE(SUBSTITUTE(実質収支比率等に係る経年分析!H$49,"▲","-"))),ROUND(VALUE(SUBSTITUTE(実質収支比率等に係る経年分析!H$49,"▲","-")),2),NA())</f>
        <v>-4.9400000000000004</v>
      </c>
      <c r="E21" s="156">
        <f>IF(ISNUMBER(VALUE(SUBSTITUTE(実質収支比率等に係る経年分析!I$49,"▲","-"))),ROUND(VALUE(SUBSTITUTE(実質収支比率等に係る経年分析!I$49,"▲","-")),2),NA())</f>
        <v>-0.78</v>
      </c>
      <c r="F21" s="156">
        <f>IF(ISNUMBER(VALUE(SUBSTITUTE(実質収支比率等に係る経年分析!J$49,"▲","-"))),ROUND(VALUE(SUBSTITUTE(実質収支比率等に係る経年分析!J$49,"▲","-")),2),NA())</f>
        <v>-1.53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発電事業特別会計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0.31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0.37</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0.24</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0.09</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0.08</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0.46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v>
      </c>
    </row>
    <row r="31" spans="1:11" x14ac:dyDescent="0.2">
      <c r="A31" s="157" t="str">
        <f>IF(連結実質赤字比率に係る赤字・黒字の構成分析!C$39="",NA(),連結実質赤字比率に係る赤字・黒字の構成分析!C$39)</f>
        <v>簡易水道事業特別会計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0.14000000000000001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0.12</v>
      </c>
    </row>
    <row r="32" spans="1:11" x14ac:dyDescent="0.2">
      <c r="A32" s="157" t="str">
        <f>IF(連結実質赤字比率に係る赤字・黒字の構成分析!C$38="",NA(),連結実質赤字比率に係る赤字・黒字の構成分析!C$38)</f>
        <v>公共下水道事業特別会計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0.14000000000000001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0.39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0.14000000000000001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0.17</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1.38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1.85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1.64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1.39</v>
      </c>
    </row>
    <row r="34" spans="1:16" x14ac:dyDescent="0.2">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1.03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1.21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1.38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1.79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1.69</v>
      </c>
    </row>
    <row r="35" spans="1:16" x14ac:dyDescent="0.2">
      <c r="A35" s="157" t="str">
        <f>IF(連結実質赤字比率に係る赤字・黒字の構成分析!C$35="",NA(),連結実質赤字比率に係る赤字・黒字の構成分析!C$35)</f>
        <v>国民健康保険診療所事業特別会計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1.31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2.31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2.0099999999999998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1.87</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3.43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3.87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3.54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4.28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246</v>
      </c>
      <c r="E42" s="158"/>
      <c r="F42" s="158"/>
      <c r="G42" s="158">
        <f>'実質公債費比率（分子）の構造'!L$52</f>
        <v>255</v>
      </c>
      <c r="H42" s="158"/>
      <c r="I42" s="158"/>
      <c r="J42" s="158">
        <f>'実質公債費比率（分子）の構造'!M$52</f>
        <v>278</v>
      </c>
      <c r="K42" s="158"/>
      <c r="L42" s="158"/>
      <c r="M42" s="158">
        <f>'実質公債費比率（分子）の構造'!N$52</f>
        <v>287</v>
      </c>
      <c r="N42" s="158"/>
      <c r="O42" s="158"/>
      <c r="P42" s="158">
        <f>'実質公債費比率（分子）の構造'!O$52</f>
        <v>270</v>
      </c>
    </row>
    <row r="43" spans="1:16" x14ac:dyDescent="0.2">
      <c r="A43" s="158" t="s">
        <v>16</v>
      </c>
      <c r="B43" s="158" t="str">
        <f>'実質公債費比率（分子）の構造'!K$51</f>
        <v>-</v>
      </c>
      <c r="C43" s="158"/>
      <c r="D43" s="158"/>
      <c r="E43" s="158" t="str">
        <f>'実質公債費比率（分子）の構造'!L$51</f>
        <v>-</v>
      </c>
      <c r="F43" s="158"/>
      <c r="G43" s="158"/>
      <c r="H43" s="158">
        <f>'実質公債費比率（分子）の構造'!M$51</f>
        <v>0</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8</v>
      </c>
      <c r="C44" s="158"/>
      <c r="D44" s="158"/>
      <c r="E44" s="158">
        <f>'実質公債費比率（分子）の構造'!L$50</f>
        <v>7</v>
      </c>
      <c r="F44" s="158"/>
      <c r="G44" s="158"/>
      <c r="H44" s="158">
        <f>'実質公債費比率（分子）の構造'!M$50</f>
        <v>5</v>
      </c>
      <c r="I44" s="158"/>
      <c r="J44" s="158"/>
      <c r="K44" s="158">
        <f>'実質公債費比率（分子）の構造'!N$50</f>
        <v>4</v>
      </c>
      <c r="L44" s="158"/>
      <c r="M44" s="158"/>
      <c r="N44" s="158">
        <f>'実質公債費比率（分子）の構造'!O$50</f>
        <v>7</v>
      </c>
      <c r="O44" s="158"/>
      <c r="P44" s="158"/>
    </row>
    <row r="45" spans="1:16" x14ac:dyDescent="0.2">
      <c r="A45" s="158" t="s">
        <v>63</v>
      </c>
      <c r="B45" s="158">
        <f>'実質公債費比率（分子）の構造'!K$49</f>
        <v>4</v>
      </c>
      <c r="C45" s="158"/>
      <c r="D45" s="158"/>
      <c r="E45" s="158">
        <f>'実質公債費比率（分子）の構造'!L$49</f>
        <v>3</v>
      </c>
      <c r="F45" s="158"/>
      <c r="G45" s="158"/>
      <c r="H45" s="158">
        <f>'実質公債費比率（分子）の構造'!M$49</f>
        <v>3</v>
      </c>
      <c r="I45" s="158"/>
      <c r="J45" s="158"/>
      <c r="K45" s="158">
        <f>'実質公債費比率（分子）の構造'!N$49</f>
        <v>2</v>
      </c>
      <c r="L45" s="158"/>
      <c r="M45" s="158"/>
      <c r="N45" s="158">
        <f>'実質公債費比率（分子）の構造'!O$49</f>
        <v>0</v>
      </c>
      <c r="O45" s="158"/>
      <c r="P45" s="158"/>
    </row>
    <row r="46" spans="1:16" x14ac:dyDescent="0.2">
      <c r="A46" s="158" t="s">
        <v>64</v>
      </c>
      <c r="B46" s="158">
        <f>'実質公債費比率（分子）の構造'!K$48</f>
        <v>27</v>
      </c>
      <c r="C46" s="158"/>
      <c r="D46" s="158"/>
      <c r="E46" s="158">
        <f>'実質公債費比率（分子）の構造'!L$48</f>
        <v>22</v>
      </c>
      <c r="F46" s="158"/>
      <c r="G46" s="158"/>
      <c r="H46" s="158">
        <f>'実質公債費比率（分子）の構造'!M$48</f>
        <v>22</v>
      </c>
      <c r="I46" s="158"/>
      <c r="J46" s="158"/>
      <c r="K46" s="158">
        <f>'実質公債費比率（分子）の構造'!N$48</f>
        <v>23</v>
      </c>
      <c r="L46" s="158"/>
      <c r="M46" s="158"/>
      <c r="N46" s="158">
        <f>'実質公債費比率（分子）の構造'!O$48</f>
        <v>13</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297</v>
      </c>
      <c r="C49" s="158"/>
      <c r="D49" s="158"/>
      <c r="E49" s="158">
        <f>'実質公債費比率（分子）の構造'!L$45</f>
        <v>324</v>
      </c>
      <c r="F49" s="158"/>
      <c r="G49" s="158"/>
      <c r="H49" s="158">
        <f>'実質公債費比率（分子）の構造'!M$45</f>
        <v>342</v>
      </c>
      <c r="I49" s="158"/>
      <c r="J49" s="158"/>
      <c r="K49" s="158">
        <f>'実質公債費比率（分子）の構造'!N$45</f>
        <v>351</v>
      </c>
      <c r="L49" s="158"/>
      <c r="M49" s="158"/>
      <c r="N49" s="158">
        <f>'実質公債費比率（分子）の構造'!O$45</f>
        <v>355</v>
      </c>
      <c r="O49" s="158"/>
      <c r="P49" s="158"/>
    </row>
    <row r="50" spans="1:16" x14ac:dyDescent="0.2">
      <c r="A50" s="158" t="s">
        <v>67</v>
      </c>
      <c r="B50" s="158" t="e">
        <f>NA()</f>
        <v>#N/A</v>
      </c>
      <c r="C50" s="158">
        <f>IF(ISNUMBER('実質公債費比率（分子）の構造'!K$53),'実質公債費比率（分子）の構造'!K$53,NA())</f>
        <v>90</v>
      </c>
      <c r="D50" s="158" t="e">
        <f>NA()</f>
        <v>#N/A</v>
      </c>
      <c r="E50" s="158" t="e">
        <f>NA()</f>
        <v>#N/A</v>
      </c>
      <c r="F50" s="158">
        <f>IF(ISNUMBER('実質公債費比率（分子）の構造'!L$53),'実質公債費比率（分子）の構造'!L$53,NA())</f>
        <v>101</v>
      </c>
      <c r="G50" s="158" t="e">
        <f>NA()</f>
        <v>#N/A</v>
      </c>
      <c r="H50" s="158" t="e">
        <f>NA()</f>
        <v>#N/A</v>
      </c>
      <c r="I50" s="158">
        <f>IF(ISNUMBER('実質公債費比率（分子）の構造'!M$53),'実質公債費比率（分子）の構造'!M$53,NA())</f>
        <v>94</v>
      </c>
      <c r="J50" s="158" t="e">
        <f>NA()</f>
        <v>#N/A</v>
      </c>
      <c r="K50" s="158" t="e">
        <f>NA()</f>
        <v>#N/A</v>
      </c>
      <c r="L50" s="158">
        <f>IF(ISNUMBER('実質公債費比率（分子）の構造'!N$53),'実質公債費比率（分子）の構造'!N$53,NA())</f>
        <v>93</v>
      </c>
      <c r="M50" s="158" t="e">
        <f>NA()</f>
        <v>#N/A</v>
      </c>
      <c r="N50" s="158" t="e">
        <f>NA()</f>
        <v>#N/A</v>
      </c>
      <c r="O50" s="158">
        <f>IF(ISNUMBER('実質公債費比率（分子）の構造'!O$53),'実質公債費比率（分子）の構造'!O$53,NA())</f>
        <v>105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2462</v>
      </c>
      <c r="E56" s="157"/>
      <c r="F56" s="157"/>
      <c r="G56" s="157">
        <f>'将来負担比率（分子）の構造'!J$52</f>
        <v>2404</v>
      </c>
      <c r="H56" s="157"/>
      <c r="I56" s="157"/>
      <c r="J56" s="157">
        <f>'将来負担比率（分子）の構造'!K$52</f>
        <v>2268</v>
      </c>
      <c r="K56" s="157"/>
      <c r="L56" s="157"/>
      <c r="M56" s="157">
        <f>'将来負担比率（分子）の構造'!L$52</f>
        <v>2097</v>
      </c>
      <c r="N56" s="157"/>
      <c r="O56" s="157"/>
      <c r="P56" s="157">
        <f>'将来負担比率（分子）の構造'!M$52</f>
        <v>1903</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3732</v>
      </c>
      <c r="E58" s="157"/>
      <c r="F58" s="157"/>
      <c r="G58" s="157">
        <f>'将来負担比率（分子）の構造'!J$50</f>
        <v>4137</v>
      </c>
      <c r="H58" s="157"/>
      <c r="I58" s="157"/>
      <c r="J58" s="157">
        <f>'将来負担比率（分子）の構造'!K$50</f>
        <v>4035</v>
      </c>
      <c r="K58" s="157"/>
      <c r="L58" s="157"/>
      <c r="M58" s="157">
        <f>'将来負担比率（分子）の構造'!L$50</f>
        <v>4113</v>
      </c>
      <c r="N58" s="157"/>
      <c r="O58" s="157"/>
      <c r="P58" s="157">
        <f>'将来負担比率（分子）の構造'!M$50</f>
        <v>4029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136</v>
      </c>
      <c r="C62" s="157"/>
      <c r="D62" s="157"/>
      <c r="E62" s="157">
        <f>'将来負担比率（分子）の構造'!J$45</f>
        <v>250</v>
      </c>
      <c r="F62" s="157"/>
      <c r="G62" s="157"/>
      <c r="H62" s="157">
        <f>'将来負担比率（分子）の構造'!K$45</f>
        <v>197</v>
      </c>
      <c r="I62" s="157"/>
      <c r="J62" s="157"/>
      <c r="K62" s="157">
        <f>'将来負担比率（分子）の構造'!L$45</f>
        <v>212</v>
      </c>
      <c r="L62" s="157"/>
      <c r="M62" s="157"/>
      <c r="N62" s="157">
        <f>'将来負担比率（分子）の構造'!M$45</f>
        <v>185</v>
      </c>
      <c r="O62" s="157"/>
      <c r="P62" s="157"/>
    </row>
    <row r="63" spans="1:16" x14ac:dyDescent="0.2">
      <c r="A63" s="157" t="s">
        <v>34</v>
      </c>
      <c r="B63" s="157">
        <f>'将来負担比率（分子）の構造'!I$44</f>
        <v>9</v>
      </c>
      <c r="C63" s="157"/>
      <c r="D63" s="157"/>
      <c r="E63" s="157">
        <f>'将来負担比率（分子）の構造'!J$44</f>
        <v>5</v>
      </c>
      <c r="F63" s="157"/>
      <c r="G63" s="157"/>
      <c r="H63" s="157">
        <f>'将来負担比率（分子）の構造'!K$44</f>
        <v>2</v>
      </c>
      <c r="I63" s="157"/>
      <c r="J63" s="157"/>
      <c r="K63" s="157">
        <f>'将来負担比率（分子）の構造'!L$44</f>
        <v>1</v>
      </c>
      <c r="L63" s="157"/>
      <c r="M63" s="157"/>
      <c r="N63" s="157">
        <f>'将来負担比率（分子）の構造'!M$44</f>
        <v>20</v>
      </c>
      <c r="O63" s="157"/>
      <c r="P63" s="157"/>
    </row>
    <row r="64" spans="1:16" x14ac:dyDescent="0.2">
      <c r="A64" s="157" t="s">
        <v>33</v>
      </c>
      <c r="B64" s="157">
        <f>'将来負担比率（分子）の構造'!I$43</f>
        <v>141</v>
      </c>
      <c r="C64" s="157"/>
      <c r="D64" s="157"/>
      <c r="E64" s="157">
        <f>'将来負担比率（分子）の構造'!J$43</f>
        <v>121</v>
      </c>
      <c r="F64" s="157"/>
      <c r="G64" s="157"/>
      <c r="H64" s="157">
        <f>'将来負担比率（分子）の構造'!K$43</f>
        <v>120</v>
      </c>
      <c r="I64" s="157"/>
      <c r="J64" s="157"/>
      <c r="K64" s="157">
        <f>'将来負担比率（分子）の構造'!L$43</f>
        <v>120</v>
      </c>
      <c r="L64" s="157"/>
      <c r="M64" s="157"/>
      <c r="N64" s="157">
        <f>'将来負担比率（分子）の構造'!M$43</f>
        <v>124</v>
      </c>
      <c r="O64" s="157"/>
      <c r="P64" s="157"/>
    </row>
    <row r="65" spans="1:16" x14ac:dyDescent="0.2">
      <c r="A65" s="157" t="s">
        <v>32</v>
      </c>
      <c r="B65" s="157">
        <f>'将来負担比率（分子）の構造'!I$42</f>
        <v>31</v>
      </c>
      <c r="C65" s="157"/>
      <c r="D65" s="157"/>
      <c r="E65" s="157">
        <f>'将来負担比率（分子）の構造'!J$42</f>
        <v>23</v>
      </c>
      <c r="F65" s="157"/>
      <c r="G65" s="157"/>
      <c r="H65" s="157">
        <f>'将来負担比率（分子）の構造'!K$42</f>
        <v>17</v>
      </c>
      <c r="I65" s="157"/>
      <c r="J65" s="157"/>
      <c r="K65" s="157">
        <f>'将来負担比率（分子）の構造'!L$42</f>
        <v>11</v>
      </c>
      <c r="L65" s="157"/>
      <c r="M65" s="157"/>
      <c r="N65" s="157" t="str">
        <f>'将来負担比率（分子）の構造'!M$42</f>
        <v>-</v>
      </c>
      <c r="O65" s="157"/>
      <c r="P65" s="157"/>
    </row>
    <row r="66" spans="1:16" x14ac:dyDescent="0.2">
      <c r="A66" s="157" t="s">
        <v>31</v>
      </c>
      <c r="B66" s="157">
        <f>'将来負担比率（分子）の構造'!I$41</f>
        <v>2925</v>
      </c>
      <c r="C66" s="157"/>
      <c r="D66" s="157"/>
      <c r="E66" s="157">
        <f>'将来負担比率（分子）の構造'!J$41</f>
        <v>2857</v>
      </c>
      <c r="F66" s="157"/>
      <c r="G66" s="157"/>
      <c r="H66" s="157">
        <f>'将来負担比率（分子）の構造'!K$41</f>
        <v>2653</v>
      </c>
      <c r="I66" s="157"/>
      <c r="J66" s="157"/>
      <c r="K66" s="157">
        <f>'将来負担比率（分子）の構造'!L$41</f>
        <v>2421</v>
      </c>
      <c r="L66" s="157"/>
      <c r="M66" s="157"/>
      <c r="N66" s="157">
        <f>'将来負担比率（分子）の構造'!M$41</f>
        <v>2187</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839</v>
      </c>
      <c r="C72" s="161">
        <f>基金残高に係る経年分析!G55</f>
        <v>842</v>
      </c>
      <c r="D72" s="161">
        <f>基金残高に係る経年分析!H55</f>
        <v>776</v>
      </c>
    </row>
    <row r="73" spans="1:16" x14ac:dyDescent="0.2">
      <c r="A73" s="160" t="s">
        <v>74</v>
      </c>
      <c r="B73" s="161">
        <f>基金残高に係る経年分析!F56</f>
        <v>33</v>
      </c>
      <c r="C73" s="161">
        <f>基金残高に係る経年分析!G56</f>
        <v>33</v>
      </c>
      <c r="D73" s="161">
        <f>基金残高に係る経年分析!H56</f>
        <v>33</v>
      </c>
    </row>
    <row r="74" spans="1:16" x14ac:dyDescent="0.2">
      <c r="A74" s="160" t="s">
        <v>75</v>
      </c>
      <c r="B74" s="161">
        <f>基金残高に係る経年分析!F57</f>
        <v>3016</v>
      </c>
      <c r="C74" s="161">
        <f>基金残高に係る経年分析!G57</f>
        <v>3000</v>
      </c>
      <c r="D74" s="161">
        <f>基金残高に係る経年分析!H57</f>
        <v>2977</v>
      </c>
    </row>
  </sheetData>
  <sheetProtection algorithmName="SHA-512" hashValue="X/Ztq3TFCp6+0hu7MLkA8FRuFgaqmGPrZw3ylA7ffsuMqrmBj8FIhZx39jyVWDQ+pisfQEnSnv/2Yv6OwHxuZg==" saltValue="OipB7ljlTyWDTeXX0JON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6"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201</v>
      </c>
      <c r="DI1" s="590"/>
      <c r="DJ1" s="590"/>
      <c r="DK1" s="590"/>
      <c r="DL1" s="590"/>
      <c r="DM1" s="590"/>
      <c r="DN1" s="591"/>
      <c r="DO1" s="196"/>
      <c r="DP1" s="589" t="s">
        <v>202</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214</v>
      </c>
      <c r="C5" s="597"/>
      <c r="D5" s="597"/>
      <c r="E5" s="597"/>
      <c r="F5" s="597"/>
      <c r="G5" s="597"/>
      <c r="H5" s="597"/>
      <c r="I5" s="597"/>
      <c r="J5" s="597"/>
      <c r="K5" s="597"/>
      <c r="L5" s="597"/>
      <c r="M5" s="597"/>
      <c r="N5" s="597"/>
      <c r="O5" s="597"/>
      <c r="P5" s="597"/>
      <c r="Q5" s="598"/>
      <c r="R5" s="599">
        <v>479078</v>
      </c>
      <c r="S5" s="600"/>
      <c r="T5" s="600"/>
      <c r="U5" s="600"/>
      <c r="V5" s="600"/>
      <c r="W5" s="600"/>
      <c r="X5" s="600"/>
      <c r="Y5" s="601"/>
      <c r="Z5" s="602">
        <v>9.1</v>
      </c>
      <c r="AA5" s="602"/>
      <c r="AB5" s="602"/>
      <c r="AC5" s="602"/>
      <c r="AD5" s="603">
        <v>479078</v>
      </c>
      <c r="AE5" s="603"/>
      <c r="AF5" s="603"/>
      <c r="AG5" s="603"/>
      <c r="AH5" s="603"/>
      <c r="AI5" s="603"/>
      <c r="AJ5" s="603"/>
      <c r="AK5" s="603"/>
      <c r="AL5" s="604">
        <v>21.6</v>
      </c>
      <c r="AM5" s="605"/>
      <c r="AN5" s="605"/>
      <c r="AO5" s="606"/>
      <c r="AP5" s="596" t="s">
        <v>215</v>
      </c>
      <c r="AQ5" s="597"/>
      <c r="AR5" s="597"/>
      <c r="AS5" s="597"/>
      <c r="AT5" s="597"/>
      <c r="AU5" s="597"/>
      <c r="AV5" s="597"/>
      <c r="AW5" s="597"/>
      <c r="AX5" s="597"/>
      <c r="AY5" s="597"/>
      <c r="AZ5" s="597"/>
      <c r="BA5" s="597"/>
      <c r="BB5" s="597"/>
      <c r="BC5" s="597"/>
      <c r="BD5" s="597"/>
      <c r="BE5" s="597"/>
      <c r="BF5" s="598"/>
      <c r="BG5" s="610">
        <v>479078</v>
      </c>
      <c r="BH5" s="611"/>
      <c r="BI5" s="611"/>
      <c r="BJ5" s="611"/>
      <c r="BK5" s="611"/>
      <c r="BL5" s="611"/>
      <c r="BM5" s="611"/>
      <c r="BN5" s="612"/>
      <c r="BO5" s="613">
        <v>100</v>
      </c>
      <c r="BP5" s="613"/>
      <c r="BQ5" s="613"/>
      <c r="BR5" s="613"/>
      <c r="BS5" s="614">
        <v>72858</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2">
      <c r="B6" s="607" t="s">
        <v>219</v>
      </c>
      <c r="C6" s="608"/>
      <c r="D6" s="608"/>
      <c r="E6" s="608"/>
      <c r="F6" s="608"/>
      <c r="G6" s="608"/>
      <c r="H6" s="608"/>
      <c r="I6" s="608"/>
      <c r="J6" s="608"/>
      <c r="K6" s="608"/>
      <c r="L6" s="608"/>
      <c r="M6" s="608"/>
      <c r="N6" s="608"/>
      <c r="O6" s="608"/>
      <c r="P6" s="608"/>
      <c r="Q6" s="609"/>
      <c r="R6" s="610">
        <v>203002</v>
      </c>
      <c r="S6" s="611"/>
      <c r="T6" s="611"/>
      <c r="U6" s="611"/>
      <c r="V6" s="611"/>
      <c r="W6" s="611"/>
      <c r="X6" s="611"/>
      <c r="Y6" s="612"/>
      <c r="Z6" s="613">
        <v>3.8</v>
      </c>
      <c r="AA6" s="613"/>
      <c r="AB6" s="613"/>
      <c r="AC6" s="613"/>
      <c r="AD6" s="614">
        <v>203002</v>
      </c>
      <c r="AE6" s="614"/>
      <c r="AF6" s="614"/>
      <c r="AG6" s="614"/>
      <c r="AH6" s="614"/>
      <c r="AI6" s="614"/>
      <c r="AJ6" s="614"/>
      <c r="AK6" s="614"/>
      <c r="AL6" s="615">
        <v>9.1999999999999993</v>
      </c>
      <c r="AM6" s="616"/>
      <c r="AN6" s="616"/>
      <c r="AO6" s="617"/>
      <c r="AP6" s="607" t="s">
        <v>220</v>
      </c>
      <c r="AQ6" s="608"/>
      <c r="AR6" s="608"/>
      <c r="AS6" s="608"/>
      <c r="AT6" s="608"/>
      <c r="AU6" s="608"/>
      <c r="AV6" s="608"/>
      <c r="AW6" s="608"/>
      <c r="AX6" s="608"/>
      <c r="AY6" s="608"/>
      <c r="AZ6" s="608"/>
      <c r="BA6" s="608"/>
      <c r="BB6" s="608"/>
      <c r="BC6" s="608"/>
      <c r="BD6" s="608"/>
      <c r="BE6" s="608"/>
      <c r="BF6" s="609"/>
      <c r="BG6" s="610">
        <v>479078</v>
      </c>
      <c r="BH6" s="611"/>
      <c r="BI6" s="611"/>
      <c r="BJ6" s="611"/>
      <c r="BK6" s="611"/>
      <c r="BL6" s="611"/>
      <c r="BM6" s="611"/>
      <c r="BN6" s="612"/>
      <c r="BO6" s="613">
        <v>100</v>
      </c>
      <c r="BP6" s="613"/>
      <c r="BQ6" s="613"/>
      <c r="BR6" s="613"/>
      <c r="BS6" s="614">
        <v>72858</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47486</v>
      </c>
      <c r="CS6" s="611"/>
      <c r="CT6" s="611"/>
      <c r="CU6" s="611"/>
      <c r="CV6" s="611"/>
      <c r="CW6" s="611"/>
      <c r="CX6" s="611"/>
      <c r="CY6" s="612"/>
      <c r="CZ6" s="604">
        <v>1.1000000000000001</v>
      </c>
      <c r="DA6" s="605"/>
      <c r="DB6" s="605"/>
      <c r="DC6" s="621"/>
      <c r="DD6" s="619" t="s">
        <v>122</v>
      </c>
      <c r="DE6" s="611"/>
      <c r="DF6" s="611"/>
      <c r="DG6" s="611"/>
      <c r="DH6" s="611"/>
      <c r="DI6" s="611"/>
      <c r="DJ6" s="611"/>
      <c r="DK6" s="611"/>
      <c r="DL6" s="611"/>
      <c r="DM6" s="611"/>
      <c r="DN6" s="611"/>
      <c r="DO6" s="611"/>
      <c r="DP6" s="612"/>
      <c r="DQ6" s="619">
        <v>47486</v>
      </c>
      <c r="DR6" s="611"/>
      <c r="DS6" s="611"/>
      <c r="DT6" s="611"/>
      <c r="DU6" s="611"/>
      <c r="DV6" s="611"/>
      <c r="DW6" s="611"/>
      <c r="DX6" s="611"/>
      <c r="DY6" s="611"/>
      <c r="DZ6" s="611"/>
      <c r="EA6" s="611"/>
      <c r="EB6" s="611"/>
      <c r="EC6" s="620"/>
    </row>
    <row r="7" spans="2:143" ht="11.25" customHeight="1" x14ac:dyDescent="0.2">
      <c r="B7" s="607" t="s">
        <v>222</v>
      </c>
      <c r="C7" s="608"/>
      <c r="D7" s="608"/>
      <c r="E7" s="608"/>
      <c r="F7" s="608"/>
      <c r="G7" s="608"/>
      <c r="H7" s="608"/>
      <c r="I7" s="608"/>
      <c r="J7" s="608"/>
      <c r="K7" s="608"/>
      <c r="L7" s="608"/>
      <c r="M7" s="608"/>
      <c r="N7" s="608"/>
      <c r="O7" s="608"/>
      <c r="P7" s="608"/>
      <c r="Q7" s="609"/>
      <c r="R7" s="610">
        <v>34</v>
      </c>
      <c r="S7" s="611"/>
      <c r="T7" s="611"/>
      <c r="U7" s="611"/>
      <c r="V7" s="611"/>
      <c r="W7" s="611"/>
      <c r="X7" s="611"/>
      <c r="Y7" s="612"/>
      <c r="Z7" s="613">
        <v>0</v>
      </c>
      <c r="AA7" s="613"/>
      <c r="AB7" s="613"/>
      <c r="AC7" s="613"/>
      <c r="AD7" s="614">
        <v>34</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51049</v>
      </c>
      <c r="BH7" s="611"/>
      <c r="BI7" s="611"/>
      <c r="BJ7" s="611"/>
      <c r="BK7" s="611"/>
      <c r="BL7" s="611"/>
      <c r="BM7" s="611"/>
      <c r="BN7" s="612"/>
      <c r="BO7" s="613">
        <v>10.7</v>
      </c>
      <c r="BP7" s="613"/>
      <c r="BQ7" s="613"/>
      <c r="BR7" s="613"/>
      <c r="BS7" s="614">
        <v>972</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602757</v>
      </c>
      <c r="CS7" s="611"/>
      <c r="CT7" s="611"/>
      <c r="CU7" s="611"/>
      <c r="CV7" s="611"/>
      <c r="CW7" s="611"/>
      <c r="CX7" s="611"/>
      <c r="CY7" s="612"/>
      <c r="CZ7" s="613">
        <v>13.9</v>
      </c>
      <c r="DA7" s="613"/>
      <c r="DB7" s="613"/>
      <c r="DC7" s="613"/>
      <c r="DD7" s="619">
        <v>6361</v>
      </c>
      <c r="DE7" s="611"/>
      <c r="DF7" s="611"/>
      <c r="DG7" s="611"/>
      <c r="DH7" s="611"/>
      <c r="DI7" s="611"/>
      <c r="DJ7" s="611"/>
      <c r="DK7" s="611"/>
      <c r="DL7" s="611"/>
      <c r="DM7" s="611"/>
      <c r="DN7" s="611"/>
      <c r="DO7" s="611"/>
      <c r="DP7" s="612"/>
      <c r="DQ7" s="619">
        <v>523320</v>
      </c>
      <c r="DR7" s="611"/>
      <c r="DS7" s="611"/>
      <c r="DT7" s="611"/>
      <c r="DU7" s="611"/>
      <c r="DV7" s="611"/>
      <c r="DW7" s="611"/>
      <c r="DX7" s="611"/>
      <c r="DY7" s="611"/>
      <c r="DZ7" s="611"/>
      <c r="EA7" s="611"/>
      <c r="EB7" s="611"/>
      <c r="EC7" s="620"/>
    </row>
    <row r="8" spans="2:143" ht="11.25" customHeight="1" x14ac:dyDescent="0.2">
      <c r="B8" s="607" t="s">
        <v>225</v>
      </c>
      <c r="C8" s="608"/>
      <c r="D8" s="608"/>
      <c r="E8" s="608"/>
      <c r="F8" s="608"/>
      <c r="G8" s="608"/>
      <c r="H8" s="608"/>
      <c r="I8" s="608"/>
      <c r="J8" s="608"/>
      <c r="K8" s="608"/>
      <c r="L8" s="608"/>
      <c r="M8" s="608"/>
      <c r="N8" s="608"/>
      <c r="O8" s="608"/>
      <c r="P8" s="608"/>
      <c r="Q8" s="609"/>
      <c r="R8" s="610">
        <v>781</v>
      </c>
      <c r="S8" s="611"/>
      <c r="T8" s="611"/>
      <c r="U8" s="611"/>
      <c r="V8" s="611"/>
      <c r="W8" s="611"/>
      <c r="X8" s="611"/>
      <c r="Y8" s="612"/>
      <c r="Z8" s="613">
        <v>0</v>
      </c>
      <c r="AA8" s="613"/>
      <c r="AB8" s="613"/>
      <c r="AC8" s="613"/>
      <c r="AD8" s="614">
        <v>781</v>
      </c>
      <c r="AE8" s="614"/>
      <c r="AF8" s="614"/>
      <c r="AG8" s="614"/>
      <c r="AH8" s="614"/>
      <c r="AI8" s="614"/>
      <c r="AJ8" s="614"/>
      <c r="AK8" s="614"/>
      <c r="AL8" s="615">
        <v>0</v>
      </c>
      <c r="AM8" s="616"/>
      <c r="AN8" s="616"/>
      <c r="AO8" s="617"/>
      <c r="AP8" s="607" t="s">
        <v>226</v>
      </c>
      <c r="AQ8" s="608"/>
      <c r="AR8" s="608"/>
      <c r="AS8" s="608"/>
      <c r="AT8" s="608"/>
      <c r="AU8" s="608"/>
      <c r="AV8" s="608"/>
      <c r="AW8" s="608"/>
      <c r="AX8" s="608"/>
      <c r="AY8" s="608"/>
      <c r="AZ8" s="608"/>
      <c r="BA8" s="608"/>
      <c r="BB8" s="608"/>
      <c r="BC8" s="608"/>
      <c r="BD8" s="608"/>
      <c r="BE8" s="608"/>
      <c r="BF8" s="609"/>
      <c r="BG8" s="610">
        <v>1717</v>
      </c>
      <c r="BH8" s="611"/>
      <c r="BI8" s="611"/>
      <c r="BJ8" s="611"/>
      <c r="BK8" s="611"/>
      <c r="BL8" s="611"/>
      <c r="BM8" s="611"/>
      <c r="BN8" s="612"/>
      <c r="BO8" s="613">
        <v>0.4</v>
      </c>
      <c r="BP8" s="613"/>
      <c r="BQ8" s="613"/>
      <c r="BR8" s="613"/>
      <c r="BS8" s="614" t="s">
        <v>122</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475885</v>
      </c>
      <c r="CS8" s="611"/>
      <c r="CT8" s="611"/>
      <c r="CU8" s="611"/>
      <c r="CV8" s="611"/>
      <c r="CW8" s="611"/>
      <c r="CX8" s="611"/>
      <c r="CY8" s="612"/>
      <c r="CZ8" s="613">
        <v>11</v>
      </c>
      <c r="DA8" s="613"/>
      <c r="DB8" s="613"/>
      <c r="DC8" s="613"/>
      <c r="DD8" s="619" t="s">
        <v>122</v>
      </c>
      <c r="DE8" s="611"/>
      <c r="DF8" s="611"/>
      <c r="DG8" s="611"/>
      <c r="DH8" s="611"/>
      <c r="DI8" s="611"/>
      <c r="DJ8" s="611"/>
      <c r="DK8" s="611"/>
      <c r="DL8" s="611"/>
      <c r="DM8" s="611"/>
      <c r="DN8" s="611"/>
      <c r="DO8" s="611"/>
      <c r="DP8" s="612"/>
      <c r="DQ8" s="619">
        <v>346310</v>
      </c>
      <c r="DR8" s="611"/>
      <c r="DS8" s="611"/>
      <c r="DT8" s="611"/>
      <c r="DU8" s="611"/>
      <c r="DV8" s="611"/>
      <c r="DW8" s="611"/>
      <c r="DX8" s="611"/>
      <c r="DY8" s="611"/>
      <c r="DZ8" s="611"/>
      <c r="EA8" s="611"/>
      <c r="EB8" s="611"/>
      <c r="EC8" s="620"/>
    </row>
    <row r="9" spans="2:143" ht="11.25" customHeight="1" x14ac:dyDescent="0.2">
      <c r="B9" s="607" t="s">
        <v>228</v>
      </c>
      <c r="C9" s="608"/>
      <c r="D9" s="608"/>
      <c r="E9" s="608"/>
      <c r="F9" s="608"/>
      <c r="G9" s="608"/>
      <c r="H9" s="608"/>
      <c r="I9" s="608"/>
      <c r="J9" s="608"/>
      <c r="K9" s="608"/>
      <c r="L9" s="608"/>
      <c r="M9" s="608"/>
      <c r="N9" s="608"/>
      <c r="O9" s="608"/>
      <c r="P9" s="608"/>
      <c r="Q9" s="609"/>
      <c r="R9" s="610">
        <v>769</v>
      </c>
      <c r="S9" s="611"/>
      <c r="T9" s="611"/>
      <c r="U9" s="611"/>
      <c r="V9" s="611"/>
      <c r="W9" s="611"/>
      <c r="X9" s="611"/>
      <c r="Y9" s="612"/>
      <c r="Z9" s="613">
        <v>0</v>
      </c>
      <c r="AA9" s="613"/>
      <c r="AB9" s="613"/>
      <c r="AC9" s="613"/>
      <c r="AD9" s="614">
        <v>769</v>
      </c>
      <c r="AE9" s="614"/>
      <c r="AF9" s="614"/>
      <c r="AG9" s="614"/>
      <c r="AH9" s="614"/>
      <c r="AI9" s="614"/>
      <c r="AJ9" s="614"/>
      <c r="AK9" s="614"/>
      <c r="AL9" s="615">
        <v>0</v>
      </c>
      <c r="AM9" s="616"/>
      <c r="AN9" s="616"/>
      <c r="AO9" s="617"/>
      <c r="AP9" s="607" t="s">
        <v>229</v>
      </c>
      <c r="AQ9" s="608"/>
      <c r="AR9" s="608"/>
      <c r="AS9" s="608"/>
      <c r="AT9" s="608"/>
      <c r="AU9" s="608"/>
      <c r="AV9" s="608"/>
      <c r="AW9" s="608"/>
      <c r="AX9" s="608"/>
      <c r="AY9" s="608"/>
      <c r="AZ9" s="608"/>
      <c r="BA9" s="608"/>
      <c r="BB9" s="608"/>
      <c r="BC9" s="608"/>
      <c r="BD9" s="608"/>
      <c r="BE9" s="608"/>
      <c r="BF9" s="609"/>
      <c r="BG9" s="610">
        <v>44129</v>
      </c>
      <c r="BH9" s="611"/>
      <c r="BI9" s="611"/>
      <c r="BJ9" s="611"/>
      <c r="BK9" s="611"/>
      <c r="BL9" s="611"/>
      <c r="BM9" s="611"/>
      <c r="BN9" s="612"/>
      <c r="BO9" s="613">
        <v>9.1999999999999993</v>
      </c>
      <c r="BP9" s="613"/>
      <c r="BQ9" s="613"/>
      <c r="BR9" s="613"/>
      <c r="BS9" s="614" t="s">
        <v>122</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262077</v>
      </c>
      <c r="CS9" s="611"/>
      <c r="CT9" s="611"/>
      <c r="CU9" s="611"/>
      <c r="CV9" s="611"/>
      <c r="CW9" s="611"/>
      <c r="CX9" s="611"/>
      <c r="CY9" s="612"/>
      <c r="CZ9" s="613">
        <v>6</v>
      </c>
      <c r="DA9" s="613"/>
      <c r="DB9" s="613"/>
      <c r="DC9" s="613"/>
      <c r="DD9" s="619">
        <v>16996</v>
      </c>
      <c r="DE9" s="611"/>
      <c r="DF9" s="611"/>
      <c r="DG9" s="611"/>
      <c r="DH9" s="611"/>
      <c r="DI9" s="611"/>
      <c r="DJ9" s="611"/>
      <c r="DK9" s="611"/>
      <c r="DL9" s="611"/>
      <c r="DM9" s="611"/>
      <c r="DN9" s="611"/>
      <c r="DO9" s="611"/>
      <c r="DP9" s="612"/>
      <c r="DQ9" s="619">
        <v>253789</v>
      </c>
      <c r="DR9" s="611"/>
      <c r="DS9" s="611"/>
      <c r="DT9" s="611"/>
      <c r="DU9" s="611"/>
      <c r="DV9" s="611"/>
      <c r="DW9" s="611"/>
      <c r="DX9" s="611"/>
      <c r="DY9" s="611"/>
      <c r="DZ9" s="611"/>
      <c r="EA9" s="611"/>
      <c r="EB9" s="611"/>
      <c r="EC9" s="620"/>
    </row>
    <row r="10" spans="2:143" ht="11.25" customHeight="1" x14ac:dyDescent="0.2">
      <c r="B10" s="607" t="s">
        <v>231</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4329</v>
      </c>
      <c r="BH10" s="611"/>
      <c r="BI10" s="611"/>
      <c r="BJ10" s="611"/>
      <c r="BK10" s="611"/>
      <c r="BL10" s="611"/>
      <c r="BM10" s="611"/>
      <c r="BN10" s="612"/>
      <c r="BO10" s="613">
        <v>0.9</v>
      </c>
      <c r="BP10" s="613"/>
      <c r="BQ10" s="613"/>
      <c r="BR10" s="613"/>
      <c r="BS10" s="614">
        <v>722</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234</v>
      </c>
      <c r="C11" s="608"/>
      <c r="D11" s="608"/>
      <c r="E11" s="608"/>
      <c r="F11" s="608"/>
      <c r="G11" s="608"/>
      <c r="H11" s="608"/>
      <c r="I11" s="608"/>
      <c r="J11" s="608"/>
      <c r="K11" s="608"/>
      <c r="L11" s="608"/>
      <c r="M11" s="608"/>
      <c r="N11" s="608"/>
      <c r="O11" s="608"/>
      <c r="P11" s="608"/>
      <c r="Q11" s="609"/>
      <c r="R11" s="610">
        <v>39110</v>
      </c>
      <c r="S11" s="611"/>
      <c r="T11" s="611"/>
      <c r="U11" s="611"/>
      <c r="V11" s="611"/>
      <c r="W11" s="611"/>
      <c r="X11" s="611"/>
      <c r="Y11" s="612"/>
      <c r="Z11" s="615">
        <v>0.7</v>
      </c>
      <c r="AA11" s="616"/>
      <c r="AB11" s="616"/>
      <c r="AC11" s="622"/>
      <c r="AD11" s="619">
        <v>39110</v>
      </c>
      <c r="AE11" s="611"/>
      <c r="AF11" s="611"/>
      <c r="AG11" s="611"/>
      <c r="AH11" s="611"/>
      <c r="AI11" s="611"/>
      <c r="AJ11" s="611"/>
      <c r="AK11" s="612"/>
      <c r="AL11" s="615">
        <v>1.8</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874</v>
      </c>
      <c r="BH11" s="611"/>
      <c r="BI11" s="611"/>
      <c r="BJ11" s="611"/>
      <c r="BK11" s="611"/>
      <c r="BL11" s="611"/>
      <c r="BM11" s="611"/>
      <c r="BN11" s="612"/>
      <c r="BO11" s="613">
        <v>0.2</v>
      </c>
      <c r="BP11" s="613"/>
      <c r="BQ11" s="613"/>
      <c r="BR11" s="613"/>
      <c r="BS11" s="614">
        <v>250</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484665</v>
      </c>
      <c r="CS11" s="611"/>
      <c r="CT11" s="611"/>
      <c r="CU11" s="611"/>
      <c r="CV11" s="611"/>
      <c r="CW11" s="611"/>
      <c r="CX11" s="611"/>
      <c r="CY11" s="612"/>
      <c r="CZ11" s="613">
        <v>11.2</v>
      </c>
      <c r="DA11" s="613"/>
      <c r="DB11" s="613"/>
      <c r="DC11" s="613"/>
      <c r="DD11" s="619">
        <v>184838</v>
      </c>
      <c r="DE11" s="611"/>
      <c r="DF11" s="611"/>
      <c r="DG11" s="611"/>
      <c r="DH11" s="611"/>
      <c r="DI11" s="611"/>
      <c r="DJ11" s="611"/>
      <c r="DK11" s="611"/>
      <c r="DL11" s="611"/>
      <c r="DM11" s="611"/>
      <c r="DN11" s="611"/>
      <c r="DO11" s="611"/>
      <c r="DP11" s="612"/>
      <c r="DQ11" s="619">
        <v>307482</v>
      </c>
      <c r="DR11" s="611"/>
      <c r="DS11" s="611"/>
      <c r="DT11" s="611"/>
      <c r="DU11" s="611"/>
      <c r="DV11" s="611"/>
      <c r="DW11" s="611"/>
      <c r="DX11" s="611"/>
      <c r="DY11" s="611"/>
      <c r="DZ11" s="611"/>
      <c r="EA11" s="611"/>
      <c r="EB11" s="611"/>
      <c r="EC11" s="620"/>
    </row>
    <row r="12" spans="2:143" ht="11.25" customHeight="1" x14ac:dyDescent="0.2">
      <c r="B12" s="607" t="s">
        <v>237</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409013</v>
      </c>
      <c r="BH12" s="611"/>
      <c r="BI12" s="611"/>
      <c r="BJ12" s="611"/>
      <c r="BK12" s="611"/>
      <c r="BL12" s="611"/>
      <c r="BM12" s="611"/>
      <c r="BN12" s="612"/>
      <c r="BO12" s="613">
        <v>85.4</v>
      </c>
      <c r="BP12" s="613"/>
      <c r="BQ12" s="613"/>
      <c r="BR12" s="613"/>
      <c r="BS12" s="614">
        <v>71886</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84256</v>
      </c>
      <c r="CS12" s="611"/>
      <c r="CT12" s="611"/>
      <c r="CU12" s="611"/>
      <c r="CV12" s="611"/>
      <c r="CW12" s="611"/>
      <c r="CX12" s="611"/>
      <c r="CY12" s="612"/>
      <c r="CZ12" s="613">
        <v>1.9</v>
      </c>
      <c r="DA12" s="613"/>
      <c r="DB12" s="613"/>
      <c r="DC12" s="613"/>
      <c r="DD12" s="619">
        <v>1043</v>
      </c>
      <c r="DE12" s="611"/>
      <c r="DF12" s="611"/>
      <c r="DG12" s="611"/>
      <c r="DH12" s="611"/>
      <c r="DI12" s="611"/>
      <c r="DJ12" s="611"/>
      <c r="DK12" s="611"/>
      <c r="DL12" s="611"/>
      <c r="DM12" s="611"/>
      <c r="DN12" s="611"/>
      <c r="DO12" s="611"/>
      <c r="DP12" s="612"/>
      <c r="DQ12" s="619">
        <v>65476</v>
      </c>
      <c r="DR12" s="611"/>
      <c r="DS12" s="611"/>
      <c r="DT12" s="611"/>
      <c r="DU12" s="611"/>
      <c r="DV12" s="611"/>
      <c r="DW12" s="611"/>
      <c r="DX12" s="611"/>
      <c r="DY12" s="611"/>
      <c r="DZ12" s="611"/>
      <c r="EA12" s="611"/>
      <c r="EB12" s="611"/>
      <c r="EC12" s="620"/>
    </row>
    <row r="13" spans="2:143" ht="11.25" customHeight="1" x14ac:dyDescent="0.2">
      <c r="B13" s="607" t="s">
        <v>240</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408490</v>
      </c>
      <c r="BH13" s="611"/>
      <c r="BI13" s="611"/>
      <c r="BJ13" s="611"/>
      <c r="BK13" s="611"/>
      <c r="BL13" s="611"/>
      <c r="BM13" s="611"/>
      <c r="BN13" s="612"/>
      <c r="BO13" s="613">
        <v>85.3</v>
      </c>
      <c r="BP13" s="613"/>
      <c r="BQ13" s="613"/>
      <c r="BR13" s="613"/>
      <c r="BS13" s="614">
        <v>71886</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266088</v>
      </c>
      <c r="CS13" s="611"/>
      <c r="CT13" s="611"/>
      <c r="CU13" s="611"/>
      <c r="CV13" s="611"/>
      <c r="CW13" s="611"/>
      <c r="CX13" s="611"/>
      <c r="CY13" s="612"/>
      <c r="CZ13" s="613">
        <v>6.1</v>
      </c>
      <c r="DA13" s="613"/>
      <c r="DB13" s="613"/>
      <c r="DC13" s="613"/>
      <c r="DD13" s="619">
        <v>193143</v>
      </c>
      <c r="DE13" s="611"/>
      <c r="DF13" s="611"/>
      <c r="DG13" s="611"/>
      <c r="DH13" s="611"/>
      <c r="DI13" s="611"/>
      <c r="DJ13" s="611"/>
      <c r="DK13" s="611"/>
      <c r="DL13" s="611"/>
      <c r="DM13" s="611"/>
      <c r="DN13" s="611"/>
      <c r="DO13" s="611"/>
      <c r="DP13" s="612"/>
      <c r="DQ13" s="619">
        <v>113850</v>
      </c>
      <c r="DR13" s="611"/>
      <c r="DS13" s="611"/>
      <c r="DT13" s="611"/>
      <c r="DU13" s="611"/>
      <c r="DV13" s="611"/>
      <c r="DW13" s="611"/>
      <c r="DX13" s="611"/>
      <c r="DY13" s="611"/>
      <c r="DZ13" s="611"/>
      <c r="EA13" s="611"/>
      <c r="EB13" s="611"/>
      <c r="EC13" s="620"/>
    </row>
    <row r="14" spans="2:143" ht="11.25" customHeight="1" x14ac:dyDescent="0.2">
      <c r="B14" s="607" t="s">
        <v>243</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8203</v>
      </c>
      <c r="BH14" s="611"/>
      <c r="BI14" s="611"/>
      <c r="BJ14" s="611"/>
      <c r="BK14" s="611"/>
      <c r="BL14" s="611"/>
      <c r="BM14" s="611"/>
      <c r="BN14" s="612"/>
      <c r="BO14" s="613">
        <v>1.7</v>
      </c>
      <c r="BP14" s="613"/>
      <c r="BQ14" s="613"/>
      <c r="BR14" s="613"/>
      <c r="BS14" s="614" t="s">
        <v>122</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32879</v>
      </c>
      <c r="CS14" s="611"/>
      <c r="CT14" s="611"/>
      <c r="CU14" s="611"/>
      <c r="CV14" s="611"/>
      <c r="CW14" s="611"/>
      <c r="CX14" s="611"/>
      <c r="CY14" s="612"/>
      <c r="CZ14" s="613">
        <v>0.8</v>
      </c>
      <c r="DA14" s="613"/>
      <c r="DB14" s="613"/>
      <c r="DC14" s="613"/>
      <c r="DD14" s="619">
        <v>4110</v>
      </c>
      <c r="DE14" s="611"/>
      <c r="DF14" s="611"/>
      <c r="DG14" s="611"/>
      <c r="DH14" s="611"/>
      <c r="DI14" s="611"/>
      <c r="DJ14" s="611"/>
      <c r="DK14" s="611"/>
      <c r="DL14" s="611"/>
      <c r="DM14" s="611"/>
      <c r="DN14" s="611"/>
      <c r="DO14" s="611"/>
      <c r="DP14" s="612"/>
      <c r="DQ14" s="619">
        <v>32601</v>
      </c>
      <c r="DR14" s="611"/>
      <c r="DS14" s="611"/>
      <c r="DT14" s="611"/>
      <c r="DU14" s="611"/>
      <c r="DV14" s="611"/>
      <c r="DW14" s="611"/>
      <c r="DX14" s="611"/>
      <c r="DY14" s="611"/>
      <c r="DZ14" s="611"/>
      <c r="EA14" s="611"/>
      <c r="EB14" s="611"/>
      <c r="EC14" s="620"/>
    </row>
    <row r="15" spans="2:143" ht="11.25" customHeight="1" x14ac:dyDescent="0.2">
      <c r="B15" s="607" t="s">
        <v>246</v>
      </c>
      <c r="C15" s="608"/>
      <c r="D15" s="608"/>
      <c r="E15" s="608"/>
      <c r="F15" s="608"/>
      <c r="G15" s="608"/>
      <c r="H15" s="608"/>
      <c r="I15" s="608"/>
      <c r="J15" s="608"/>
      <c r="K15" s="608"/>
      <c r="L15" s="608"/>
      <c r="M15" s="608"/>
      <c r="N15" s="608"/>
      <c r="O15" s="608"/>
      <c r="P15" s="608"/>
      <c r="Q15" s="609"/>
      <c r="R15" s="610">
        <v>9207</v>
      </c>
      <c r="S15" s="611"/>
      <c r="T15" s="611"/>
      <c r="U15" s="611"/>
      <c r="V15" s="611"/>
      <c r="W15" s="611"/>
      <c r="X15" s="611"/>
      <c r="Y15" s="612"/>
      <c r="Z15" s="613">
        <v>0.2</v>
      </c>
      <c r="AA15" s="613"/>
      <c r="AB15" s="613"/>
      <c r="AC15" s="613"/>
      <c r="AD15" s="614">
        <v>9207</v>
      </c>
      <c r="AE15" s="614"/>
      <c r="AF15" s="614"/>
      <c r="AG15" s="614"/>
      <c r="AH15" s="614"/>
      <c r="AI15" s="614"/>
      <c r="AJ15" s="614"/>
      <c r="AK15" s="614"/>
      <c r="AL15" s="615">
        <v>0.4</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10813</v>
      </c>
      <c r="BH15" s="611"/>
      <c r="BI15" s="611"/>
      <c r="BJ15" s="611"/>
      <c r="BK15" s="611"/>
      <c r="BL15" s="611"/>
      <c r="BM15" s="611"/>
      <c r="BN15" s="612"/>
      <c r="BO15" s="613">
        <v>2.2999999999999998</v>
      </c>
      <c r="BP15" s="613"/>
      <c r="BQ15" s="613"/>
      <c r="BR15" s="613"/>
      <c r="BS15" s="614" t="s">
        <v>122</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260105</v>
      </c>
      <c r="CS15" s="611"/>
      <c r="CT15" s="611"/>
      <c r="CU15" s="611"/>
      <c r="CV15" s="611"/>
      <c r="CW15" s="611"/>
      <c r="CX15" s="611"/>
      <c r="CY15" s="612"/>
      <c r="CZ15" s="613">
        <v>6</v>
      </c>
      <c r="DA15" s="613"/>
      <c r="DB15" s="613"/>
      <c r="DC15" s="613"/>
      <c r="DD15" s="619">
        <v>3666</v>
      </c>
      <c r="DE15" s="611"/>
      <c r="DF15" s="611"/>
      <c r="DG15" s="611"/>
      <c r="DH15" s="611"/>
      <c r="DI15" s="611"/>
      <c r="DJ15" s="611"/>
      <c r="DK15" s="611"/>
      <c r="DL15" s="611"/>
      <c r="DM15" s="611"/>
      <c r="DN15" s="611"/>
      <c r="DO15" s="611"/>
      <c r="DP15" s="612"/>
      <c r="DQ15" s="619">
        <v>228766</v>
      </c>
      <c r="DR15" s="611"/>
      <c r="DS15" s="611"/>
      <c r="DT15" s="611"/>
      <c r="DU15" s="611"/>
      <c r="DV15" s="611"/>
      <c r="DW15" s="611"/>
      <c r="DX15" s="611"/>
      <c r="DY15" s="611"/>
      <c r="DZ15" s="611"/>
      <c r="EA15" s="611"/>
      <c r="EB15" s="611"/>
      <c r="EC15" s="620"/>
    </row>
    <row r="16" spans="2:143" ht="11.25" customHeight="1" x14ac:dyDescent="0.2">
      <c r="B16" s="607" t="s">
        <v>249</v>
      </c>
      <c r="C16" s="608"/>
      <c r="D16" s="608"/>
      <c r="E16" s="608"/>
      <c r="F16" s="608"/>
      <c r="G16" s="608"/>
      <c r="H16" s="608"/>
      <c r="I16" s="608"/>
      <c r="J16" s="608"/>
      <c r="K16" s="608"/>
      <c r="L16" s="608"/>
      <c r="M16" s="608"/>
      <c r="N16" s="608"/>
      <c r="O16" s="608"/>
      <c r="P16" s="608"/>
      <c r="Q16" s="609"/>
      <c r="R16" s="610">
        <v>2891</v>
      </c>
      <c r="S16" s="611"/>
      <c r="T16" s="611"/>
      <c r="U16" s="611"/>
      <c r="V16" s="611"/>
      <c r="W16" s="611"/>
      <c r="X16" s="611"/>
      <c r="Y16" s="612"/>
      <c r="Z16" s="613">
        <v>0.1</v>
      </c>
      <c r="AA16" s="613"/>
      <c r="AB16" s="613"/>
      <c r="AC16" s="613"/>
      <c r="AD16" s="614">
        <v>2891</v>
      </c>
      <c r="AE16" s="614"/>
      <c r="AF16" s="614"/>
      <c r="AG16" s="614"/>
      <c r="AH16" s="614"/>
      <c r="AI16" s="614"/>
      <c r="AJ16" s="614"/>
      <c r="AK16" s="614"/>
      <c r="AL16" s="615">
        <v>0.1</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v>1462548</v>
      </c>
      <c r="CS16" s="611"/>
      <c r="CT16" s="611"/>
      <c r="CU16" s="611"/>
      <c r="CV16" s="611"/>
      <c r="CW16" s="611"/>
      <c r="CX16" s="611"/>
      <c r="CY16" s="612"/>
      <c r="CZ16" s="613">
        <v>33.700000000000003</v>
      </c>
      <c r="DA16" s="613"/>
      <c r="DB16" s="613"/>
      <c r="DC16" s="613"/>
      <c r="DD16" s="619" t="s">
        <v>122</v>
      </c>
      <c r="DE16" s="611"/>
      <c r="DF16" s="611"/>
      <c r="DG16" s="611"/>
      <c r="DH16" s="611"/>
      <c r="DI16" s="611"/>
      <c r="DJ16" s="611"/>
      <c r="DK16" s="611"/>
      <c r="DL16" s="611"/>
      <c r="DM16" s="611"/>
      <c r="DN16" s="611"/>
      <c r="DO16" s="611"/>
      <c r="DP16" s="612"/>
      <c r="DQ16" s="619">
        <v>178916</v>
      </c>
      <c r="DR16" s="611"/>
      <c r="DS16" s="611"/>
      <c r="DT16" s="611"/>
      <c r="DU16" s="611"/>
      <c r="DV16" s="611"/>
      <c r="DW16" s="611"/>
      <c r="DX16" s="611"/>
      <c r="DY16" s="611"/>
      <c r="DZ16" s="611"/>
      <c r="EA16" s="611"/>
      <c r="EB16" s="611"/>
      <c r="EC16" s="620"/>
    </row>
    <row r="17" spans="2:133" ht="11.25" customHeight="1" x14ac:dyDescent="0.2">
      <c r="B17" s="607" t="s">
        <v>252</v>
      </c>
      <c r="C17" s="608"/>
      <c r="D17" s="608"/>
      <c r="E17" s="608"/>
      <c r="F17" s="608"/>
      <c r="G17" s="608"/>
      <c r="H17" s="608"/>
      <c r="I17" s="608"/>
      <c r="J17" s="608"/>
      <c r="K17" s="608"/>
      <c r="L17" s="608"/>
      <c r="M17" s="608"/>
      <c r="N17" s="608"/>
      <c r="O17" s="608"/>
      <c r="P17" s="608"/>
      <c r="Q17" s="609"/>
      <c r="R17" s="610">
        <v>5672</v>
      </c>
      <c r="S17" s="611"/>
      <c r="T17" s="611"/>
      <c r="U17" s="611"/>
      <c r="V17" s="611"/>
      <c r="W17" s="611"/>
      <c r="X17" s="611"/>
      <c r="Y17" s="612"/>
      <c r="Z17" s="613">
        <v>0.1</v>
      </c>
      <c r="AA17" s="613"/>
      <c r="AB17" s="613"/>
      <c r="AC17" s="613"/>
      <c r="AD17" s="614">
        <v>5672</v>
      </c>
      <c r="AE17" s="614"/>
      <c r="AF17" s="614"/>
      <c r="AG17" s="614"/>
      <c r="AH17" s="614"/>
      <c r="AI17" s="614"/>
      <c r="AJ17" s="614"/>
      <c r="AK17" s="614"/>
      <c r="AL17" s="615">
        <v>0.3</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355244</v>
      </c>
      <c r="CS17" s="611"/>
      <c r="CT17" s="611"/>
      <c r="CU17" s="611"/>
      <c r="CV17" s="611"/>
      <c r="CW17" s="611"/>
      <c r="CX17" s="611"/>
      <c r="CY17" s="612"/>
      <c r="CZ17" s="613">
        <v>8.1999999999999993</v>
      </c>
      <c r="DA17" s="613"/>
      <c r="DB17" s="613"/>
      <c r="DC17" s="613"/>
      <c r="DD17" s="619" t="s">
        <v>122</v>
      </c>
      <c r="DE17" s="611"/>
      <c r="DF17" s="611"/>
      <c r="DG17" s="611"/>
      <c r="DH17" s="611"/>
      <c r="DI17" s="611"/>
      <c r="DJ17" s="611"/>
      <c r="DK17" s="611"/>
      <c r="DL17" s="611"/>
      <c r="DM17" s="611"/>
      <c r="DN17" s="611"/>
      <c r="DO17" s="611"/>
      <c r="DP17" s="612"/>
      <c r="DQ17" s="619">
        <v>355244</v>
      </c>
      <c r="DR17" s="611"/>
      <c r="DS17" s="611"/>
      <c r="DT17" s="611"/>
      <c r="DU17" s="611"/>
      <c r="DV17" s="611"/>
      <c r="DW17" s="611"/>
      <c r="DX17" s="611"/>
      <c r="DY17" s="611"/>
      <c r="DZ17" s="611"/>
      <c r="EA17" s="611"/>
      <c r="EB17" s="611"/>
      <c r="EC17" s="620"/>
    </row>
    <row r="18" spans="2:133" ht="11.25" customHeight="1" x14ac:dyDescent="0.2">
      <c r="B18" s="607" t="s">
        <v>255</v>
      </c>
      <c r="C18" s="608"/>
      <c r="D18" s="608"/>
      <c r="E18" s="608"/>
      <c r="F18" s="608"/>
      <c r="G18" s="608"/>
      <c r="H18" s="608"/>
      <c r="I18" s="608"/>
      <c r="J18" s="608"/>
      <c r="K18" s="608"/>
      <c r="L18" s="608"/>
      <c r="M18" s="608"/>
      <c r="N18" s="608"/>
      <c r="O18" s="608"/>
      <c r="P18" s="608"/>
      <c r="Q18" s="609"/>
      <c r="R18" s="610">
        <v>487</v>
      </c>
      <c r="S18" s="611"/>
      <c r="T18" s="611"/>
      <c r="U18" s="611"/>
      <c r="V18" s="611"/>
      <c r="W18" s="611"/>
      <c r="X18" s="611"/>
      <c r="Y18" s="612"/>
      <c r="Z18" s="613">
        <v>0</v>
      </c>
      <c r="AA18" s="613"/>
      <c r="AB18" s="613"/>
      <c r="AC18" s="613"/>
      <c r="AD18" s="614">
        <v>487</v>
      </c>
      <c r="AE18" s="614"/>
      <c r="AF18" s="614"/>
      <c r="AG18" s="614"/>
      <c r="AH18" s="614"/>
      <c r="AI18" s="614"/>
      <c r="AJ18" s="614"/>
      <c r="AK18" s="614"/>
      <c r="AL18" s="615">
        <v>0</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v>3404</v>
      </c>
      <c r="CS18" s="611"/>
      <c r="CT18" s="611"/>
      <c r="CU18" s="611"/>
      <c r="CV18" s="611"/>
      <c r="CW18" s="611"/>
      <c r="CX18" s="611"/>
      <c r="CY18" s="612"/>
      <c r="CZ18" s="613">
        <v>0.1</v>
      </c>
      <c r="DA18" s="613"/>
      <c r="DB18" s="613"/>
      <c r="DC18" s="613"/>
      <c r="DD18" s="619" t="s">
        <v>122</v>
      </c>
      <c r="DE18" s="611"/>
      <c r="DF18" s="611"/>
      <c r="DG18" s="611"/>
      <c r="DH18" s="611"/>
      <c r="DI18" s="611"/>
      <c r="DJ18" s="611"/>
      <c r="DK18" s="611"/>
      <c r="DL18" s="611"/>
      <c r="DM18" s="611"/>
      <c r="DN18" s="611"/>
      <c r="DO18" s="611"/>
      <c r="DP18" s="612"/>
      <c r="DQ18" s="619">
        <v>3404</v>
      </c>
      <c r="DR18" s="611"/>
      <c r="DS18" s="611"/>
      <c r="DT18" s="611"/>
      <c r="DU18" s="611"/>
      <c r="DV18" s="611"/>
      <c r="DW18" s="611"/>
      <c r="DX18" s="611"/>
      <c r="DY18" s="611"/>
      <c r="DZ18" s="611"/>
      <c r="EA18" s="611"/>
      <c r="EB18" s="611"/>
      <c r="EC18" s="620"/>
    </row>
    <row r="19" spans="2:133" ht="11.25" customHeight="1" x14ac:dyDescent="0.2">
      <c r="B19" s="607" t="s">
        <v>258</v>
      </c>
      <c r="C19" s="608"/>
      <c r="D19" s="608"/>
      <c r="E19" s="608"/>
      <c r="F19" s="608"/>
      <c r="G19" s="608"/>
      <c r="H19" s="608"/>
      <c r="I19" s="608"/>
      <c r="J19" s="608"/>
      <c r="K19" s="608"/>
      <c r="L19" s="608"/>
      <c r="M19" s="608"/>
      <c r="N19" s="608"/>
      <c r="O19" s="608"/>
      <c r="P19" s="608"/>
      <c r="Q19" s="609"/>
      <c r="R19" s="610">
        <v>5185</v>
      </c>
      <c r="S19" s="611"/>
      <c r="T19" s="611"/>
      <c r="U19" s="611"/>
      <c r="V19" s="611"/>
      <c r="W19" s="611"/>
      <c r="X19" s="611"/>
      <c r="Y19" s="612"/>
      <c r="Z19" s="613">
        <v>0.1</v>
      </c>
      <c r="AA19" s="613"/>
      <c r="AB19" s="613"/>
      <c r="AC19" s="613"/>
      <c r="AD19" s="614">
        <v>5185</v>
      </c>
      <c r="AE19" s="614"/>
      <c r="AF19" s="614"/>
      <c r="AG19" s="614"/>
      <c r="AH19" s="614"/>
      <c r="AI19" s="614"/>
      <c r="AJ19" s="614"/>
      <c r="AK19" s="614"/>
      <c r="AL19" s="615">
        <v>0.2</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261</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4337394</v>
      </c>
      <c r="CS20" s="611"/>
      <c r="CT20" s="611"/>
      <c r="CU20" s="611"/>
      <c r="CV20" s="611"/>
      <c r="CW20" s="611"/>
      <c r="CX20" s="611"/>
      <c r="CY20" s="612"/>
      <c r="CZ20" s="613">
        <v>100</v>
      </c>
      <c r="DA20" s="613"/>
      <c r="DB20" s="613"/>
      <c r="DC20" s="613"/>
      <c r="DD20" s="619">
        <v>410157</v>
      </c>
      <c r="DE20" s="611"/>
      <c r="DF20" s="611"/>
      <c r="DG20" s="611"/>
      <c r="DH20" s="611"/>
      <c r="DI20" s="611"/>
      <c r="DJ20" s="611"/>
      <c r="DK20" s="611"/>
      <c r="DL20" s="611"/>
      <c r="DM20" s="611"/>
      <c r="DN20" s="611"/>
      <c r="DO20" s="611"/>
      <c r="DP20" s="612"/>
      <c r="DQ20" s="619">
        <v>2456644</v>
      </c>
      <c r="DR20" s="611"/>
      <c r="DS20" s="611"/>
      <c r="DT20" s="611"/>
      <c r="DU20" s="611"/>
      <c r="DV20" s="611"/>
      <c r="DW20" s="611"/>
      <c r="DX20" s="611"/>
      <c r="DY20" s="611"/>
      <c r="DZ20" s="611"/>
      <c r="EA20" s="611"/>
      <c r="EB20" s="611"/>
      <c r="EC20" s="620"/>
    </row>
    <row r="21" spans="2:133" ht="11.25" customHeight="1" x14ac:dyDescent="0.2">
      <c r="B21" s="607" t="s">
        <v>264</v>
      </c>
      <c r="C21" s="608"/>
      <c r="D21" s="608"/>
      <c r="E21" s="608"/>
      <c r="F21" s="608"/>
      <c r="G21" s="608"/>
      <c r="H21" s="608"/>
      <c r="I21" s="608"/>
      <c r="J21" s="608"/>
      <c r="K21" s="608"/>
      <c r="L21" s="608"/>
      <c r="M21" s="608"/>
      <c r="N21" s="608"/>
      <c r="O21" s="608"/>
      <c r="P21" s="608"/>
      <c r="Q21" s="609"/>
      <c r="R21" s="610">
        <v>1881516</v>
      </c>
      <c r="S21" s="611"/>
      <c r="T21" s="611"/>
      <c r="U21" s="611"/>
      <c r="V21" s="611"/>
      <c r="W21" s="611"/>
      <c r="X21" s="611"/>
      <c r="Y21" s="612"/>
      <c r="Z21" s="613">
        <v>35.6</v>
      </c>
      <c r="AA21" s="613"/>
      <c r="AB21" s="613"/>
      <c r="AC21" s="613"/>
      <c r="AD21" s="614">
        <v>1452632</v>
      </c>
      <c r="AE21" s="614"/>
      <c r="AF21" s="614"/>
      <c r="AG21" s="614"/>
      <c r="AH21" s="614"/>
      <c r="AI21" s="614"/>
      <c r="AJ21" s="614"/>
      <c r="AK21" s="614"/>
      <c r="AL21" s="615">
        <v>65.599999999999994</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266</v>
      </c>
      <c r="C22" s="608"/>
      <c r="D22" s="608"/>
      <c r="E22" s="608"/>
      <c r="F22" s="608"/>
      <c r="G22" s="608"/>
      <c r="H22" s="608"/>
      <c r="I22" s="608"/>
      <c r="J22" s="608"/>
      <c r="K22" s="608"/>
      <c r="L22" s="608"/>
      <c r="M22" s="608"/>
      <c r="N22" s="608"/>
      <c r="O22" s="608"/>
      <c r="P22" s="608"/>
      <c r="Q22" s="609"/>
      <c r="R22" s="610">
        <v>1452632</v>
      </c>
      <c r="S22" s="611"/>
      <c r="T22" s="611"/>
      <c r="U22" s="611"/>
      <c r="V22" s="611"/>
      <c r="W22" s="611"/>
      <c r="X22" s="611"/>
      <c r="Y22" s="612"/>
      <c r="Z22" s="613">
        <v>27.5</v>
      </c>
      <c r="AA22" s="613"/>
      <c r="AB22" s="613"/>
      <c r="AC22" s="613"/>
      <c r="AD22" s="614">
        <v>1452632</v>
      </c>
      <c r="AE22" s="614"/>
      <c r="AF22" s="614"/>
      <c r="AG22" s="614"/>
      <c r="AH22" s="614"/>
      <c r="AI22" s="614"/>
      <c r="AJ22" s="614"/>
      <c r="AK22" s="614"/>
      <c r="AL22" s="615">
        <v>65.599999999999994</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269</v>
      </c>
      <c r="C23" s="608"/>
      <c r="D23" s="608"/>
      <c r="E23" s="608"/>
      <c r="F23" s="608"/>
      <c r="G23" s="608"/>
      <c r="H23" s="608"/>
      <c r="I23" s="608"/>
      <c r="J23" s="608"/>
      <c r="K23" s="608"/>
      <c r="L23" s="608"/>
      <c r="M23" s="608"/>
      <c r="N23" s="608"/>
      <c r="O23" s="608"/>
      <c r="P23" s="608"/>
      <c r="Q23" s="609"/>
      <c r="R23" s="610">
        <v>428884</v>
      </c>
      <c r="S23" s="611"/>
      <c r="T23" s="611"/>
      <c r="U23" s="611"/>
      <c r="V23" s="611"/>
      <c r="W23" s="611"/>
      <c r="X23" s="611"/>
      <c r="Y23" s="612"/>
      <c r="Z23" s="613">
        <v>8.1</v>
      </c>
      <c r="AA23" s="613"/>
      <c r="AB23" s="613"/>
      <c r="AC23" s="613"/>
      <c r="AD23" s="614" t="s">
        <v>122</v>
      </c>
      <c r="AE23" s="614"/>
      <c r="AF23" s="614"/>
      <c r="AG23" s="614"/>
      <c r="AH23" s="614"/>
      <c r="AI23" s="614"/>
      <c r="AJ23" s="614"/>
      <c r="AK23" s="614"/>
      <c r="AL23" s="615" t="s">
        <v>122</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7" t="s">
        <v>274</v>
      </c>
      <c r="DM23" s="638"/>
      <c r="DN23" s="638"/>
      <c r="DO23" s="638"/>
      <c r="DP23" s="638"/>
      <c r="DQ23" s="638"/>
      <c r="DR23" s="638"/>
      <c r="DS23" s="638"/>
      <c r="DT23" s="638"/>
      <c r="DU23" s="638"/>
      <c r="DV23" s="639"/>
      <c r="DW23" s="592" t="s">
        <v>275</v>
      </c>
      <c r="DX23" s="593"/>
      <c r="DY23" s="593"/>
      <c r="DZ23" s="593"/>
      <c r="EA23" s="593"/>
      <c r="EB23" s="593"/>
      <c r="EC23" s="594"/>
    </row>
    <row r="24" spans="2:133" ht="11.25" customHeight="1" x14ac:dyDescent="0.2">
      <c r="B24" s="607" t="s">
        <v>276</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1031353</v>
      </c>
      <c r="CS24" s="600"/>
      <c r="CT24" s="600"/>
      <c r="CU24" s="600"/>
      <c r="CV24" s="600"/>
      <c r="CW24" s="600"/>
      <c r="CX24" s="600"/>
      <c r="CY24" s="601"/>
      <c r="CZ24" s="604">
        <v>23.8</v>
      </c>
      <c r="DA24" s="605"/>
      <c r="DB24" s="605"/>
      <c r="DC24" s="621"/>
      <c r="DD24" s="642">
        <v>902744</v>
      </c>
      <c r="DE24" s="600"/>
      <c r="DF24" s="600"/>
      <c r="DG24" s="600"/>
      <c r="DH24" s="600"/>
      <c r="DI24" s="600"/>
      <c r="DJ24" s="600"/>
      <c r="DK24" s="601"/>
      <c r="DL24" s="642">
        <v>892812</v>
      </c>
      <c r="DM24" s="600"/>
      <c r="DN24" s="600"/>
      <c r="DO24" s="600"/>
      <c r="DP24" s="600"/>
      <c r="DQ24" s="600"/>
      <c r="DR24" s="600"/>
      <c r="DS24" s="600"/>
      <c r="DT24" s="600"/>
      <c r="DU24" s="600"/>
      <c r="DV24" s="601"/>
      <c r="DW24" s="604">
        <v>40.299999999999997</v>
      </c>
      <c r="DX24" s="605"/>
      <c r="DY24" s="605"/>
      <c r="DZ24" s="605"/>
      <c r="EA24" s="605"/>
      <c r="EB24" s="605"/>
      <c r="EC24" s="606"/>
    </row>
    <row r="25" spans="2:133" ht="11.25" customHeight="1" x14ac:dyDescent="0.2">
      <c r="B25" s="607" t="s">
        <v>279</v>
      </c>
      <c r="C25" s="608"/>
      <c r="D25" s="608"/>
      <c r="E25" s="608"/>
      <c r="F25" s="608"/>
      <c r="G25" s="608"/>
      <c r="H25" s="608"/>
      <c r="I25" s="608"/>
      <c r="J25" s="608"/>
      <c r="K25" s="608"/>
      <c r="L25" s="608"/>
      <c r="M25" s="608"/>
      <c r="N25" s="608"/>
      <c r="O25" s="608"/>
      <c r="P25" s="608"/>
      <c r="Q25" s="609"/>
      <c r="R25" s="610">
        <v>2622060</v>
      </c>
      <c r="S25" s="611"/>
      <c r="T25" s="611"/>
      <c r="U25" s="611"/>
      <c r="V25" s="611"/>
      <c r="W25" s="611"/>
      <c r="X25" s="611"/>
      <c r="Y25" s="612"/>
      <c r="Z25" s="613">
        <v>49.6</v>
      </c>
      <c r="AA25" s="613"/>
      <c r="AB25" s="613"/>
      <c r="AC25" s="613"/>
      <c r="AD25" s="614">
        <v>2193176</v>
      </c>
      <c r="AE25" s="614"/>
      <c r="AF25" s="614"/>
      <c r="AG25" s="614"/>
      <c r="AH25" s="614"/>
      <c r="AI25" s="614"/>
      <c r="AJ25" s="614"/>
      <c r="AK25" s="614"/>
      <c r="AL25" s="615">
        <v>99.1</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535158</v>
      </c>
      <c r="CS25" s="643"/>
      <c r="CT25" s="643"/>
      <c r="CU25" s="643"/>
      <c r="CV25" s="643"/>
      <c r="CW25" s="643"/>
      <c r="CX25" s="643"/>
      <c r="CY25" s="644"/>
      <c r="CZ25" s="615">
        <v>12.3</v>
      </c>
      <c r="DA25" s="640"/>
      <c r="DB25" s="640"/>
      <c r="DC25" s="645"/>
      <c r="DD25" s="619">
        <v>482985</v>
      </c>
      <c r="DE25" s="643"/>
      <c r="DF25" s="643"/>
      <c r="DG25" s="643"/>
      <c r="DH25" s="643"/>
      <c r="DI25" s="643"/>
      <c r="DJ25" s="643"/>
      <c r="DK25" s="644"/>
      <c r="DL25" s="619">
        <v>477752</v>
      </c>
      <c r="DM25" s="643"/>
      <c r="DN25" s="643"/>
      <c r="DO25" s="643"/>
      <c r="DP25" s="643"/>
      <c r="DQ25" s="643"/>
      <c r="DR25" s="643"/>
      <c r="DS25" s="643"/>
      <c r="DT25" s="643"/>
      <c r="DU25" s="643"/>
      <c r="DV25" s="644"/>
      <c r="DW25" s="615">
        <v>21.5</v>
      </c>
      <c r="DX25" s="640"/>
      <c r="DY25" s="640"/>
      <c r="DZ25" s="640"/>
      <c r="EA25" s="640"/>
      <c r="EB25" s="640"/>
      <c r="EC25" s="641"/>
    </row>
    <row r="26" spans="2:133" ht="11.25" customHeight="1" x14ac:dyDescent="0.2">
      <c r="B26" s="607" t="s">
        <v>282</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271186</v>
      </c>
      <c r="CS26" s="611"/>
      <c r="CT26" s="611"/>
      <c r="CU26" s="611"/>
      <c r="CV26" s="611"/>
      <c r="CW26" s="611"/>
      <c r="CX26" s="611"/>
      <c r="CY26" s="612"/>
      <c r="CZ26" s="615">
        <v>6.3</v>
      </c>
      <c r="DA26" s="640"/>
      <c r="DB26" s="640"/>
      <c r="DC26" s="645"/>
      <c r="DD26" s="619">
        <v>232325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285</v>
      </c>
      <c r="C27" s="608"/>
      <c r="D27" s="608"/>
      <c r="E27" s="608"/>
      <c r="F27" s="608"/>
      <c r="G27" s="608"/>
      <c r="H27" s="608"/>
      <c r="I27" s="608"/>
      <c r="J27" s="608"/>
      <c r="K27" s="608"/>
      <c r="L27" s="608"/>
      <c r="M27" s="608"/>
      <c r="N27" s="608"/>
      <c r="O27" s="608"/>
      <c r="P27" s="608"/>
      <c r="Q27" s="609"/>
      <c r="R27" s="610">
        <v>13504</v>
      </c>
      <c r="S27" s="611"/>
      <c r="T27" s="611"/>
      <c r="U27" s="611"/>
      <c r="V27" s="611"/>
      <c r="W27" s="611"/>
      <c r="X27" s="611"/>
      <c r="Y27" s="612"/>
      <c r="Z27" s="613">
        <v>0.3</v>
      </c>
      <c r="AA27" s="613"/>
      <c r="AB27" s="613"/>
      <c r="AC27" s="613"/>
      <c r="AD27" s="614">
        <v>9</v>
      </c>
      <c r="AE27" s="614"/>
      <c r="AF27" s="614"/>
      <c r="AG27" s="614"/>
      <c r="AH27" s="614"/>
      <c r="AI27" s="614"/>
      <c r="AJ27" s="614"/>
      <c r="AK27" s="614"/>
      <c r="AL27" s="615">
        <v>0</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479078</v>
      </c>
      <c r="BH27" s="611"/>
      <c r="BI27" s="611"/>
      <c r="BJ27" s="611"/>
      <c r="BK27" s="611"/>
      <c r="BL27" s="611"/>
      <c r="BM27" s="611"/>
      <c r="BN27" s="612"/>
      <c r="BO27" s="613">
        <v>100</v>
      </c>
      <c r="BP27" s="613"/>
      <c r="BQ27" s="613"/>
      <c r="BR27" s="613"/>
      <c r="BS27" s="614">
        <v>72858</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140951</v>
      </c>
      <c r="CS27" s="643"/>
      <c r="CT27" s="643"/>
      <c r="CU27" s="643"/>
      <c r="CV27" s="643"/>
      <c r="CW27" s="643"/>
      <c r="CX27" s="643"/>
      <c r="CY27" s="644"/>
      <c r="CZ27" s="615">
        <v>3.2</v>
      </c>
      <c r="DA27" s="640"/>
      <c r="DB27" s="640"/>
      <c r="DC27" s="645"/>
      <c r="DD27" s="619">
        <v>64515</v>
      </c>
      <c r="DE27" s="643"/>
      <c r="DF27" s="643"/>
      <c r="DG27" s="643"/>
      <c r="DH27" s="643"/>
      <c r="DI27" s="643"/>
      <c r="DJ27" s="643"/>
      <c r="DK27" s="644"/>
      <c r="DL27" s="619">
        <v>59816</v>
      </c>
      <c r="DM27" s="643"/>
      <c r="DN27" s="643"/>
      <c r="DO27" s="643"/>
      <c r="DP27" s="643"/>
      <c r="DQ27" s="643"/>
      <c r="DR27" s="643"/>
      <c r="DS27" s="643"/>
      <c r="DT27" s="643"/>
      <c r="DU27" s="643"/>
      <c r="DV27" s="644"/>
      <c r="DW27" s="615">
        <v>2.7</v>
      </c>
      <c r="DX27" s="640"/>
      <c r="DY27" s="640"/>
      <c r="DZ27" s="640"/>
      <c r="EA27" s="640"/>
      <c r="EB27" s="640"/>
      <c r="EC27" s="641"/>
    </row>
    <row r="28" spans="2:133" ht="11.25" customHeight="1" x14ac:dyDescent="0.2">
      <c r="B28" s="607" t="s">
        <v>288</v>
      </c>
      <c r="C28" s="608"/>
      <c r="D28" s="608"/>
      <c r="E28" s="608"/>
      <c r="F28" s="608"/>
      <c r="G28" s="608"/>
      <c r="H28" s="608"/>
      <c r="I28" s="608"/>
      <c r="J28" s="608"/>
      <c r="K28" s="608"/>
      <c r="L28" s="608"/>
      <c r="M28" s="608"/>
      <c r="N28" s="608"/>
      <c r="O28" s="608"/>
      <c r="P28" s="608"/>
      <c r="Q28" s="609"/>
      <c r="R28" s="610">
        <v>34353</v>
      </c>
      <c r="S28" s="611"/>
      <c r="T28" s="611"/>
      <c r="U28" s="611"/>
      <c r="V28" s="611"/>
      <c r="W28" s="611"/>
      <c r="X28" s="611"/>
      <c r="Y28" s="612"/>
      <c r="Z28" s="613">
        <v>0.7</v>
      </c>
      <c r="AA28" s="613"/>
      <c r="AB28" s="613"/>
      <c r="AC28" s="613"/>
      <c r="AD28" s="614">
        <v>10905</v>
      </c>
      <c r="AE28" s="614"/>
      <c r="AF28" s="614"/>
      <c r="AG28" s="614"/>
      <c r="AH28" s="614"/>
      <c r="AI28" s="614"/>
      <c r="AJ28" s="614"/>
      <c r="AK28" s="614"/>
      <c r="AL28" s="615">
        <v>0.5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355244</v>
      </c>
      <c r="CS28" s="611"/>
      <c r="CT28" s="611"/>
      <c r="CU28" s="611"/>
      <c r="CV28" s="611"/>
      <c r="CW28" s="611"/>
      <c r="CX28" s="611"/>
      <c r="CY28" s="612"/>
      <c r="CZ28" s="615">
        <v>8.1999999999999993</v>
      </c>
      <c r="DA28" s="640"/>
      <c r="DB28" s="640"/>
      <c r="DC28" s="645"/>
      <c r="DD28" s="619">
        <v>355244</v>
      </c>
      <c r="DE28" s="611"/>
      <c r="DF28" s="611"/>
      <c r="DG28" s="611"/>
      <c r="DH28" s="611"/>
      <c r="DI28" s="611"/>
      <c r="DJ28" s="611"/>
      <c r="DK28" s="612"/>
      <c r="DL28" s="619">
        <v>355244</v>
      </c>
      <c r="DM28" s="611"/>
      <c r="DN28" s="611"/>
      <c r="DO28" s="611"/>
      <c r="DP28" s="611"/>
      <c r="DQ28" s="611"/>
      <c r="DR28" s="611"/>
      <c r="DS28" s="611"/>
      <c r="DT28" s="611"/>
      <c r="DU28" s="611"/>
      <c r="DV28" s="612"/>
      <c r="DW28" s="615">
        <v>16</v>
      </c>
      <c r="DX28" s="640"/>
      <c r="DY28" s="640"/>
      <c r="DZ28" s="640"/>
      <c r="EA28" s="640"/>
      <c r="EB28" s="640"/>
      <c r="EC28" s="641"/>
    </row>
    <row r="29" spans="2:133" ht="11.25" customHeight="1" x14ac:dyDescent="0.2">
      <c r="B29" s="607" t="s">
        <v>290</v>
      </c>
      <c r="C29" s="608"/>
      <c r="D29" s="608"/>
      <c r="E29" s="608"/>
      <c r="F29" s="608"/>
      <c r="G29" s="608"/>
      <c r="H29" s="608"/>
      <c r="I29" s="608"/>
      <c r="J29" s="608"/>
      <c r="K29" s="608"/>
      <c r="L29" s="608"/>
      <c r="M29" s="608"/>
      <c r="N29" s="608"/>
      <c r="O29" s="608"/>
      <c r="P29" s="608"/>
      <c r="Q29" s="609"/>
      <c r="R29" s="610">
        <v>1104</v>
      </c>
      <c r="S29" s="611"/>
      <c r="T29" s="611"/>
      <c r="U29" s="611"/>
      <c r="V29" s="611"/>
      <c r="W29" s="611"/>
      <c r="X29" s="611"/>
      <c r="Y29" s="612"/>
      <c r="Z29" s="613">
        <v>0</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291</v>
      </c>
      <c r="CE29" s="649"/>
      <c r="CF29" s="607" t="s">
        <v>66</v>
      </c>
      <c r="CG29" s="608"/>
      <c r="CH29" s="608"/>
      <c r="CI29" s="608"/>
      <c r="CJ29" s="608"/>
      <c r="CK29" s="608"/>
      <c r="CL29" s="608"/>
      <c r="CM29" s="608"/>
      <c r="CN29" s="608"/>
      <c r="CO29" s="608"/>
      <c r="CP29" s="608"/>
      <c r="CQ29" s="609"/>
      <c r="CR29" s="610">
        <v>355244</v>
      </c>
      <c r="CS29" s="643"/>
      <c r="CT29" s="643"/>
      <c r="CU29" s="643"/>
      <c r="CV29" s="643"/>
      <c r="CW29" s="643"/>
      <c r="CX29" s="643"/>
      <c r="CY29" s="644"/>
      <c r="CZ29" s="615">
        <v>8.1999999999999993</v>
      </c>
      <c r="DA29" s="640"/>
      <c r="DB29" s="640"/>
      <c r="DC29" s="645"/>
      <c r="DD29" s="619">
        <v>355244</v>
      </c>
      <c r="DE29" s="643"/>
      <c r="DF29" s="643"/>
      <c r="DG29" s="643"/>
      <c r="DH29" s="643"/>
      <c r="DI29" s="643"/>
      <c r="DJ29" s="643"/>
      <c r="DK29" s="644"/>
      <c r="DL29" s="619">
        <v>355244</v>
      </c>
      <c r="DM29" s="643"/>
      <c r="DN29" s="643"/>
      <c r="DO29" s="643"/>
      <c r="DP29" s="643"/>
      <c r="DQ29" s="643"/>
      <c r="DR29" s="643"/>
      <c r="DS29" s="643"/>
      <c r="DT29" s="643"/>
      <c r="DU29" s="643"/>
      <c r="DV29" s="644"/>
      <c r="DW29" s="615">
        <v>16</v>
      </c>
      <c r="DX29" s="640"/>
      <c r="DY29" s="640"/>
      <c r="DZ29" s="640"/>
      <c r="EA29" s="640"/>
      <c r="EB29" s="640"/>
      <c r="EC29" s="641"/>
    </row>
    <row r="30" spans="2:133" ht="11.25" customHeight="1" x14ac:dyDescent="0.2">
      <c r="B30" s="607" t="s">
        <v>292</v>
      </c>
      <c r="C30" s="608"/>
      <c r="D30" s="608"/>
      <c r="E30" s="608"/>
      <c r="F30" s="608"/>
      <c r="G30" s="608"/>
      <c r="H30" s="608"/>
      <c r="I30" s="608"/>
      <c r="J30" s="608"/>
      <c r="K30" s="608"/>
      <c r="L30" s="608"/>
      <c r="M30" s="608"/>
      <c r="N30" s="608"/>
      <c r="O30" s="608"/>
      <c r="P30" s="608"/>
      <c r="Q30" s="609"/>
      <c r="R30" s="610">
        <v>1200446</v>
      </c>
      <c r="S30" s="611"/>
      <c r="T30" s="611"/>
      <c r="U30" s="611"/>
      <c r="V30" s="611"/>
      <c r="W30" s="611"/>
      <c r="X30" s="611"/>
      <c r="Y30" s="612"/>
      <c r="Z30" s="613">
        <v>22.7</v>
      </c>
      <c r="AA30" s="613"/>
      <c r="AB30" s="613"/>
      <c r="AC30" s="613"/>
      <c r="AD30" s="614" t="s">
        <v>122</v>
      </c>
      <c r="AE30" s="614"/>
      <c r="AF30" s="614"/>
      <c r="AG30" s="614"/>
      <c r="AH30" s="614"/>
      <c r="AI30" s="614"/>
      <c r="AJ30" s="614"/>
      <c r="AK30" s="614"/>
      <c r="AL30" s="615" t="s">
        <v>122</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46"/>
      <c r="BI30" s="646"/>
      <c r="BJ30" s="646"/>
      <c r="BK30" s="646"/>
      <c r="BL30" s="646"/>
      <c r="BM30" s="646"/>
      <c r="BN30" s="646"/>
      <c r="BO30" s="646"/>
      <c r="BP30" s="646"/>
      <c r="BQ30" s="647"/>
      <c r="BR30" s="592" t="s">
        <v>294</v>
      </c>
      <c r="BS30" s="646"/>
      <c r="BT30" s="646"/>
      <c r="BU30" s="646"/>
      <c r="BV30" s="646"/>
      <c r="BW30" s="646"/>
      <c r="BX30" s="646"/>
      <c r="BY30" s="646"/>
      <c r="BZ30" s="646"/>
      <c r="CA30" s="646"/>
      <c r="CB30" s="647"/>
      <c r="CD30" s="650"/>
      <c r="CE30" s="651"/>
      <c r="CF30" s="607" t="s">
        <v>295</v>
      </c>
      <c r="CG30" s="608"/>
      <c r="CH30" s="608"/>
      <c r="CI30" s="608"/>
      <c r="CJ30" s="608"/>
      <c r="CK30" s="608"/>
      <c r="CL30" s="608"/>
      <c r="CM30" s="608"/>
      <c r="CN30" s="608"/>
      <c r="CO30" s="608"/>
      <c r="CP30" s="608"/>
      <c r="CQ30" s="609"/>
      <c r="CR30" s="610">
        <v>350318</v>
      </c>
      <c r="CS30" s="611"/>
      <c r="CT30" s="611"/>
      <c r="CU30" s="611"/>
      <c r="CV30" s="611"/>
      <c r="CW30" s="611"/>
      <c r="CX30" s="611"/>
      <c r="CY30" s="612"/>
      <c r="CZ30" s="615">
        <v>8.1</v>
      </c>
      <c r="DA30" s="640"/>
      <c r="DB30" s="640"/>
      <c r="DC30" s="645"/>
      <c r="DD30" s="619">
        <v>350318</v>
      </c>
      <c r="DE30" s="611"/>
      <c r="DF30" s="611"/>
      <c r="DG30" s="611"/>
      <c r="DH30" s="611"/>
      <c r="DI30" s="611"/>
      <c r="DJ30" s="611"/>
      <c r="DK30" s="612"/>
      <c r="DL30" s="619">
        <v>350318</v>
      </c>
      <c r="DM30" s="611"/>
      <c r="DN30" s="611"/>
      <c r="DO30" s="611"/>
      <c r="DP30" s="611"/>
      <c r="DQ30" s="611"/>
      <c r="DR30" s="611"/>
      <c r="DS30" s="611"/>
      <c r="DT30" s="611"/>
      <c r="DU30" s="611"/>
      <c r="DV30" s="612"/>
      <c r="DW30" s="615">
        <v>15.8</v>
      </c>
      <c r="DX30" s="640"/>
      <c r="DY30" s="640"/>
      <c r="DZ30" s="640"/>
      <c r="EA30" s="640"/>
      <c r="EB30" s="640"/>
      <c r="EC30" s="641"/>
    </row>
    <row r="31" spans="2:133" ht="11.25" customHeight="1" x14ac:dyDescent="0.2">
      <c r="B31" s="623" t="s">
        <v>296</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297</v>
      </c>
      <c r="AQ31" s="659"/>
      <c r="AR31" s="659"/>
      <c r="AS31" s="659"/>
      <c r="AT31" s="664" t="s">
        <v>298</v>
      </c>
      <c r="AU31" s="200"/>
      <c r="AV31" s="200"/>
      <c r="AW31" s="200"/>
      <c r="AX31" s="596" t="s">
        <v>176</v>
      </c>
      <c r="AY31" s="597"/>
      <c r="AZ31" s="597"/>
      <c r="BA31" s="597"/>
      <c r="BB31" s="597"/>
      <c r="BC31" s="597"/>
      <c r="BD31" s="597"/>
      <c r="BE31" s="597"/>
      <c r="BF31" s="598"/>
      <c r="BG31" s="657">
        <v>100</v>
      </c>
      <c r="BH31" s="654"/>
      <c r="BI31" s="654"/>
      <c r="BJ31" s="654"/>
      <c r="BK31" s="654"/>
      <c r="BL31" s="654"/>
      <c r="BM31" s="605">
        <v>100</v>
      </c>
      <c r="BN31" s="654"/>
      <c r="BO31" s="654"/>
      <c r="BP31" s="654"/>
      <c r="BQ31" s="655"/>
      <c r="BR31" s="657">
        <v>100</v>
      </c>
      <c r="BS31" s="654"/>
      <c r="BT31" s="654"/>
      <c r="BU31" s="654"/>
      <c r="BV31" s="654"/>
      <c r="BW31" s="654"/>
      <c r="BX31" s="605">
        <v>100</v>
      </c>
      <c r="BY31" s="654"/>
      <c r="BZ31" s="654"/>
      <c r="CA31" s="654"/>
      <c r="CB31" s="655"/>
      <c r="CD31" s="650"/>
      <c r="CE31" s="651"/>
      <c r="CF31" s="607" t="s">
        <v>299</v>
      </c>
      <c r="CG31" s="608"/>
      <c r="CH31" s="608"/>
      <c r="CI31" s="608"/>
      <c r="CJ31" s="608"/>
      <c r="CK31" s="608"/>
      <c r="CL31" s="608"/>
      <c r="CM31" s="608"/>
      <c r="CN31" s="608"/>
      <c r="CO31" s="608"/>
      <c r="CP31" s="608"/>
      <c r="CQ31" s="609"/>
      <c r="CR31" s="610">
        <v>4926</v>
      </c>
      <c r="CS31" s="643"/>
      <c r="CT31" s="643"/>
      <c r="CU31" s="643"/>
      <c r="CV31" s="643"/>
      <c r="CW31" s="643"/>
      <c r="CX31" s="643"/>
      <c r="CY31" s="644"/>
      <c r="CZ31" s="615">
        <v>0.1</v>
      </c>
      <c r="DA31" s="640"/>
      <c r="DB31" s="640"/>
      <c r="DC31" s="645"/>
      <c r="DD31" s="619">
        <v>4926</v>
      </c>
      <c r="DE31" s="643"/>
      <c r="DF31" s="643"/>
      <c r="DG31" s="643"/>
      <c r="DH31" s="643"/>
      <c r="DI31" s="643"/>
      <c r="DJ31" s="643"/>
      <c r="DK31" s="644"/>
      <c r="DL31" s="619">
        <v>4926</v>
      </c>
      <c r="DM31" s="643"/>
      <c r="DN31" s="643"/>
      <c r="DO31" s="643"/>
      <c r="DP31" s="643"/>
      <c r="DQ31" s="643"/>
      <c r="DR31" s="643"/>
      <c r="DS31" s="643"/>
      <c r="DT31" s="643"/>
      <c r="DU31" s="643"/>
      <c r="DV31" s="644"/>
      <c r="DW31" s="615">
        <v>0.2</v>
      </c>
      <c r="DX31" s="640"/>
      <c r="DY31" s="640"/>
      <c r="DZ31" s="640"/>
      <c r="EA31" s="640"/>
      <c r="EB31" s="640"/>
      <c r="EC31" s="641"/>
    </row>
    <row r="32" spans="2:133" ht="11.25" customHeight="1" x14ac:dyDescent="0.2">
      <c r="B32" s="607" t="s">
        <v>300</v>
      </c>
      <c r="C32" s="608"/>
      <c r="D32" s="608"/>
      <c r="E32" s="608"/>
      <c r="F32" s="608"/>
      <c r="G32" s="608"/>
      <c r="H32" s="608"/>
      <c r="I32" s="608"/>
      <c r="J32" s="608"/>
      <c r="K32" s="608"/>
      <c r="L32" s="608"/>
      <c r="M32" s="608"/>
      <c r="N32" s="608"/>
      <c r="O32" s="608"/>
      <c r="P32" s="608"/>
      <c r="Q32" s="609"/>
      <c r="R32" s="610">
        <v>474746</v>
      </c>
      <c r="S32" s="611"/>
      <c r="T32" s="611"/>
      <c r="U32" s="611"/>
      <c r="V32" s="611"/>
      <c r="W32" s="611"/>
      <c r="X32" s="611"/>
      <c r="Y32" s="612"/>
      <c r="Z32" s="613">
        <v>9</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301</v>
      </c>
      <c r="AX32" s="607" t="s">
        <v>302</v>
      </c>
      <c r="AY32" s="608"/>
      <c r="AZ32" s="608"/>
      <c r="BA32" s="608"/>
      <c r="BB32" s="608"/>
      <c r="BC32" s="608"/>
      <c r="BD32" s="608"/>
      <c r="BE32" s="608"/>
      <c r="BF32" s="609"/>
      <c r="BG32" s="667">
        <v>100</v>
      </c>
      <c r="BH32" s="643"/>
      <c r="BI32" s="643"/>
      <c r="BJ32" s="643"/>
      <c r="BK32" s="643"/>
      <c r="BL32" s="643"/>
      <c r="BM32" s="616">
        <v>100</v>
      </c>
      <c r="BN32" s="643"/>
      <c r="BO32" s="643"/>
      <c r="BP32" s="643"/>
      <c r="BQ32" s="656"/>
      <c r="BR32" s="667">
        <v>100</v>
      </c>
      <c r="BS32" s="643"/>
      <c r="BT32" s="643"/>
      <c r="BU32" s="643"/>
      <c r="BV32" s="643"/>
      <c r="BW32" s="643"/>
      <c r="BX32" s="616">
        <v>100</v>
      </c>
      <c r="BY32" s="643"/>
      <c r="BZ32" s="643"/>
      <c r="CA32" s="643"/>
      <c r="CB32" s="656"/>
      <c r="CD32" s="652"/>
      <c r="CE32" s="653"/>
      <c r="CF32" s="607" t="s">
        <v>303</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304</v>
      </c>
      <c r="C33" s="608"/>
      <c r="D33" s="608"/>
      <c r="E33" s="608"/>
      <c r="F33" s="608"/>
      <c r="G33" s="608"/>
      <c r="H33" s="608"/>
      <c r="I33" s="608"/>
      <c r="J33" s="608"/>
      <c r="K33" s="608"/>
      <c r="L33" s="608"/>
      <c r="M33" s="608"/>
      <c r="N33" s="608"/>
      <c r="O33" s="608"/>
      <c r="P33" s="608"/>
      <c r="Q33" s="609"/>
      <c r="R33" s="610">
        <v>37354</v>
      </c>
      <c r="S33" s="611"/>
      <c r="T33" s="611"/>
      <c r="U33" s="611"/>
      <c r="V33" s="611"/>
      <c r="W33" s="611"/>
      <c r="X33" s="611"/>
      <c r="Y33" s="612"/>
      <c r="Z33" s="613">
        <v>0.7</v>
      </c>
      <c r="AA33" s="613"/>
      <c r="AB33" s="613"/>
      <c r="AC33" s="613"/>
      <c r="AD33" s="614">
        <v>4185</v>
      </c>
      <c r="AE33" s="614"/>
      <c r="AF33" s="614"/>
      <c r="AG33" s="614"/>
      <c r="AH33" s="614"/>
      <c r="AI33" s="614"/>
      <c r="AJ33" s="614"/>
      <c r="AK33" s="614"/>
      <c r="AL33" s="615">
        <v>0.2</v>
      </c>
      <c r="AM33" s="616"/>
      <c r="AN33" s="616"/>
      <c r="AO33" s="617"/>
      <c r="AP33" s="662"/>
      <c r="AQ33" s="663"/>
      <c r="AR33" s="663"/>
      <c r="AS33" s="663"/>
      <c r="AT33" s="666"/>
      <c r="AU33" s="201"/>
      <c r="AV33" s="201"/>
      <c r="AW33" s="201"/>
      <c r="AX33" s="631" t="s">
        <v>305</v>
      </c>
      <c r="AY33" s="632"/>
      <c r="AZ33" s="632"/>
      <c r="BA33" s="632"/>
      <c r="BB33" s="632"/>
      <c r="BC33" s="632"/>
      <c r="BD33" s="632"/>
      <c r="BE33" s="632"/>
      <c r="BF33" s="633"/>
      <c r="BG33" s="668">
        <v>100</v>
      </c>
      <c r="BH33" s="669"/>
      <c r="BI33" s="669"/>
      <c r="BJ33" s="669"/>
      <c r="BK33" s="669"/>
      <c r="BL33" s="669"/>
      <c r="BM33" s="670">
        <v>100</v>
      </c>
      <c r="BN33" s="669"/>
      <c r="BO33" s="669"/>
      <c r="BP33" s="669"/>
      <c r="BQ33" s="671"/>
      <c r="BR33" s="668">
        <v>100</v>
      </c>
      <c r="BS33" s="669"/>
      <c r="BT33" s="669"/>
      <c r="BU33" s="669"/>
      <c r="BV33" s="669"/>
      <c r="BW33" s="669"/>
      <c r="BX33" s="670">
        <v>100</v>
      </c>
      <c r="BY33" s="669"/>
      <c r="BZ33" s="669"/>
      <c r="CA33" s="669"/>
      <c r="CB33" s="671"/>
      <c r="CD33" s="607" t="s">
        <v>306</v>
      </c>
      <c r="CE33" s="608"/>
      <c r="CF33" s="608"/>
      <c r="CG33" s="608"/>
      <c r="CH33" s="608"/>
      <c r="CI33" s="608"/>
      <c r="CJ33" s="608"/>
      <c r="CK33" s="608"/>
      <c r="CL33" s="608"/>
      <c r="CM33" s="608"/>
      <c r="CN33" s="608"/>
      <c r="CO33" s="608"/>
      <c r="CP33" s="608"/>
      <c r="CQ33" s="609"/>
      <c r="CR33" s="610">
        <v>1433336</v>
      </c>
      <c r="CS33" s="643"/>
      <c r="CT33" s="643"/>
      <c r="CU33" s="643"/>
      <c r="CV33" s="643"/>
      <c r="CW33" s="643"/>
      <c r="CX33" s="643"/>
      <c r="CY33" s="644"/>
      <c r="CZ33" s="615">
        <v>33</v>
      </c>
      <c r="DA33" s="640"/>
      <c r="DB33" s="640"/>
      <c r="DC33" s="645"/>
      <c r="DD33" s="619">
        <v>1214135</v>
      </c>
      <c r="DE33" s="643"/>
      <c r="DF33" s="643"/>
      <c r="DG33" s="643"/>
      <c r="DH33" s="643"/>
      <c r="DI33" s="643"/>
      <c r="DJ33" s="643"/>
      <c r="DK33" s="644"/>
      <c r="DL33" s="619">
        <v>919702</v>
      </c>
      <c r="DM33" s="643"/>
      <c r="DN33" s="643"/>
      <c r="DO33" s="643"/>
      <c r="DP33" s="643"/>
      <c r="DQ33" s="643"/>
      <c r="DR33" s="643"/>
      <c r="DS33" s="643"/>
      <c r="DT33" s="643"/>
      <c r="DU33" s="643"/>
      <c r="DV33" s="644"/>
      <c r="DW33" s="615">
        <v>41.5</v>
      </c>
      <c r="DX33" s="640"/>
      <c r="DY33" s="640"/>
      <c r="DZ33" s="640"/>
      <c r="EA33" s="640"/>
      <c r="EB33" s="640"/>
      <c r="EC33" s="641"/>
    </row>
    <row r="34" spans="2:133" ht="11.25" customHeight="1" x14ac:dyDescent="0.2">
      <c r="B34" s="607" t="s">
        <v>307</v>
      </c>
      <c r="C34" s="608"/>
      <c r="D34" s="608"/>
      <c r="E34" s="608"/>
      <c r="F34" s="608"/>
      <c r="G34" s="608"/>
      <c r="H34" s="608"/>
      <c r="I34" s="608"/>
      <c r="J34" s="608"/>
      <c r="K34" s="608"/>
      <c r="L34" s="608"/>
      <c r="M34" s="608"/>
      <c r="N34" s="608"/>
      <c r="O34" s="608"/>
      <c r="P34" s="608"/>
      <c r="Q34" s="609"/>
      <c r="R34" s="610">
        <v>17980</v>
      </c>
      <c r="S34" s="611"/>
      <c r="T34" s="611"/>
      <c r="U34" s="611"/>
      <c r="V34" s="611"/>
      <c r="W34" s="611"/>
      <c r="X34" s="611"/>
      <c r="Y34" s="612"/>
      <c r="Z34" s="613">
        <v>0.3</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308</v>
      </c>
      <c r="CE34" s="608"/>
      <c r="CF34" s="608"/>
      <c r="CG34" s="608"/>
      <c r="CH34" s="608"/>
      <c r="CI34" s="608"/>
      <c r="CJ34" s="608"/>
      <c r="CK34" s="608"/>
      <c r="CL34" s="608"/>
      <c r="CM34" s="608"/>
      <c r="CN34" s="608"/>
      <c r="CO34" s="608"/>
      <c r="CP34" s="608"/>
      <c r="CQ34" s="609"/>
      <c r="CR34" s="610">
        <v>508569</v>
      </c>
      <c r="CS34" s="611"/>
      <c r="CT34" s="611"/>
      <c r="CU34" s="611"/>
      <c r="CV34" s="611"/>
      <c r="CW34" s="611"/>
      <c r="CX34" s="611"/>
      <c r="CY34" s="612"/>
      <c r="CZ34" s="615">
        <v>11.7</v>
      </c>
      <c r="DA34" s="640"/>
      <c r="DB34" s="640"/>
      <c r="DC34" s="645"/>
      <c r="DD34" s="619">
        <v>447483</v>
      </c>
      <c r="DE34" s="611"/>
      <c r="DF34" s="611"/>
      <c r="DG34" s="611"/>
      <c r="DH34" s="611"/>
      <c r="DI34" s="611"/>
      <c r="DJ34" s="611"/>
      <c r="DK34" s="612"/>
      <c r="DL34" s="619">
        <v>399403</v>
      </c>
      <c r="DM34" s="611"/>
      <c r="DN34" s="611"/>
      <c r="DO34" s="611"/>
      <c r="DP34" s="611"/>
      <c r="DQ34" s="611"/>
      <c r="DR34" s="611"/>
      <c r="DS34" s="611"/>
      <c r="DT34" s="611"/>
      <c r="DU34" s="611"/>
      <c r="DV34" s="612"/>
      <c r="DW34" s="615">
        <v>18</v>
      </c>
      <c r="DX34" s="640"/>
      <c r="DY34" s="640"/>
      <c r="DZ34" s="640"/>
      <c r="EA34" s="640"/>
      <c r="EB34" s="640"/>
      <c r="EC34" s="641"/>
    </row>
    <row r="35" spans="2:133" ht="11.25" customHeight="1" x14ac:dyDescent="0.2">
      <c r="B35" s="607" t="s">
        <v>309</v>
      </c>
      <c r="C35" s="608"/>
      <c r="D35" s="608"/>
      <c r="E35" s="608"/>
      <c r="F35" s="608"/>
      <c r="G35" s="608"/>
      <c r="H35" s="608"/>
      <c r="I35" s="608"/>
      <c r="J35" s="608"/>
      <c r="K35" s="608"/>
      <c r="L35" s="608"/>
      <c r="M35" s="608"/>
      <c r="N35" s="608"/>
      <c r="O35" s="608"/>
      <c r="P35" s="608"/>
      <c r="Q35" s="609"/>
      <c r="R35" s="610">
        <v>157819</v>
      </c>
      <c r="S35" s="611"/>
      <c r="T35" s="611"/>
      <c r="U35" s="611"/>
      <c r="V35" s="611"/>
      <c r="W35" s="611"/>
      <c r="X35" s="611"/>
      <c r="Y35" s="612"/>
      <c r="Z35" s="613">
        <v>3</v>
      </c>
      <c r="AA35" s="613"/>
      <c r="AB35" s="613"/>
      <c r="AC35" s="613"/>
      <c r="AD35" s="614" t="s">
        <v>122</v>
      </c>
      <c r="AE35" s="614"/>
      <c r="AF35" s="614"/>
      <c r="AG35" s="614"/>
      <c r="AH35" s="614"/>
      <c r="AI35" s="614"/>
      <c r="AJ35" s="614"/>
      <c r="AK35" s="614"/>
      <c r="AL35" s="615" t="s">
        <v>122</v>
      </c>
      <c r="AM35" s="616"/>
      <c r="AN35" s="616"/>
      <c r="AO35" s="617"/>
      <c r="AP35" s="206"/>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89871</v>
      </c>
      <c r="CS35" s="643"/>
      <c r="CT35" s="643"/>
      <c r="CU35" s="643"/>
      <c r="CV35" s="643"/>
      <c r="CW35" s="643"/>
      <c r="CX35" s="643"/>
      <c r="CY35" s="644"/>
      <c r="CZ35" s="615">
        <v>2.1</v>
      </c>
      <c r="DA35" s="640"/>
      <c r="DB35" s="640"/>
      <c r="DC35" s="645"/>
      <c r="DD35" s="619">
        <v>67763</v>
      </c>
      <c r="DE35" s="643"/>
      <c r="DF35" s="643"/>
      <c r="DG35" s="643"/>
      <c r="DH35" s="643"/>
      <c r="DI35" s="643"/>
      <c r="DJ35" s="643"/>
      <c r="DK35" s="644"/>
      <c r="DL35" s="619">
        <v>58922</v>
      </c>
      <c r="DM35" s="643"/>
      <c r="DN35" s="643"/>
      <c r="DO35" s="643"/>
      <c r="DP35" s="643"/>
      <c r="DQ35" s="643"/>
      <c r="DR35" s="643"/>
      <c r="DS35" s="643"/>
      <c r="DT35" s="643"/>
      <c r="DU35" s="643"/>
      <c r="DV35" s="644"/>
      <c r="DW35" s="615">
        <v>2.7</v>
      </c>
      <c r="DX35" s="640"/>
      <c r="DY35" s="640"/>
      <c r="DZ35" s="640"/>
      <c r="EA35" s="640"/>
      <c r="EB35" s="640"/>
      <c r="EC35" s="641"/>
    </row>
    <row r="36" spans="2:133" ht="11.25" customHeight="1" x14ac:dyDescent="0.2">
      <c r="B36" s="607" t="s">
        <v>313</v>
      </c>
      <c r="C36" s="608"/>
      <c r="D36" s="608"/>
      <c r="E36" s="608"/>
      <c r="F36" s="608"/>
      <c r="G36" s="608"/>
      <c r="H36" s="608"/>
      <c r="I36" s="608"/>
      <c r="J36" s="608"/>
      <c r="K36" s="608"/>
      <c r="L36" s="608"/>
      <c r="M36" s="608"/>
      <c r="N36" s="608"/>
      <c r="O36" s="608"/>
      <c r="P36" s="608"/>
      <c r="Q36" s="609"/>
      <c r="R36" s="610">
        <v>550026</v>
      </c>
      <c r="S36" s="611"/>
      <c r="T36" s="611"/>
      <c r="U36" s="611"/>
      <c r="V36" s="611"/>
      <c r="W36" s="611"/>
      <c r="X36" s="611"/>
      <c r="Y36" s="612"/>
      <c r="Z36" s="613">
        <v>10.4</v>
      </c>
      <c r="AA36" s="613"/>
      <c r="AB36" s="613"/>
      <c r="AC36" s="613"/>
      <c r="AD36" s="614" t="s">
        <v>122</v>
      </c>
      <c r="AE36" s="614"/>
      <c r="AF36" s="614"/>
      <c r="AG36" s="614"/>
      <c r="AH36" s="614"/>
      <c r="AI36" s="614"/>
      <c r="AJ36" s="614"/>
      <c r="AK36" s="614"/>
      <c r="AL36" s="615" t="s">
        <v>122</v>
      </c>
      <c r="AM36" s="616"/>
      <c r="AN36" s="616"/>
      <c r="AO36" s="617"/>
      <c r="AP36" s="206"/>
      <c r="AQ36" s="676" t="s">
        <v>314</v>
      </c>
      <c r="AR36" s="677"/>
      <c r="AS36" s="677"/>
      <c r="AT36" s="677"/>
      <c r="AU36" s="677"/>
      <c r="AV36" s="677"/>
      <c r="AW36" s="677"/>
      <c r="AX36" s="677"/>
      <c r="AY36" s="678"/>
      <c r="AZ36" s="599">
        <v>250636</v>
      </c>
      <c r="BA36" s="600"/>
      <c r="BB36" s="600"/>
      <c r="BC36" s="600"/>
      <c r="BD36" s="600"/>
      <c r="BE36" s="600"/>
      <c r="BF36" s="672"/>
      <c r="BG36" s="596" t="s">
        <v>315</v>
      </c>
      <c r="BH36" s="597"/>
      <c r="BI36" s="597"/>
      <c r="BJ36" s="597"/>
      <c r="BK36" s="597"/>
      <c r="BL36" s="597"/>
      <c r="BM36" s="597"/>
      <c r="BN36" s="597"/>
      <c r="BO36" s="597"/>
      <c r="BP36" s="597"/>
      <c r="BQ36" s="597"/>
      <c r="BR36" s="597"/>
      <c r="BS36" s="597"/>
      <c r="BT36" s="597"/>
      <c r="BU36" s="598"/>
      <c r="BV36" s="599">
        <v>35911</v>
      </c>
      <c r="BW36" s="600"/>
      <c r="BX36" s="600"/>
      <c r="BY36" s="600"/>
      <c r="BZ36" s="600"/>
      <c r="CA36" s="600"/>
      <c r="CB36" s="672"/>
      <c r="CD36" s="607" t="s">
        <v>316</v>
      </c>
      <c r="CE36" s="608"/>
      <c r="CF36" s="608"/>
      <c r="CG36" s="608"/>
      <c r="CH36" s="608"/>
      <c r="CI36" s="608"/>
      <c r="CJ36" s="608"/>
      <c r="CK36" s="608"/>
      <c r="CL36" s="608"/>
      <c r="CM36" s="608"/>
      <c r="CN36" s="608"/>
      <c r="CO36" s="608"/>
      <c r="CP36" s="608"/>
      <c r="CQ36" s="609"/>
      <c r="CR36" s="610">
        <v>525107</v>
      </c>
      <c r="CS36" s="611"/>
      <c r="CT36" s="611"/>
      <c r="CU36" s="611"/>
      <c r="CV36" s="611"/>
      <c r="CW36" s="611"/>
      <c r="CX36" s="611"/>
      <c r="CY36" s="612"/>
      <c r="CZ36" s="615">
        <v>12.1</v>
      </c>
      <c r="DA36" s="640"/>
      <c r="DB36" s="640"/>
      <c r="DC36" s="645"/>
      <c r="DD36" s="619">
        <v>441638</v>
      </c>
      <c r="DE36" s="611"/>
      <c r="DF36" s="611"/>
      <c r="DG36" s="611"/>
      <c r="DH36" s="611"/>
      <c r="DI36" s="611"/>
      <c r="DJ36" s="611"/>
      <c r="DK36" s="612"/>
      <c r="DL36" s="619">
        <v>271694</v>
      </c>
      <c r="DM36" s="611"/>
      <c r="DN36" s="611"/>
      <c r="DO36" s="611"/>
      <c r="DP36" s="611"/>
      <c r="DQ36" s="611"/>
      <c r="DR36" s="611"/>
      <c r="DS36" s="611"/>
      <c r="DT36" s="611"/>
      <c r="DU36" s="611"/>
      <c r="DV36" s="612"/>
      <c r="DW36" s="615">
        <v>12.3</v>
      </c>
      <c r="DX36" s="640"/>
      <c r="DY36" s="640"/>
      <c r="DZ36" s="640"/>
      <c r="EA36" s="640"/>
      <c r="EB36" s="640"/>
      <c r="EC36" s="641"/>
    </row>
    <row r="37" spans="2:133" ht="11.25" customHeight="1" x14ac:dyDescent="0.2">
      <c r="B37" s="607" t="s">
        <v>317</v>
      </c>
      <c r="C37" s="608"/>
      <c r="D37" s="608"/>
      <c r="E37" s="608"/>
      <c r="F37" s="608"/>
      <c r="G37" s="608"/>
      <c r="H37" s="608"/>
      <c r="I37" s="608"/>
      <c r="J37" s="608"/>
      <c r="K37" s="608"/>
      <c r="L37" s="608"/>
      <c r="M37" s="608"/>
      <c r="N37" s="608"/>
      <c r="O37" s="608"/>
      <c r="P37" s="608"/>
      <c r="Q37" s="609"/>
      <c r="R37" s="610">
        <v>57358</v>
      </c>
      <c r="S37" s="611"/>
      <c r="T37" s="611"/>
      <c r="U37" s="611"/>
      <c r="V37" s="611"/>
      <c r="W37" s="611"/>
      <c r="X37" s="611"/>
      <c r="Y37" s="612"/>
      <c r="Z37" s="613">
        <v>1.1000000000000001</v>
      </c>
      <c r="AA37" s="613"/>
      <c r="AB37" s="613"/>
      <c r="AC37" s="613"/>
      <c r="AD37" s="614">
        <v>5324</v>
      </c>
      <c r="AE37" s="614"/>
      <c r="AF37" s="614"/>
      <c r="AG37" s="614"/>
      <c r="AH37" s="614"/>
      <c r="AI37" s="614"/>
      <c r="AJ37" s="614"/>
      <c r="AK37" s="614"/>
      <c r="AL37" s="615">
        <v>0.2</v>
      </c>
      <c r="AM37" s="616"/>
      <c r="AN37" s="616"/>
      <c r="AO37" s="617"/>
      <c r="AQ37" s="673" t="s">
        <v>318</v>
      </c>
      <c r="AR37" s="674"/>
      <c r="AS37" s="674"/>
      <c r="AT37" s="674"/>
      <c r="AU37" s="674"/>
      <c r="AV37" s="674"/>
      <c r="AW37" s="674"/>
      <c r="AX37" s="674"/>
      <c r="AY37" s="675"/>
      <c r="AZ37" s="610">
        <v>19753</v>
      </c>
      <c r="BA37" s="611"/>
      <c r="BB37" s="611"/>
      <c r="BC37" s="611"/>
      <c r="BD37" s="643"/>
      <c r="BE37" s="643"/>
      <c r="BF37" s="656"/>
      <c r="BG37" s="607" t="s">
        <v>319</v>
      </c>
      <c r="BH37" s="608"/>
      <c r="BI37" s="608"/>
      <c r="BJ37" s="608"/>
      <c r="BK37" s="608"/>
      <c r="BL37" s="608"/>
      <c r="BM37" s="608"/>
      <c r="BN37" s="608"/>
      <c r="BO37" s="608"/>
      <c r="BP37" s="608"/>
      <c r="BQ37" s="608"/>
      <c r="BR37" s="608"/>
      <c r="BS37" s="608"/>
      <c r="BT37" s="608"/>
      <c r="BU37" s="609"/>
      <c r="BV37" s="610">
        <v>32411</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61087</v>
      </c>
      <c r="CS37" s="643"/>
      <c r="CT37" s="643"/>
      <c r="CU37" s="643"/>
      <c r="CV37" s="643"/>
      <c r="CW37" s="643"/>
      <c r="CX37" s="643"/>
      <c r="CY37" s="644"/>
      <c r="CZ37" s="615">
        <v>1.4</v>
      </c>
      <c r="DA37" s="640"/>
      <c r="DB37" s="640"/>
      <c r="DC37" s="645"/>
      <c r="DD37" s="619">
        <v>61087</v>
      </c>
      <c r="DE37" s="643"/>
      <c r="DF37" s="643"/>
      <c r="DG37" s="643"/>
      <c r="DH37" s="643"/>
      <c r="DI37" s="643"/>
      <c r="DJ37" s="643"/>
      <c r="DK37" s="644"/>
      <c r="DL37" s="619">
        <v>61087</v>
      </c>
      <c r="DM37" s="643"/>
      <c r="DN37" s="643"/>
      <c r="DO37" s="643"/>
      <c r="DP37" s="643"/>
      <c r="DQ37" s="643"/>
      <c r="DR37" s="643"/>
      <c r="DS37" s="643"/>
      <c r="DT37" s="643"/>
      <c r="DU37" s="643"/>
      <c r="DV37" s="644"/>
      <c r="DW37" s="615">
        <v>2.8</v>
      </c>
      <c r="DX37" s="640"/>
      <c r="DY37" s="640"/>
      <c r="DZ37" s="640"/>
      <c r="EA37" s="640"/>
      <c r="EB37" s="640"/>
      <c r="EC37" s="641"/>
    </row>
    <row r="38" spans="2:133" ht="11.25" customHeight="1" x14ac:dyDescent="0.2">
      <c r="B38" s="607" t="s">
        <v>321</v>
      </c>
      <c r="C38" s="608"/>
      <c r="D38" s="608"/>
      <c r="E38" s="608"/>
      <c r="F38" s="608"/>
      <c r="G38" s="608"/>
      <c r="H38" s="608"/>
      <c r="I38" s="608"/>
      <c r="J38" s="608"/>
      <c r="K38" s="608"/>
      <c r="L38" s="608"/>
      <c r="M38" s="608"/>
      <c r="N38" s="608"/>
      <c r="O38" s="608"/>
      <c r="P38" s="608"/>
      <c r="Q38" s="609"/>
      <c r="R38" s="610">
        <v>116501</v>
      </c>
      <c r="S38" s="611"/>
      <c r="T38" s="611"/>
      <c r="U38" s="611"/>
      <c r="V38" s="611"/>
      <c r="W38" s="611"/>
      <c r="X38" s="611"/>
      <c r="Y38" s="612"/>
      <c r="Z38" s="613">
        <v>2.2000000000000002</v>
      </c>
      <c r="AA38" s="613"/>
      <c r="AB38" s="613"/>
      <c r="AC38" s="613"/>
      <c r="AD38" s="614" t="s">
        <v>122</v>
      </c>
      <c r="AE38" s="614"/>
      <c r="AF38" s="614"/>
      <c r="AG38" s="614"/>
      <c r="AH38" s="614"/>
      <c r="AI38" s="614"/>
      <c r="AJ38" s="614"/>
      <c r="AK38" s="614"/>
      <c r="AL38" s="615" t="s">
        <v>122</v>
      </c>
      <c r="AM38" s="616"/>
      <c r="AN38" s="616"/>
      <c r="AO38" s="617"/>
      <c r="AQ38" s="673" t="s">
        <v>322</v>
      </c>
      <c r="AR38" s="674"/>
      <c r="AS38" s="674"/>
      <c r="AT38" s="674"/>
      <c r="AU38" s="674"/>
      <c r="AV38" s="674"/>
      <c r="AW38" s="674"/>
      <c r="AX38" s="674"/>
      <c r="AY38" s="675"/>
      <c r="AZ38" s="610">
        <v>12927</v>
      </c>
      <c r="BA38" s="611"/>
      <c r="BB38" s="611"/>
      <c r="BC38" s="611"/>
      <c r="BD38" s="643"/>
      <c r="BE38" s="643"/>
      <c r="BF38" s="656"/>
      <c r="BG38" s="607" t="s">
        <v>323</v>
      </c>
      <c r="BH38" s="608"/>
      <c r="BI38" s="608"/>
      <c r="BJ38" s="608"/>
      <c r="BK38" s="608"/>
      <c r="BL38" s="608"/>
      <c r="BM38" s="608"/>
      <c r="BN38" s="608"/>
      <c r="BO38" s="608"/>
      <c r="BP38" s="608"/>
      <c r="BQ38" s="608"/>
      <c r="BR38" s="608"/>
      <c r="BS38" s="608"/>
      <c r="BT38" s="608"/>
      <c r="BU38" s="609"/>
      <c r="BV38" s="610">
        <v>194</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250636</v>
      </c>
      <c r="CS38" s="611"/>
      <c r="CT38" s="611"/>
      <c r="CU38" s="611"/>
      <c r="CV38" s="611"/>
      <c r="CW38" s="611"/>
      <c r="CX38" s="611"/>
      <c r="CY38" s="612"/>
      <c r="CZ38" s="615">
        <v>5.8</v>
      </c>
      <c r="DA38" s="640"/>
      <c r="DB38" s="640"/>
      <c r="DC38" s="645"/>
      <c r="DD38" s="619">
        <v>231195</v>
      </c>
      <c r="DE38" s="611"/>
      <c r="DF38" s="611"/>
      <c r="DG38" s="611"/>
      <c r="DH38" s="611"/>
      <c r="DI38" s="611"/>
      <c r="DJ38" s="611"/>
      <c r="DK38" s="612"/>
      <c r="DL38" s="619">
        <v>189683</v>
      </c>
      <c r="DM38" s="611"/>
      <c r="DN38" s="611"/>
      <c r="DO38" s="611"/>
      <c r="DP38" s="611"/>
      <c r="DQ38" s="611"/>
      <c r="DR38" s="611"/>
      <c r="DS38" s="611"/>
      <c r="DT38" s="611"/>
      <c r="DU38" s="611"/>
      <c r="DV38" s="612"/>
      <c r="DW38" s="615">
        <v>8.6</v>
      </c>
      <c r="DX38" s="640"/>
      <c r="DY38" s="640"/>
      <c r="DZ38" s="640"/>
      <c r="EA38" s="640"/>
      <c r="EB38" s="640"/>
      <c r="EC38" s="641"/>
    </row>
    <row r="39" spans="2:133" ht="11.25" customHeight="1" x14ac:dyDescent="0.2">
      <c r="B39" s="607" t="s">
        <v>325</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326</v>
      </c>
      <c r="AR39" s="674"/>
      <c r="AS39" s="674"/>
      <c r="AT39" s="674"/>
      <c r="AU39" s="674"/>
      <c r="AV39" s="674"/>
      <c r="AW39" s="674"/>
      <c r="AX39" s="674"/>
      <c r="AY39" s="675"/>
      <c r="AZ39" s="610">
        <v>3404</v>
      </c>
      <c r="BA39" s="611"/>
      <c r="BB39" s="611"/>
      <c r="BC39" s="611"/>
      <c r="BD39" s="643"/>
      <c r="BE39" s="643"/>
      <c r="BF39" s="656"/>
      <c r="BG39" s="607" t="s">
        <v>327</v>
      </c>
      <c r="BH39" s="608"/>
      <c r="BI39" s="608"/>
      <c r="BJ39" s="608"/>
      <c r="BK39" s="608"/>
      <c r="BL39" s="608"/>
      <c r="BM39" s="608"/>
      <c r="BN39" s="608"/>
      <c r="BO39" s="608"/>
      <c r="BP39" s="608"/>
      <c r="BQ39" s="608"/>
      <c r="BR39" s="608"/>
      <c r="BS39" s="608"/>
      <c r="BT39" s="608"/>
      <c r="BU39" s="609"/>
      <c r="BV39" s="610">
        <v>285</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46883</v>
      </c>
      <c r="CS39" s="643"/>
      <c r="CT39" s="643"/>
      <c r="CU39" s="643"/>
      <c r="CV39" s="643"/>
      <c r="CW39" s="643"/>
      <c r="CX39" s="643"/>
      <c r="CY39" s="644"/>
      <c r="CZ39" s="615">
        <v>1.1000000000000001</v>
      </c>
      <c r="DA39" s="640"/>
      <c r="DB39" s="640"/>
      <c r="DC39" s="645"/>
      <c r="DD39" s="619">
        <v>26056</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329</v>
      </c>
      <c r="C40" s="608"/>
      <c r="D40" s="608"/>
      <c r="E40" s="608"/>
      <c r="F40" s="608"/>
      <c r="G40" s="608"/>
      <c r="H40" s="608"/>
      <c r="I40" s="608"/>
      <c r="J40" s="608"/>
      <c r="K40" s="608"/>
      <c r="L40" s="608"/>
      <c r="M40" s="608"/>
      <c r="N40" s="608"/>
      <c r="O40" s="608"/>
      <c r="P40" s="608"/>
      <c r="Q40" s="609"/>
      <c r="R40" s="610">
        <v>4101</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330</v>
      </c>
      <c r="AR40" s="674"/>
      <c r="AS40" s="674"/>
      <c r="AT40" s="674"/>
      <c r="AU40" s="674"/>
      <c r="AV40" s="674"/>
      <c r="AW40" s="674"/>
      <c r="AX40" s="674"/>
      <c r="AY40" s="675"/>
      <c r="AZ40" s="610" t="s">
        <v>122</v>
      </c>
      <c r="BA40" s="611"/>
      <c r="BB40" s="611"/>
      <c r="BC40" s="611"/>
      <c r="BD40" s="643"/>
      <c r="BE40" s="643"/>
      <c r="BF40" s="656"/>
      <c r="BG40" s="660" t="s">
        <v>331</v>
      </c>
      <c r="BH40" s="661"/>
      <c r="BI40" s="661"/>
      <c r="BJ40" s="661"/>
      <c r="BK40" s="661"/>
      <c r="BL40" s="202"/>
      <c r="BM40" s="608" t="s">
        <v>332</v>
      </c>
      <c r="BN40" s="608"/>
      <c r="BO40" s="608"/>
      <c r="BP40" s="608"/>
      <c r="BQ40" s="608"/>
      <c r="BR40" s="608"/>
      <c r="BS40" s="608"/>
      <c r="BT40" s="608"/>
      <c r="BU40" s="609"/>
      <c r="BV40" s="610">
        <v>95</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v>12270</v>
      </c>
      <c r="CS40" s="611"/>
      <c r="CT40" s="611"/>
      <c r="CU40" s="611"/>
      <c r="CV40" s="611"/>
      <c r="CW40" s="611"/>
      <c r="CX40" s="611"/>
      <c r="CY40" s="612"/>
      <c r="CZ40" s="615">
        <v>0.3</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334</v>
      </c>
      <c r="C41" s="632"/>
      <c r="D41" s="632"/>
      <c r="E41" s="632"/>
      <c r="F41" s="632"/>
      <c r="G41" s="632"/>
      <c r="H41" s="632"/>
      <c r="I41" s="632"/>
      <c r="J41" s="632"/>
      <c r="K41" s="632"/>
      <c r="L41" s="632"/>
      <c r="M41" s="632"/>
      <c r="N41" s="632"/>
      <c r="O41" s="632"/>
      <c r="P41" s="632"/>
      <c r="Q41" s="633"/>
      <c r="R41" s="682">
        <v>5283251</v>
      </c>
      <c r="S41" s="683"/>
      <c r="T41" s="683"/>
      <c r="U41" s="683"/>
      <c r="V41" s="683"/>
      <c r="W41" s="683"/>
      <c r="X41" s="683"/>
      <c r="Y41" s="687"/>
      <c r="Z41" s="688">
        <v>100</v>
      </c>
      <c r="AA41" s="688"/>
      <c r="AB41" s="688"/>
      <c r="AC41" s="688"/>
      <c r="AD41" s="689">
        <v>2213599</v>
      </c>
      <c r="AE41" s="689"/>
      <c r="AF41" s="689"/>
      <c r="AG41" s="689"/>
      <c r="AH41" s="689"/>
      <c r="AI41" s="689"/>
      <c r="AJ41" s="689"/>
      <c r="AK41" s="689"/>
      <c r="AL41" s="690">
        <v>100</v>
      </c>
      <c r="AM41" s="670"/>
      <c r="AN41" s="670"/>
      <c r="AO41" s="691"/>
      <c r="AQ41" s="673" t="s">
        <v>335</v>
      </c>
      <c r="AR41" s="674"/>
      <c r="AS41" s="674"/>
      <c r="AT41" s="674"/>
      <c r="AU41" s="674"/>
      <c r="AV41" s="674"/>
      <c r="AW41" s="674"/>
      <c r="AX41" s="674"/>
      <c r="AY41" s="675"/>
      <c r="AZ41" s="610">
        <v>100659</v>
      </c>
      <c r="BA41" s="611"/>
      <c r="BB41" s="611"/>
      <c r="BC41" s="611"/>
      <c r="BD41" s="643"/>
      <c r="BE41" s="643"/>
      <c r="BF41" s="656"/>
      <c r="BG41" s="660"/>
      <c r="BH41" s="661"/>
      <c r="BI41" s="661"/>
      <c r="BJ41" s="661"/>
      <c r="BK41" s="661"/>
      <c r="BL41" s="202"/>
      <c r="BM41" s="608" t="s">
        <v>336</v>
      </c>
      <c r="BN41" s="608"/>
      <c r="BO41" s="608"/>
      <c r="BP41" s="608"/>
      <c r="BQ41" s="608"/>
      <c r="BR41" s="608"/>
      <c r="BS41" s="608"/>
      <c r="BT41" s="608"/>
      <c r="BU41" s="609"/>
      <c r="BV41" s="610">
        <v>5</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326</v>
      </c>
      <c r="AR42" s="680"/>
      <c r="AS42" s="680"/>
      <c r="AT42" s="680"/>
      <c r="AU42" s="680"/>
      <c r="AV42" s="680"/>
      <c r="AW42" s="680"/>
      <c r="AX42" s="680"/>
      <c r="AY42" s="681"/>
      <c r="AZ42" s="682">
        <v>113893</v>
      </c>
      <c r="BA42" s="683"/>
      <c r="BB42" s="683"/>
      <c r="BC42" s="683"/>
      <c r="BD42" s="669"/>
      <c r="BE42" s="669"/>
      <c r="BF42" s="671"/>
      <c r="BG42" s="662"/>
      <c r="BH42" s="663"/>
      <c r="BI42" s="663"/>
      <c r="BJ42" s="663"/>
      <c r="BK42" s="663"/>
      <c r="BL42" s="203"/>
      <c r="BM42" s="632" t="s">
        <v>338</v>
      </c>
      <c r="BN42" s="632"/>
      <c r="BO42" s="632"/>
      <c r="BP42" s="632"/>
      <c r="BQ42" s="632"/>
      <c r="BR42" s="632"/>
      <c r="BS42" s="632"/>
      <c r="BT42" s="632"/>
      <c r="BU42" s="633"/>
      <c r="BV42" s="682">
        <v>563</v>
      </c>
      <c r="BW42" s="683"/>
      <c r="BX42" s="683"/>
      <c r="BY42" s="683"/>
      <c r="BZ42" s="683"/>
      <c r="CA42" s="683"/>
      <c r="CB42" s="692"/>
      <c r="CD42" s="607" t="s">
        <v>339</v>
      </c>
      <c r="CE42" s="608"/>
      <c r="CF42" s="608"/>
      <c r="CG42" s="608"/>
      <c r="CH42" s="608"/>
      <c r="CI42" s="608"/>
      <c r="CJ42" s="608"/>
      <c r="CK42" s="608"/>
      <c r="CL42" s="608"/>
      <c r="CM42" s="608"/>
      <c r="CN42" s="608"/>
      <c r="CO42" s="608"/>
      <c r="CP42" s="608"/>
      <c r="CQ42" s="609"/>
      <c r="CR42" s="610">
        <v>1872705</v>
      </c>
      <c r="CS42" s="643"/>
      <c r="CT42" s="643"/>
      <c r="CU42" s="643"/>
      <c r="CV42" s="643"/>
      <c r="CW42" s="643"/>
      <c r="CX42" s="643"/>
      <c r="CY42" s="644"/>
      <c r="CZ42" s="615">
        <v>43.2</v>
      </c>
      <c r="DA42" s="640"/>
      <c r="DB42" s="640"/>
      <c r="DC42" s="645"/>
      <c r="DD42" s="619">
        <v>339765</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340</v>
      </c>
      <c r="CD43" s="607" t="s">
        <v>341</v>
      </c>
      <c r="CE43" s="608"/>
      <c r="CF43" s="608"/>
      <c r="CG43" s="608"/>
      <c r="CH43" s="608"/>
      <c r="CI43" s="608"/>
      <c r="CJ43" s="608"/>
      <c r="CK43" s="608"/>
      <c r="CL43" s="608"/>
      <c r="CM43" s="608"/>
      <c r="CN43" s="608"/>
      <c r="CO43" s="608"/>
      <c r="CP43" s="608"/>
      <c r="CQ43" s="609"/>
      <c r="CR43" s="610">
        <v>32967</v>
      </c>
      <c r="CS43" s="643"/>
      <c r="CT43" s="643"/>
      <c r="CU43" s="643"/>
      <c r="CV43" s="643"/>
      <c r="CW43" s="643"/>
      <c r="CX43" s="643"/>
      <c r="CY43" s="644"/>
      <c r="CZ43" s="615">
        <v>0.8</v>
      </c>
      <c r="DA43" s="640"/>
      <c r="DB43" s="640"/>
      <c r="DC43" s="645"/>
      <c r="DD43" s="619">
        <v>32967</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342</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291</v>
      </c>
      <c r="CE44" s="649"/>
      <c r="CF44" s="607" t="s">
        <v>343</v>
      </c>
      <c r="CG44" s="608"/>
      <c r="CH44" s="608"/>
      <c r="CI44" s="608"/>
      <c r="CJ44" s="608"/>
      <c r="CK44" s="608"/>
      <c r="CL44" s="608"/>
      <c r="CM44" s="608"/>
      <c r="CN44" s="608"/>
      <c r="CO44" s="608"/>
      <c r="CP44" s="608"/>
      <c r="CQ44" s="609"/>
      <c r="CR44" s="610">
        <v>410157</v>
      </c>
      <c r="CS44" s="611"/>
      <c r="CT44" s="611"/>
      <c r="CU44" s="611"/>
      <c r="CV44" s="611"/>
      <c r="CW44" s="611"/>
      <c r="CX44" s="611"/>
      <c r="CY44" s="612"/>
      <c r="CZ44" s="615">
        <v>9.5</v>
      </c>
      <c r="DA44" s="616"/>
      <c r="DB44" s="616"/>
      <c r="DC44" s="622"/>
      <c r="DD44" s="619">
        <v>160849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344</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345</v>
      </c>
      <c r="CG45" s="608"/>
      <c r="CH45" s="608"/>
      <c r="CI45" s="608"/>
      <c r="CJ45" s="608"/>
      <c r="CK45" s="608"/>
      <c r="CL45" s="608"/>
      <c r="CM45" s="608"/>
      <c r="CN45" s="608"/>
      <c r="CO45" s="608"/>
      <c r="CP45" s="608"/>
      <c r="CQ45" s="609"/>
      <c r="CR45" s="610">
        <v>190734</v>
      </c>
      <c r="CS45" s="643"/>
      <c r="CT45" s="643"/>
      <c r="CU45" s="643"/>
      <c r="CV45" s="643"/>
      <c r="CW45" s="643"/>
      <c r="CX45" s="643"/>
      <c r="CY45" s="644"/>
      <c r="CZ45" s="615">
        <v>4.4000000000000004</v>
      </c>
      <c r="DA45" s="640"/>
      <c r="DB45" s="640"/>
      <c r="DC45" s="645"/>
      <c r="DD45" s="619">
        <v>27918</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346</v>
      </c>
      <c r="CG46" s="608"/>
      <c r="CH46" s="608"/>
      <c r="CI46" s="608"/>
      <c r="CJ46" s="608"/>
      <c r="CK46" s="608"/>
      <c r="CL46" s="608"/>
      <c r="CM46" s="608"/>
      <c r="CN46" s="608"/>
      <c r="CO46" s="608"/>
      <c r="CP46" s="608"/>
      <c r="CQ46" s="609"/>
      <c r="CR46" s="610">
        <v>218923</v>
      </c>
      <c r="CS46" s="611"/>
      <c r="CT46" s="611"/>
      <c r="CU46" s="611"/>
      <c r="CV46" s="611"/>
      <c r="CW46" s="611"/>
      <c r="CX46" s="611"/>
      <c r="CY46" s="612"/>
      <c r="CZ46" s="615">
        <v>5</v>
      </c>
      <c r="DA46" s="616"/>
      <c r="DB46" s="616"/>
      <c r="DC46" s="622"/>
      <c r="DD46" s="619">
        <v>132431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347</v>
      </c>
      <c r="CG47" s="608"/>
      <c r="CH47" s="608"/>
      <c r="CI47" s="608"/>
      <c r="CJ47" s="608"/>
      <c r="CK47" s="608"/>
      <c r="CL47" s="608"/>
      <c r="CM47" s="608"/>
      <c r="CN47" s="608"/>
      <c r="CO47" s="608"/>
      <c r="CP47" s="608"/>
      <c r="CQ47" s="609"/>
      <c r="CR47" s="610">
        <v>1462548</v>
      </c>
      <c r="CS47" s="643"/>
      <c r="CT47" s="643"/>
      <c r="CU47" s="643"/>
      <c r="CV47" s="643"/>
      <c r="CW47" s="643"/>
      <c r="CX47" s="643"/>
      <c r="CY47" s="644"/>
      <c r="CZ47" s="615">
        <v>33.700000000000003</v>
      </c>
      <c r="DA47" s="640"/>
      <c r="DB47" s="640"/>
      <c r="DC47" s="645"/>
      <c r="DD47" s="619">
        <v>178916</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2"/>
      <c r="CE48" s="653"/>
      <c r="CF48" s="607" t="s">
        <v>348</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349</v>
      </c>
      <c r="CE49" s="632"/>
      <c r="CF49" s="632"/>
      <c r="CG49" s="632"/>
      <c r="CH49" s="632"/>
      <c r="CI49" s="632"/>
      <c r="CJ49" s="632"/>
      <c r="CK49" s="632"/>
      <c r="CL49" s="632"/>
      <c r="CM49" s="632"/>
      <c r="CN49" s="632"/>
      <c r="CO49" s="632"/>
      <c r="CP49" s="632"/>
      <c r="CQ49" s="633"/>
      <c r="CR49" s="682">
        <v>4337394</v>
      </c>
      <c r="CS49" s="669"/>
      <c r="CT49" s="669"/>
      <c r="CU49" s="669"/>
      <c r="CV49" s="669"/>
      <c r="CW49" s="669"/>
      <c r="CX49" s="669"/>
      <c r="CY49" s="698"/>
      <c r="CZ49" s="690">
        <v>100</v>
      </c>
      <c r="DA49" s="699"/>
      <c r="DB49" s="699"/>
      <c r="DC49" s="700"/>
      <c r="DD49" s="701">
        <v>2456644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ZEwfxRXb+HHn1sP+NXU/rAeu+2+rngFSCDAuKAJ8ZUOXYoDzY2XrvB2YXqaer53Fmru14ggUtx6Pn/wAabTk/Q==" saltValue="TEEXPRGq7OPZZnOUmZfUT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1"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350</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351</v>
      </c>
      <c r="DK2" s="710"/>
      <c r="DL2" s="710"/>
      <c r="DM2" s="710"/>
      <c r="DN2" s="710"/>
      <c r="DO2" s="711"/>
      <c r="DP2" s="210"/>
      <c r="DQ2" s="709" t="s">
        <v>352</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353</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354</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355</v>
      </c>
      <c r="B5" s="715"/>
      <c r="C5" s="715"/>
      <c r="D5" s="715"/>
      <c r="E5" s="715"/>
      <c r="F5" s="715"/>
      <c r="G5" s="715"/>
      <c r="H5" s="715"/>
      <c r="I5" s="715"/>
      <c r="J5" s="715"/>
      <c r="K5" s="715"/>
      <c r="L5" s="715"/>
      <c r="M5" s="715"/>
      <c r="N5" s="715"/>
      <c r="O5" s="715"/>
      <c r="P5" s="716"/>
      <c r="Q5" s="720" t="s">
        <v>356</v>
      </c>
      <c r="R5" s="721"/>
      <c r="S5" s="721"/>
      <c r="T5" s="721"/>
      <c r="U5" s="722"/>
      <c r="V5" s="720" t="s">
        <v>357</v>
      </c>
      <c r="W5" s="721"/>
      <c r="X5" s="721"/>
      <c r="Y5" s="721"/>
      <c r="Z5" s="722"/>
      <c r="AA5" s="720" t="s">
        <v>358</v>
      </c>
      <c r="AB5" s="721"/>
      <c r="AC5" s="721"/>
      <c r="AD5" s="721"/>
      <c r="AE5" s="721"/>
      <c r="AF5" s="726" t="s">
        <v>359</v>
      </c>
      <c r="AG5" s="721"/>
      <c r="AH5" s="721"/>
      <c r="AI5" s="721"/>
      <c r="AJ5" s="727"/>
      <c r="AK5" s="721" t="s">
        <v>360</v>
      </c>
      <c r="AL5" s="721"/>
      <c r="AM5" s="721"/>
      <c r="AN5" s="721"/>
      <c r="AO5" s="722"/>
      <c r="AP5" s="720" t="s">
        <v>361</v>
      </c>
      <c r="AQ5" s="721"/>
      <c r="AR5" s="721"/>
      <c r="AS5" s="721"/>
      <c r="AT5" s="722"/>
      <c r="AU5" s="720" t="s">
        <v>362</v>
      </c>
      <c r="AV5" s="721"/>
      <c r="AW5" s="721"/>
      <c r="AX5" s="721"/>
      <c r="AY5" s="727"/>
      <c r="AZ5" s="214"/>
      <c r="BA5" s="214"/>
      <c r="BB5" s="214"/>
      <c r="BC5" s="214"/>
      <c r="BD5" s="214"/>
      <c r="BE5" s="215"/>
      <c r="BF5" s="215"/>
      <c r="BG5" s="215"/>
      <c r="BH5" s="215"/>
      <c r="BI5" s="215"/>
      <c r="BJ5" s="215"/>
      <c r="BK5" s="215"/>
      <c r="BL5" s="215"/>
      <c r="BM5" s="215"/>
      <c r="BN5" s="215"/>
      <c r="BO5" s="215"/>
      <c r="BP5" s="215"/>
      <c r="BQ5" s="714" t="s">
        <v>363</v>
      </c>
      <c r="BR5" s="715"/>
      <c r="BS5" s="715"/>
      <c r="BT5" s="715"/>
      <c r="BU5" s="715"/>
      <c r="BV5" s="715"/>
      <c r="BW5" s="715"/>
      <c r="BX5" s="715"/>
      <c r="BY5" s="715"/>
      <c r="BZ5" s="715"/>
      <c r="CA5" s="715"/>
      <c r="CB5" s="715"/>
      <c r="CC5" s="715"/>
      <c r="CD5" s="715"/>
      <c r="CE5" s="715"/>
      <c r="CF5" s="715"/>
      <c r="CG5" s="716"/>
      <c r="CH5" s="720" t="s">
        <v>364</v>
      </c>
      <c r="CI5" s="721"/>
      <c r="CJ5" s="721"/>
      <c r="CK5" s="721"/>
      <c r="CL5" s="722"/>
      <c r="CM5" s="720" t="s">
        <v>365</v>
      </c>
      <c r="CN5" s="721"/>
      <c r="CO5" s="721"/>
      <c r="CP5" s="721"/>
      <c r="CQ5" s="722"/>
      <c r="CR5" s="720" t="s">
        <v>366</v>
      </c>
      <c r="CS5" s="721"/>
      <c r="CT5" s="721"/>
      <c r="CU5" s="721"/>
      <c r="CV5" s="722"/>
      <c r="CW5" s="720" t="s">
        <v>367</v>
      </c>
      <c r="CX5" s="721"/>
      <c r="CY5" s="721"/>
      <c r="CZ5" s="721"/>
      <c r="DA5" s="722"/>
      <c r="DB5" s="720" t="s">
        <v>368</v>
      </c>
      <c r="DC5" s="721"/>
      <c r="DD5" s="721"/>
      <c r="DE5" s="721"/>
      <c r="DF5" s="722"/>
      <c r="DG5" s="750" t="s">
        <v>369</v>
      </c>
      <c r="DH5" s="751"/>
      <c r="DI5" s="751"/>
      <c r="DJ5" s="751"/>
      <c r="DK5" s="752"/>
      <c r="DL5" s="750" t="s">
        <v>370</v>
      </c>
      <c r="DM5" s="751"/>
      <c r="DN5" s="751"/>
      <c r="DO5" s="751"/>
      <c r="DP5" s="752"/>
      <c r="DQ5" s="720" t="s">
        <v>371</v>
      </c>
      <c r="DR5" s="721"/>
      <c r="DS5" s="721"/>
      <c r="DT5" s="721"/>
      <c r="DU5" s="722"/>
      <c r="DV5" s="720" t="s">
        <v>362</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372</v>
      </c>
      <c r="C7" s="737"/>
      <c r="D7" s="737"/>
      <c r="E7" s="737"/>
      <c r="F7" s="737"/>
      <c r="G7" s="737"/>
      <c r="H7" s="737"/>
      <c r="I7" s="737"/>
      <c r="J7" s="737"/>
      <c r="K7" s="737"/>
      <c r="L7" s="737"/>
      <c r="M7" s="737"/>
      <c r="N7" s="737"/>
      <c r="O7" s="737"/>
      <c r="P7" s="738"/>
      <c r="Q7" s="739">
        <v>5283</v>
      </c>
      <c r="R7" s="740"/>
      <c r="S7" s="740"/>
      <c r="T7" s="740"/>
      <c r="U7" s="740"/>
      <c r="V7" s="740">
        <v>4337</v>
      </c>
      <c r="W7" s="740"/>
      <c r="X7" s="740"/>
      <c r="Y7" s="740"/>
      <c r="Z7" s="740"/>
      <c r="AA7" s="740">
        <v>946</v>
      </c>
      <c r="AB7" s="740"/>
      <c r="AC7" s="740"/>
      <c r="AD7" s="740"/>
      <c r="AE7" s="741"/>
      <c r="AF7" s="742">
        <v>91</v>
      </c>
      <c r="AG7" s="743"/>
      <c r="AH7" s="743"/>
      <c r="AI7" s="743"/>
      <c r="AJ7" s="744"/>
      <c r="AK7" s="745">
        <v>158</v>
      </c>
      <c r="AL7" s="746"/>
      <c r="AM7" s="746"/>
      <c r="AN7" s="746"/>
      <c r="AO7" s="746"/>
      <c r="AP7" s="746">
        <v>2187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549</v>
      </c>
      <c r="BT7" s="734"/>
      <c r="BU7" s="734"/>
      <c r="BV7" s="734"/>
      <c r="BW7" s="734"/>
      <c r="BX7" s="734"/>
      <c r="BY7" s="734"/>
      <c r="BZ7" s="734"/>
      <c r="CA7" s="734"/>
      <c r="CB7" s="734"/>
      <c r="CC7" s="734"/>
      <c r="CD7" s="734"/>
      <c r="CE7" s="734"/>
      <c r="CF7" s="734"/>
      <c r="CG7" s="749"/>
      <c r="CH7" s="730">
        <v>-10</v>
      </c>
      <c r="CI7" s="731"/>
      <c r="CJ7" s="731"/>
      <c r="CK7" s="731"/>
      <c r="CL7" s="732"/>
      <c r="CM7" s="730">
        <v>1132</v>
      </c>
      <c r="CN7" s="731"/>
      <c r="CO7" s="731"/>
      <c r="CP7" s="731"/>
      <c r="CQ7" s="732"/>
      <c r="CR7" s="730">
        <v>1000</v>
      </c>
      <c r="CS7" s="731"/>
      <c r="CT7" s="731"/>
      <c r="CU7" s="731"/>
      <c r="CV7" s="732"/>
      <c r="CW7" s="730">
        <v>37</v>
      </c>
      <c r="CX7" s="731"/>
      <c r="CY7" s="731"/>
      <c r="CZ7" s="731"/>
      <c r="DA7" s="732"/>
      <c r="DB7" s="730" t="s">
        <v>548</v>
      </c>
      <c r="DC7" s="731"/>
      <c r="DD7" s="731"/>
      <c r="DE7" s="731"/>
      <c r="DF7" s="732"/>
      <c r="DG7" s="730" t="s">
        <v>548</v>
      </c>
      <c r="DH7" s="731"/>
      <c r="DI7" s="731"/>
      <c r="DJ7" s="731"/>
      <c r="DK7" s="732"/>
      <c r="DL7" s="730" t="s">
        <v>548</v>
      </c>
      <c r="DM7" s="731"/>
      <c r="DN7" s="731"/>
      <c r="DO7" s="731"/>
      <c r="DP7" s="732"/>
      <c r="DQ7" s="730" t="s">
        <v>548</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550</v>
      </c>
      <c r="BT8" s="761"/>
      <c r="BU8" s="761"/>
      <c r="BV8" s="761"/>
      <c r="BW8" s="761"/>
      <c r="BX8" s="761"/>
      <c r="BY8" s="761"/>
      <c r="BZ8" s="761"/>
      <c r="CA8" s="761"/>
      <c r="CB8" s="761"/>
      <c r="CC8" s="761"/>
      <c r="CD8" s="761"/>
      <c r="CE8" s="761"/>
      <c r="CF8" s="761"/>
      <c r="CG8" s="762"/>
      <c r="CH8" s="763">
        <v>-1</v>
      </c>
      <c r="CI8" s="764"/>
      <c r="CJ8" s="764"/>
      <c r="CK8" s="764"/>
      <c r="CL8" s="765"/>
      <c r="CM8" s="763">
        <v>15</v>
      </c>
      <c r="CN8" s="764"/>
      <c r="CO8" s="764"/>
      <c r="CP8" s="764"/>
      <c r="CQ8" s="765"/>
      <c r="CR8" s="763">
        <v>10</v>
      </c>
      <c r="CS8" s="764"/>
      <c r="CT8" s="764"/>
      <c r="CU8" s="764"/>
      <c r="CV8" s="765"/>
      <c r="CW8" s="763" t="s">
        <v>548</v>
      </c>
      <c r="CX8" s="764"/>
      <c r="CY8" s="764"/>
      <c r="CZ8" s="764"/>
      <c r="DA8" s="765"/>
      <c r="DB8" s="763" t="s">
        <v>548</v>
      </c>
      <c r="DC8" s="764"/>
      <c r="DD8" s="764"/>
      <c r="DE8" s="764"/>
      <c r="DF8" s="765"/>
      <c r="DG8" s="763" t="s">
        <v>548</v>
      </c>
      <c r="DH8" s="764"/>
      <c r="DI8" s="764"/>
      <c r="DJ8" s="764"/>
      <c r="DK8" s="765"/>
      <c r="DL8" s="763" t="s">
        <v>548</v>
      </c>
      <c r="DM8" s="764"/>
      <c r="DN8" s="764"/>
      <c r="DO8" s="764"/>
      <c r="DP8" s="765"/>
      <c r="DQ8" s="763" t="s">
        <v>548</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551</v>
      </c>
      <c r="BT9" s="761"/>
      <c r="BU9" s="761"/>
      <c r="BV9" s="761"/>
      <c r="BW9" s="761"/>
      <c r="BX9" s="761"/>
      <c r="BY9" s="761"/>
      <c r="BZ9" s="761"/>
      <c r="CA9" s="761"/>
      <c r="CB9" s="761"/>
      <c r="CC9" s="761"/>
      <c r="CD9" s="761"/>
      <c r="CE9" s="761"/>
      <c r="CF9" s="761"/>
      <c r="CG9" s="762"/>
      <c r="CH9" s="763">
        <v>-24</v>
      </c>
      <c r="CI9" s="764"/>
      <c r="CJ9" s="764"/>
      <c r="CK9" s="764"/>
      <c r="CL9" s="765"/>
      <c r="CM9" s="763">
        <v>-13307</v>
      </c>
      <c r="CN9" s="764"/>
      <c r="CO9" s="764"/>
      <c r="CP9" s="764"/>
      <c r="CQ9" s="765"/>
      <c r="CR9" s="763">
        <v>0</v>
      </c>
      <c r="CS9" s="764"/>
      <c r="CT9" s="764"/>
      <c r="CU9" s="764"/>
      <c r="CV9" s="765"/>
      <c r="CW9" s="763" t="s">
        <v>548</v>
      </c>
      <c r="CX9" s="764"/>
      <c r="CY9" s="764"/>
      <c r="CZ9" s="764"/>
      <c r="DA9" s="765"/>
      <c r="DB9" s="763">
        <v>21</v>
      </c>
      <c r="DC9" s="764"/>
      <c r="DD9" s="764"/>
      <c r="DE9" s="764"/>
      <c r="DF9" s="765"/>
      <c r="DG9" s="763" t="s">
        <v>548</v>
      </c>
      <c r="DH9" s="764"/>
      <c r="DI9" s="764"/>
      <c r="DJ9" s="764"/>
      <c r="DK9" s="765"/>
      <c r="DL9" s="763" t="s">
        <v>548</v>
      </c>
      <c r="DM9" s="764"/>
      <c r="DN9" s="764"/>
      <c r="DO9" s="764"/>
      <c r="DP9" s="765"/>
      <c r="DQ9" s="763" t="s">
        <v>548</v>
      </c>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373</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374</v>
      </c>
      <c r="B23" s="776" t="s">
        <v>375</v>
      </c>
      <c r="C23" s="777"/>
      <c r="D23" s="777"/>
      <c r="E23" s="777"/>
      <c r="F23" s="777"/>
      <c r="G23" s="777"/>
      <c r="H23" s="777"/>
      <c r="I23" s="777"/>
      <c r="J23" s="777"/>
      <c r="K23" s="777"/>
      <c r="L23" s="777"/>
      <c r="M23" s="777"/>
      <c r="N23" s="777"/>
      <c r="O23" s="777"/>
      <c r="P23" s="778"/>
      <c r="Q23" s="779">
        <v>5283</v>
      </c>
      <c r="R23" s="780"/>
      <c r="S23" s="780"/>
      <c r="T23" s="780"/>
      <c r="U23" s="780"/>
      <c r="V23" s="780">
        <v>4337</v>
      </c>
      <c r="W23" s="780"/>
      <c r="X23" s="780"/>
      <c r="Y23" s="780"/>
      <c r="Z23" s="780"/>
      <c r="AA23" s="780">
        <v>946</v>
      </c>
      <c r="AB23" s="780"/>
      <c r="AC23" s="780"/>
      <c r="AD23" s="780"/>
      <c r="AE23" s="781"/>
      <c r="AF23" s="782">
        <v>91</v>
      </c>
      <c r="AG23" s="780"/>
      <c r="AH23" s="780"/>
      <c r="AI23" s="780"/>
      <c r="AJ23" s="783"/>
      <c r="AK23" s="784"/>
      <c r="AL23" s="785"/>
      <c r="AM23" s="785"/>
      <c r="AN23" s="785"/>
      <c r="AO23" s="785"/>
      <c r="AP23" s="780">
        <v>2187</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376</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377</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355</v>
      </c>
      <c r="B26" s="715"/>
      <c r="C26" s="715"/>
      <c r="D26" s="715"/>
      <c r="E26" s="715"/>
      <c r="F26" s="715"/>
      <c r="G26" s="715"/>
      <c r="H26" s="715"/>
      <c r="I26" s="715"/>
      <c r="J26" s="715"/>
      <c r="K26" s="715"/>
      <c r="L26" s="715"/>
      <c r="M26" s="715"/>
      <c r="N26" s="715"/>
      <c r="O26" s="715"/>
      <c r="P26" s="716"/>
      <c r="Q26" s="720" t="s">
        <v>378</v>
      </c>
      <c r="R26" s="721"/>
      <c r="S26" s="721"/>
      <c r="T26" s="721"/>
      <c r="U26" s="722"/>
      <c r="V26" s="720" t="s">
        <v>379</v>
      </c>
      <c r="W26" s="721"/>
      <c r="X26" s="721"/>
      <c r="Y26" s="721"/>
      <c r="Z26" s="722"/>
      <c r="AA26" s="720" t="s">
        <v>380</v>
      </c>
      <c r="AB26" s="721"/>
      <c r="AC26" s="721"/>
      <c r="AD26" s="721"/>
      <c r="AE26" s="721"/>
      <c r="AF26" s="801" t="s">
        <v>381</v>
      </c>
      <c r="AG26" s="802"/>
      <c r="AH26" s="802"/>
      <c r="AI26" s="802"/>
      <c r="AJ26" s="803"/>
      <c r="AK26" s="721" t="s">
        <v>382</v>
      </c>
      <c r="AL26" s="721"/>
      <c r="AM26" s="721"/>
      <c r="AN26" s="721"/>
      <c r="AO26" s="722"/>
      <c r="AP26" s="720" t="s">
        <v>383</v>
      </c>
      <c r="AQ26" s="721"/>
      <c r="AR26" s="721"/>
      <c r="AS26" s="721"/>
      <c r="AT26" s="722"/>
      <c r="AU26" s="720" t="s">
        <v>384</v>
      </c>
      <c r="AV26" s="721"/>
      <c r="AW26" s="721"/>
      <c r="AX26" s="721"/>
      <c r="AY26" s="722"/>
      <c r="AZ26" s="720" t="s">
        <v>385</v>
      </c>
      <c r="BA26" s="721"/>
      <c r="BB26" s="721"/>
      <c r="BC26" s="721"/>
      <c r="BD26" s="722"/>
      <c r="BE26" s="720" t="s">
        <v>362</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386</v>
      </c>
      <c r="C28" s="737"/>
      <c r="D28" s="737"/>
      <c r="E28" s="737"/>
      <c r="F28" s="737"/>
      <c r="G28" s="737"/>
      <c r="H28" s="737"/>
      <c r="I28" s="737"/>
      <c r="J28" s="737"/>
      <c r="K28" s="737"/>
      <c r="L28" s="737"/>
      <c r="M28" s="737"/>
      <c r="N28" s="737"/>
      <c r="O28" s="737"/>
      <c r="P28" s="738"/>
      <c r="Q28" s="809">
        <v>359</v>
      </c>
      <c r="R28" s="810"/>
      <c r="S28" s="810"/>
      <c r="T28" s="810"/>
      <c r="U28" s="810"/>
      <c r="V28" s="810">
        <v>323</v>
      </c>
      <c r="W28" s="810"/>
      <c r="X28" s="810"/>
      <c r="Y28" s="810"/>
      <c r="Z28" s="810"/>
      <c r="AA28" s="810">
        <v>36</v>
      </c>
      <c r="AB28" s="810"/>
      <c r="AC28" s="810"/>
      <c r="AD28" s="810"/>
      <c r="AE28" s="811"/>
      <c r="AF28" s="812">
        <v>36</v>
      </c>
      <c r="AG28" s="810"/>
      <c r="AH28" s="810"/>
      <c r="AI28" s="810"/>
      <c r="AJ28" s="813"/>
      <c r="AK28" s="814">
        <v>19</v>
      </c>
      <c r="AL28" s="815"/>
      <c r="AM28" s="815"/>
      <c r="AN28" s="815"/>
      <c r="AO28" s="815"/>
      <c r="AP28" s="815" t="s">
        <v>548</v>
      </c>
      <c r="AQ28" s="815"/>
      <c r="AR28" s="815"/>
      <c r="AS28" s="815"/>
      <c r="AT28" s="815"/>
      <c r="AU28" s="815" t="s">
        <v>548</v>
      </c>
      <c r="AV28" s="815"/>
      <c r="AW28" s="815"/>
      <c r="AX28" s="815"/>
      <c r="AY28" s="815"/>
      <c r="AZ28" s="816" t="s">
        <v>548</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387</v>
      </c>
      <c r="C29" s="768"/>
      <c r="D29" s="768"/>
      <c r="E29" s="768"/>
      <c r="F29" s="768"/>
      <c r="G29" s="768"/>
      <c r="H29" s="768"/>
      <c r="I29" s="768"/>
      <c r="J29" s="768"/>
      <c r="K29" s="768"/>
      <c r="L29" s="768"/>
      <c r="M29" s="768"/>
      <c r="N29" s="768"/>
      <c r="O29" s="768"/>
      <c r="P29" s="769"/>
      <c r="Q29" s="770">
        <v>311</v>
      </c>
      <c r="R29" s="771"/>
      <c r="S29" s="771"/>
      <c r="T29" s="771"/>
      <c r="U29" s="771"/>
      <c r="V29" s="771">
        <v>281</v>
      </c>
      <c r="W29" s="771"/>
      <c r="X29" s="771"/>
      <c r="Y29" s="771"/>
      <c r="Z29" s="771"/>
      <c r="AA29" s="771">
        <v>30</v>
      </c>
      <c r="AB29" s="771"/>
      <c r="AC29" s="771"/>
      <c r="AD29" s="771"/>
      <c r="AE29" s="772"/>
      <c r="AF29" s="773">
        <v>30</v>
      </c>
      <c r="AG29" s="774"/>
      <c r="AH29" s="774"/>
      <c r="AI29" s="774"/>
      <c r="AJ29" s="775"/>
      <c r="AK29" s="821">
        <v>63</v>
      </c>
      <c r="AL29" s="817"/>
      <c r="AM29" s="817"/>
      <c r="AN29" s="817"/>
      <c r="AO29" s="817"/>
      <c r="AP29" s="817" t="s">
        <v>548</v>
      </c>
      <c r="AQ29" s="817"/>
      <c r="AR29" s="817"/>
      <c r="AS29" s="817"/>
      <c r="AT29" s="817"/>
      <c r="AU29" s="817" t="s">
        <v>548</v>
      </c>
      <c r="AV29" s="817"/>
      <c r="AW29" s="817"/>
      <c r="AX29" s="817"/>
      <c r="AY29" s="817"/>
      <c r="AZ29" s="818" t="s">
        <v>548</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388</v>
      </c>
      <c r="C30" s="768"/>
      <c r="D30" s="768"/>
      <c r="E30" s="768"/>
      <c r="F30" s="768"/>
      <c r="G30" s="768"/>
      <c r="H30" s="768"/>
      <c r="I30" s="768"/>
      <c r="J30" s="768"/>
      <c r="K30" s="768"/>
      <c r="L30" s="768"/>
      <c r="M30" s="768"/>
      <c r="N30" s="768"/>
      <c r="O30" s="768"/>
      <c r="P30" s="769"/>
      <c r="Q30" s="770">
        <v>42</v>
      </c>
      <c r="R30" s="771"/>
      <c r="S30" s="771"/>
      <c r="T30" s="771"/>
      <c r="U30" s="771"/>
      <c r="V30" s="771">
        <v>40</v>
      </c>
      <c r="W30" s="771"/>
      <c r="X30" s="771"/>
      <c r="Y30" s="771"/>
      <c r="Z30" s="771"/>
      <c r="AA30" s="771">
        <v>2</v>
      </c>
      <c r="AB30" s="771"/>
      <c r="AC30" s="771"/>
      <c r="AD30" s="771"/>
      <c r="AE30" s="772"/>
      <c r="AF30" s="773">
        <v>2</v>
      </c>
      <c r="AG30" s="774"/>
      <c r="AH30" s="774"/>
      <c r="AI30" s="774"/>
      <c r="AJ30" s="775"/>
      <c r="AK30" s="821">
        <v>16</v>
      </c>
      <c r="AL30" s="817"/>
      <c r="AM30" s="817"/>
      <c r="AN30" s="817"/>
      <c r="AO30" s="817"/>
      <c r="AP30" s="817" t="s">
        <v>548</v>
      </c>
      <c r="AQ30" s="817"/>
      <c r="AR30" s="817"/>
      <c r="AS30" s="817"/>
      <c r="AT30" s="817"/>
      <c r="AU30" s="817" t="s">
        <v>548</v>
      </c>
      <c r="AV30" s="817"/>
      <c r="AW30" s="817"/>
      <c r="AX30" s="817"/>
      <c r="AY30" s="817"/>
      <c r="AZ30" s="818" t="s">
        <v>548</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389</v>
      </c>
      <c r="C31" s="768"/>
      <c r="D31" s="768"/>
      <c r="E31" s="768"/>
      <c r="F31" s="768"/>
      <c r="G31" s="768"/>
      <c r="H31" s="768"/>
      <c r="I31" s="768"/>
      <c r="J31" s="768"/>
      <c r="K31" s="768"/>
      <c r="L31" s="768"/>
      <c r="M31" s="768"/>
      <c r="N31" s="768"/>
      <c r="O31" s="768"/>
      <c r="P31" s="769"/>
      <c r="Q31" s="770">
        <v>396</v>
      </c>
      <c r="R31" s="771"/>
      <c r="S31" s="771"/>
      <c r="T31" s="771"/>
      <c r="U31" s="771"/>
      <c r="V31" s="771">
        <v>356</v>
      </c>
      <c r="W31" s="771"/>
      <c r="X31" s="771"/>
      <c r="Y31" s="771"/>
      <c r="Z31" s="771"/>
      <c r="AA31" s="771">
        <v>40</v>
      </c>
      <c r="AB31" s="771"/>
      <c r="AC31" s="771"/>
      <c r="AD31" s="771"/>
      <c r="AE31" s="772"/>
      <c r="AF31" s="773">
        <v>40</v>
      </c>
      <c r="AG31" s="774"/>
      <c r="AH31" s="774"/>
      <c r="AI31" s="774"/>
      <c r="AJ31" s="775"/>
      <c r="AK31" s="821">
        <v>82</v>
      </c>
      <c r="AL31" s="817"/>
      <c r="AM31" s="817"/>
      <c r="AN31" s="817"/>
      <c r="AO31" s="817"/>
      <c r="AP31" s="817" t="s">
        <v>548</v>
      </c>
      <c r="AQ31" s="817"/>
      <c r="AR31" s="817"/>
      <c r="AS31" s="817"/>
      <c r="AT31" s="817"/>
      <c r="AU31" s="817" t="s">
        <v>548</v>
      </c>
      <c r="AV31" s="817"/>
      <c r="AW31" s="817"/>
      <c r="AX31" s="817"/>
      <c r="AY31" s="817"/>
      <c r="AZ31" s="818" t="s">
        <v>548</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390</v>
      </c>
      <c r="C32" s="768"/>
      <c r="D32" s="768"/>
      <c r="E32" s="768"/>
      <c r="F32" s="768"/>
      <c r="G32" s="768"/>
      <c r="H32" s="768"/>
      <c r="I32" s="768"/>
      <c r="J32" s="768"/>
      <c r="K32" s="768"/>
      <c r="L32" s="768"/>
      <c r="M32" s="768"/>
      <c r="N32" s="768"/>
      <c r="O32" s="768"/>
      <c r="P32" s="769"/>
      <c r="Q32" s="770">
        <v>55</v>
      </c>
      <c r="R32" s="771"/>
      <c r="S32" s="771"/>
      <c r="T32" s="771"/>
      <c r="U32" s="771"/>
      <c r="V32" s="771">
        <v>53</v>
      </c>
      <c r="W32" s="771"/>
      <c r="X32" s="771"/>
      <c r="Y32" s="771"/>
      <c r="Z32" s="771"/>
      <c r="AA32" s="771">
        <v>3</v>
      </c>
      <c r="AB32" s="771"/>
      <c r="AC32" s="771"/>
      <c r="AD32" s="771"/>
      <c r="AE32" s="772"/>
      <c r="AF32" s="773">
        <v>3</v>
      </c>
      <c r="AG32" s="774"/>
      <c r="AH32" s="774"/>
      <c r="AI32" s="774"/>
      <c r="AJ32" s="775"/>
      <c r="AK32" s="821">
        <v>18</v>
      </c>
      <c r="AL32" s="817"/>
      <c r="AM32" s="817"/>
      <c r="AN32" s="817"/>
      <c r="AO32" s="817"/>
      <c r="AP32" s="817">
        <v>62</v>
      </c>
      <c r="AQ32" s="817"/>
      <c r="AR32" s="817"/>
      <c r="AS32" s="817"/>
      <c r="AT32" s="817"/>
      <c r="AU32" s="817">
        <v>49</v>
      </c>
      <c r="AV32" s="817"/>
      <c r="AW32" s="817"/>
      <c r="AX32" s="817"/>
      <c r="AY32" s="817"/>
      <c r="AZ32" s="818" t="s">
        <v>548</v>
      </c>
      <c r="BA32" s="818"/>
      <c r="BB32" s="818"/>
      <c r="BC32" s="818"/>
      <c r="BD32" s="818"/>
      <c r="BE32" s="819" t="s">
        <v>391</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392</v>
      </c>
      <c r="C33" s="768"/>
      <c r="D33" s="768"/>
      <c r="E33" s="768"/>
      <c r="F33" s="768"/>
      <c r="G33" s="768"/>
      <c r="H33" s="768"/>
      <c r="I33" s="768"/>
      <c r="J33" s="768"/>
      <c r="K33" s="768"/>
      <c r="L33" s="768"/>
      <c r="M33" s="768"/>
      <c r="N33" s="768"/>
      <c r="O33" s="768"/>
      <c r="P33" s="769"/>
      <c r="Q33" s="770">
        <v>195</v>
      </c>
      <c r="R33" s="771"/>
      <c r="S33" s="771"/>
      <c r="T33" s="771"/>
      <c r="U33" s="771"/>
      <c r="V33" s="771">
        <v>191</v>
      </c>
      <c r="W33" s="771"/>
      <c r="X33" s="771"/>
      <c r="Y33" s="771"/>
      <c r="Z33" s="771"/>
      <c r="AA33" s="771">
        <v>4</v>
      </c>
      <c r="AB33" s="771"/>
      <c r="AC33" s="771"/>
      <c r="AD33" s="771"/>
      <c r="AE33" s="772"/>
      <c r="AF33" s="773">
        <v>4</v>
      </c>
      <c r="AG33" s="774"/>
      <c r="AH33" s="774"/>
      <c r="AI33" s="774"/>
      <c r="AJ33" s="775"/>
      <c r="AK33" s="821">
        <v>13</v>
      </c>
      <c r="AL33" s="817"/>
      <c r="AM33" s="817"/>
      <c r="AN33" s="817"/>
      <c r="AO33" s="817"/>
      <c r="AP33" s="817">
        <v>74</v>
      </c>
      <c r="AQ33" s="817"/>
      <c r="AR33" s="817"/>
      <c r="AS33" s="817"/>
      <c r="AT33" s="817"/>
      <c r="AU33" s="817">
        <v>73</v>
      </c>
      <c r="AV33" s="817"/>
      <c r="AW33" s="817"/>
      <c r="AX33" s="817"/>
      <c r="AY33" s="817"/>
      <c r="AZ33" s="818" t="s">
        <v>548</v>
      </c>
      <c r="BA33" s="818"/>
      <c r="BB33" s="818"/>
      <c r="BC33" s="818"/>
      <c r="BD33" s="818"/>
      <c r="BE33" s="819" t="s">
        <v>391</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393</v>
      </c>
      <c r="C34" s="768"/>
      <c r="D34" s="768"/>
      <c r="E34" s="768"/>
      <c r="F34" s="768"/>
      <c r="G34" s="768"/>
      <c r="H34" s="768"/>
      <c r="I34" s="768"/>
      <c r="J34" s="768"/>
      <c r="K34" s="768"/>
      <c r="L34" s="768"/>
      <c r="M34" s="768"/>
      <c r="N34" s="768"/>
      <c r="O34" s="768"/>
      <c r="P34" s="769"/>
      <c r="Q34" s="770">
        <v>11</v>
      </c>
      <c r="R34" s="771"/>
      <c r="S34" s="771"/>
      <c r="T34" s="771"/>
      <c r="U34" s="771"/>
      <c r="V34" s="771">
        <v>9</v>
      </c>
      <c r="W34" s="771"/>
      <c r="X34" s="771"/>
      <c r="Y34" s="771"/>
      <c r="Z34" s="771"/>
      <c r="AA34" s="771">
        <v>2</v>
      </c>
      <c r="AB34" s="771"/>
      <c r="AC34" s="771"/>
      <c r="AD34" s="771"/>
      <c r="AE34" s="772"/>
      <c r="AF34" s="773">
        <v>2</v>
      </c>
      <c r="AG34" s="774"/>
      <c r="AH34" s="774"/>
      <c r="AI34" s="774"/>
      <c r="AJ34" s="775"/>
      <c r="AK34" s="821">
        <v>3</v>
      </c>
      <c r="AL34" s="817"/>
      <c r="AM34" s="817"/>
      <c r="AN34" s="817"/>
      <c r="AO34" s="817"/>
      <c r="AP34" s="817">
        <v>1</v>
      </c>
      <c r="AQ34" s="817"/>
      <c r="AR34" s="817"/>
      <c r="AS34" s="817"/>
      <c r="AT34" s="817"/>
      <c r="AU34" s="817">
        <v>1</v>
      </c>
      <c r="AV34" s="817"/>
      <c r="AW34" s="817"/>
      <c r="AX34" s="817"/>
      <c r="AY34" s="817"/>
      <c r="AZ34" s="818" t="s">
        <v>548</v>
      </c>
      <c r="BA34" s="818"/>
      <c r="BB34" s="818"/>
      <c r="BC34" s="818"/>
      <c r="BD34" s="818"/>
      <c r="BE34" s="819" t="s">
        <v>391</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374</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116</v>
      </c>
      <c r="AG63" s="831"/>
      <c r="AH63" s="831"/>
      <c r="AI63" s="831"/>
      <c r="AJ63" s="832"/>
      <c r="AK63" s="833"/>
      <c r="AL63" s="828"/>
      <c r="AM63" s="828"/>
      <c r="AN63" s="828"/>
      <c r="AO63" s="828"/>
      <c r="AP63" s="831">
        <v>137</v>
      </c>
      <c r="AQ63" s="831"/>
      <c r="AR63" s="831"/>
      <c r="AS63" s="831"/>
      <c r="AT63" s="831"/>
      <c r="AU63" s="831">
        <v>123</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378</v>
      </c>
      <c r="R66" s="721"/>
      <c r="S66" s="721"/>
      <c r="T66" s="721"/>
      <c r="U66" s="722"/>
      <c r="V66" s="720" t="s">
        <v>379</v>
      </c>
      <c r="W66" s="721"/>
      <c r="X66" s="721"/>
      <c r="Y66" s="721"/>
      <c r="Z66" s="722"/>
      <c r="AA66" s="720" t="s">
        <v>380</v>
      </c>
      <c r="AB66" s="721"/>
      <c r="AC66" s="721"/>
      <c r="AD66" s="721"/>
      <c r="AE66" s="722"/>
      <c r="AF66" s="841" t="s">
        <v>381</v>
      </c>
      <c r="AG66" s="802"/>
      <c r="AH66" s="802"/>
      <c r="AI66" s="802"/>
      <c r="AJ66" s="842"/>
      <c r="AK66" s="720" t="s">
        <v>382</v>
      </c>
      <c r="AL66" s="715"/>
      <c r="AM66" s="715"/>
      <c r="AN66" s="715"/>
      <c r="AO66" s="716"/>
      <c r="AP66" s="720" t="s">
        <v>383</v>
      </c>
      <c r="AQ66" s="721"/>
      <c r="AR66" s="721"/>
      <c r="AS66" s="721"/>
      <c r="AT66" s="722"/>
      <c r="AU66" s="720" t="s">
        <v>398</v>
      </c>
      <c r="AV66" s="721"/>
      <c r="AW66" s="721"/>
      <c r="AX66" s="721"/>
      <c r="AY66" s="722"/>
      <c r="AZ66" s="720" t="s">
        <v>362</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552</v>
      </c>
      <c r="C68" s="857"/>
      <c r="D68" s="857"/>
      <c r="E68" s="857"/>
      <c r="F68" s="857"/>
      <c r="G68" s="857"/>
      <c r="H68" s="857"/>
      <c r="I68" s="857"/>
      <c r="J68" s="857"/>
      <c r="K68" s="857"/>
      <c r="L68" s="857"/>
      <c r="M68" s="857"/>
      <c r="N68" s="857"/>
      <c r="O68" s="857"/>
      <c r="P68" s="858"/>
      <c r="Q68" s="859">
        <v>3</v>
      </c>
      <c r="R68" s="853"/>
      <c r="S68" s="853"/>
      <c r="T68" s="853"/>
      <c r="U68" s="853"/>
      <c r="V68" s="853">
        <v>3</v>
      </c>
      <c r="W68" s="853"/>
      <c r="X68" s="853"/>
      <c r="Y68" s="853"/>
      <c r="Z68" s="853"/>
      <c r="AA68" s="853">
        <v>0</v>
      </c>
      <c r="AB68" s="853"/>
      <c r="AC68" s="853"/>
      <c r="AD68" s="853"/>
      <c r="AE68" s="853"/>
      <c r="AF68" s="853">
        <v>0</v>
      </c>
      <c r="AG68" s="853"/>
      <c r="AH68" s="853"/>
      <c r="AI68" s="853"/>
      <c r="AJ68" s="853"/>
      <c r="AK68" s="853">
        <v>0</v>
      </c>
      <c r="AL68" s="853"/>
      <c r="AM68" s="853"/>
      <c r="AN68" s="853"/>
      <c r="AO68" s="853"/>
      <c r="AP68" s="853" t="s">
        <v>548</v>
      </c>
      <c r="AQ68" s="853"/>
      <c r="AR68" s="853"/>
      <c r="AS68" s="853"/>
      <c r="AT68" s="853"/>
      <c r="AU68" s="853" t="s">
        <v>548</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553</v>
      </c>
      <c r="C69" s="861"/>
      <c r="D69" s="861"/>
      <c r="E69" s="861"/>
      <c r="F69" s="861"/>
      <c r="G69" s="861"/>
      <c r="H69" s="861"/>
      <c r="I69" s="861"/>
      <c r="J69" s="861"/>
      <c r="K69" s="861"/>
      <c r="L69" s="861"/>
      <c r="M69" s="861"/>
      <c r="N69" s="861"/>
      <c r="O69" s="861"/>
      <c r="P69" s="862"/>
      <c r="Q69" s="863">
        <v>38</v>
      </c>
      <c r="R69" s="817"/>
      <c r="S69" s="817"/>
      <c r="T69" s="817"/>
      <c r="U69" s="817"/>
      <c r="V69" s="817">
        <v>34</v>
      </c>
      <c r="W69" s="817"/>
      <c r="X69" s="817"/>
      <c r="Y69" s="817"/>
      <c r="Z69" s="817"/>
      <c r="AA69" s="817">
        <v>5</v>
      </c>
      <c r="AB69" s="817"/>
      <c r="AC69" s="817"/>
      <c r="AD69" s="817"/>
      <c r="AE69" s="817"/>
      <c r="AF69" s="817">
        <v>5</v>
      </c>
      <c r="AG69" s="817"/>
      <c r="AH69" s="817"/>
      <c r="AI69" s="817"/>
      <c r="AJ69" s="817"/>
      <c r="AK69" s="817">
        <v>32</v>
      </c>
      <c r="AL69" s="817"/>
      <c r="AM69" s="817"/>
      <c r="AN69" s="817"/>
      <c r="AO69" s="817"/>
      <c r="AP69" s="817" t="s">
        <v>548</v>
      </c>
      <c r="AQ69" s="817"/>
      <c r="AR69" s="817"/>
      <c r="AS69" s="817"/>
      <c r="AT69" s="817"/>
      <c r="AU69" s="817" t="s">
        <v>548</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554</v>
      </c>
      <c r="C70" s="861"/>
      <c r="D70" s="861"/>
      <c r="E70" s="861"/>
      <c r="F70" s="861"/>
      <c r="G70" s="861"/>
      <c r="H70" s="861"/>
      <c r="I70" s="861"/>
      <c r="J70" s="861"/>
      <c r="K70" s="861"/>
      <c r="L70" s="861"/>
      <c r="M70" s="861"/>
      <c r="N70" s="861"/>
      <c r="O70" s="861"/>
      <c r="P70" s="862"/>
      <c r="Q70" s="863">
        <v>124</v>
      </c>
      <c r="R70" s="817"/>
      <c r="S70" s="817"/>
      <c r="T70" s="817"/>
      <c r="U70" s="817"/>
      <c r="V70" s="817">
        <v>107</v>
      </c>
      <c r="W70" s="817"/>
      <c r="X70" s="817"/>
      <c r="Y70" s="817"/>
      <c r="Z70" s="817"/>
      <c r="AA70" s="817">
        <v>18</v>
      </c>
      <c r="AB70" s="817"/>
      <c r="AC70" s="817"/>
      <c r="AD70" s="817"/>
      <c r="AE70" s="817"/>
      <c r="AF70" s="817">
        <v>18</v>
      </c>
      <c r="AG70" s="817"/>
      <c r="AH70" s="817"/>
      <c r="AI70" s="817"/>
      <c r="AJ70" s="817"/>
      <c r="AK70" s="817" t="s">
        <v>548</v>
      </c>
      <c r="AL70" s="817"/>
      <c r="AM70" s="817"/>
      <c r="AN70" s="817"/>
      <c r="AO70" s="817"/>
      <c r="AP70" s="817" t="s">
        <v>548</v>
      </c>
      <c r="AQ70" s="817"/>
      <c r="AR70" s="817"/>
      <c r="AS70" s="817"/>
      <c r="AT70" s="817"/>
      <c r="AU70" s="817" t="s">
        <v>548</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555</v>
      </c>
      <c r="C71" s="861"/>
      <c r="D71" s="861"/>
      <c r="E71" s="861"/>
      <c r="F71" s="861"/>
      <c r="G71" s="861"/>
      <c r="H71" s="861"/>
      <c r="I71" s="861"/>
      <c r="J71" s="861"/>
      <c r="K71" s="861"/>
      <c r="L71" s="861"/>
      <c r="M71" s="861"/>
      <c r="N71" s="861"/>
      <c r="O71" s="861"/>
      <c r="P71" s="862"/>
      <c r="Q71" s="863">
        <v>1895</v>
      </c>
      <c r="R71" s="817"/>
      <c r="S71" s="817"/>
      <c r="T71" s="817"/>
      <c r="U71" s="817"/>
      <c r="V71" s="817">
        <v>1887</v>
      </c>
      <c r="W71" s="817"/>
      <c r="X71" s="817"/>
      <c r="Y71" s="817"/>
      <c r="Z71" s="817"/>
      <c r="AA71" s="817">
        <v>9</v>
      </c>
      <c r="AB71" s="817"/>
      <c r="AC71" s="817"/>
      <c r="AD71" s="817"/>
      <c r="AE71" s="817"/>
      <c r="AF71" s="817">
        <v>9</v>
      </c>
      <c r="AG71" s="817"/>
      <c r="AH71" s="817"/>
      <c r="AI71" s="817"/>
      <c r="AJ71" s="817"/>
      <c r="AK71" s="817">
        <v>24</v>
      </c>
      <c r="AL71" s="817"/>
      <c r="AM71" s="817"/>
      <c r="AN71" s="817"/>
      <c r="AO71" s="817"/>
      <c r="AP71" s="817" t="s">
        <v>548</v>
      </c>
      <c r="AQ71" s="817"/>
      <c r="AR71" s="817"/>
      <c r="AS71" s="817"/>
      <c r="AT71" s="817"/>
      <c r="AU71" s="817" t="s">
        <v>548</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556</v>
      </c>
      <c r="C72" s="861"/>
      <c r="D72" s="861"/>
      <c r="E72" s="861"/>
      <c r="F72" s="861"/>
      <c r="G72" s="861"/>
      <c r="H72" s="861"/>
      <c r="I72" s="861"/>
      <c r="J72" s="861"/>
      <c r="K72" s="861"/>
      <c r="L72" s="861"/>
      <c r="M72" s="861"/>
      <c r="N72" s="861"/>
      <c r="O72" s="861"/>
      <c r="P72" s="862"/>
      <c r="Q72" s="863">
        <v>25</v>
      </c>
      <c r="R72" s="817"/>
      <c r="S72" s="817"/>
      <c r="T72" s="817"/>
      <c r="U72" s="817"/>
      <c r="V72" s="817">
        <v>24</v>
      </c>
      <c r="W72" s="817"/>
      <c r="X72" s="817"/>
      <c r="Y72" s="817"/>
      <c r="Z72" s="817"/>
      <c r="AA72" s="817">
        <v>1</v>
      </c>
      <c r="AB72" s="817"/>
      <c r="AC72" s="817"/>
      <c r="AD72" s="817"/>
      <c r="AE72" s="817"/>
      <c r="AF72" s="817">
        <v>1</v>
      </c>
      <c r="AG72" s="817"/>
      <c r="AH72" s="817"/>
      <c r="AI72" s="817"/>
      <c r="AJ72" s="817"/>
      <c r="AK72" s="817">
        <v>9</v>
      </c>
      <c r="AL72" s="817"/>
      <c r="AM72" s="817"/>
      <c r="AN72" s="817"/>
      <c r="AO72" s="817"/>
      <c r="AP72" s="817" t="s">
        <v>548</v>
      </c>
      <c r="AQ72" s="817"/>
      <c r="AR72" s="817"/>
      <c r="AS72" s="817"/>
      <c r="AT72" s="817"/>
      <c r="AU72" s="817" t="s">
        <v>548</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557</v>
      </c>
      <c r="C73" s="861"/>
      <c r="D73" s="861"/>
      <c r="E73" s="861"/>
      <c r="F73" s="861"/>
      <c r="G73" s="861"/>
      <c r="H73" s="861"/>
      <c r="I73" s="861"/>
      <c r="J73" s="861"/>
      <c r="K73" s="861"/>
      <c r="L73" s="861"/>
      <c r="M73" s="861"/>
      <c r="N73" s="861"/>
      <c r="O73" s="861"/>
      <c r="P73" s="862"/>
      <c r="Q73" s="863">
        <v>22</v>
      </c>
      <c r="R73" s="817"/>
      <c r="S73" s="817"/>
      <c r="T73" s="817"/>
      <c r="U73" s="817"/>
      <c r="V73" s="817">
        <v>20</v>
      </c>
      <c r="W73" s="817"/>
      <c r="X73" s="817"/>
      <c r="Y73" s="817"/>
      <c r="Z73" s="817"/>
      <c r="AA73" s="817">
        <v>2</v>
      </c>
      <c r="AB73" s="817"/>
      <c r="AC73" s="817"/>
      <c r="AD73" s="817"/>
      <c r="AE73" s="817"/>
      <c r="AF73" s="817">
        <v>2</v>
      </c>
      <c r="AG73" s="817"/>
      <c r="AH73" s="817"/>
      <c r="AI73" s="817"/>
      <c r="AJ73" s="817"/>
      <c r="AK73" s="817" t="s">
        <v>548</v>
      </c>
      <c r="AL73" s="817"/>
      <c r="AM73" s="817"/>
      <c r="AN73" s="817"/>
      <c r="AO73" s="817"/>
      <c r="AP73" s="817" t="s">
        <v>548</v>
      </c>
      <c r="AQ73" s="817"/>
      <c r="AR73" s="817"/>
      <c r="AS73" s="817"/>
      <c r="AT73" s="817"/>
      <c r="AU73" s="817" t="s">
        <v>548</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558</v>
      </c>
      <c r="C74" s="861"/>
      <c r="D74" s="861"/>
      <c r="E74" s="861"/>
      <c r="F74" s="861"/>
      <c r="G74" s="861"/>
      <c r="H74" s="861"/>
      <c r="I74" s="861"/>
      <c r="J74" s="861"/>
      <c r="K74" s="861"/>
      <c r="L74" s="861"/>
      <c r="M74" s="861"/>
      <c r="N74" s="861"/>
      <c r="O74" s="861"/>
      <c r="P74" s="862"/>
      <c r="Q74" s="863">
        <v>1091</v>
      </c>
      <c r="R74" s="817"/>
      <c r="S74" s="817"/>
      <c r="T74" s="817"/>
      <c r="U74" s="817"/>
      <c r="V74" s="817">
        <v>1066</v>
      </c>
      <c r="W74" s="817"/>
      <c r="X74" s="817"/>
      <c r="Y74" s="817"/>
      <c r="Z74" s="817"/>
      <c r="AA74" s="817">
        <v>25</v>
      </c>
      <c r="AB74" s="817"/>
      <c r="AC74" s="817"/>
      <c r="AD74" s="817"/>
      <c r="AE74" s="817"/>
      <c r="AF74" s="817">
        <v>25</v>
      </c>
      <c r="AG74" s="817"/>
      <c r="AH74" s="817"/>
      <c r="AI74" s="817"/>
      <c r="AJ74" s="817"/>
      <c r="AK74" s="817">
        <v>49</v>
      </c>
      <c r="AL74" s="817"/>
      <c r="AM74" s="817"/>
      <c r="AN74" s="817"/>
      <c r="AO74" s="817"/>
      <c r="AP74" s="817">
        <v>424</v>
      </c>
      <c r="AQ74" s="817"/>
      <c r="AR74" s="817"/>
      <c r="AS74" s="817"/>
      <c r="AT74" s="817"/>
      <c r="AU74" s="817" t="s">
        <v>548</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559</v>
      </c>
      <c r="C75" s="861"/>
      <c r="D75" s="861"/>
      <c r="E75" s="861"/>
      <c r="F75" s="861"/>
      <c r="G75" s="861"/>
      <c r="H75" s="861"/>
      <c r="I75" s="861"/>
      <c r="J75" s="861"/>
      <c r="K75" s="861"/>
      <c r="L75" s="861"/>
      <c r="M75" s="861"/>
      <c r="N75" s="861"/>
      <c r="O75" s="861"/>
      <c r="P75" s="862"/>
      <c r="Q75" s="864">
        <v>222</v>
      </c>
      <c r="R75" s="865"/>
      <c r="S75" s="865"/>
      <c r="T75" s="865"/>
      <c r="U75" s="821"/>
      <c r="V75" s="866">
        <v>215</v>
      </c>
      <c r="W75" s="865"/>
      <c r="X75" s="865"/>
      <c r="Y75" s="865"/>
      <c r="Z75" s="821"/>
      <c r="AA75" s="866">
        <v>7</v>
      </c>
      <c r="AB75" s="865"/>
      <c r="AC75" s="865"/>
      <c r="AD75" s="865"/>
      <c r="AE75" s="821"/>
      <c r="AF75" s="866">
        <v>7</v>
      </c>
      <c r="AG75" s="865"/>
      <c r="AH75" s="865"/>
      <c r="AI75" s="865"/>
      <c r="AJ75" s="821"/>
      <c r="AK75" s="866" t="s">
        <v>548</v>
      </c>
      <c r="AL75" s="865"/>
      <c r="AM75" s="865"/>
      <c r="AN75" s="865"/>
      <c r="AO75" s="821"/>
      <c r="AP75" s="866" t="s">
        <v>548</v>
      </c>
      <c r="AQ75" s="865"/>
      <c r="AR75" s="865"/>
      <c r="AS75" s="865"/>
      <c r="AT75" s="821"/>
      <c r="AU75" s="866" t="s">
        <v>548</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560</v>
      </c>
      <c r="C76" s="861"/>
      <c r="D76" s="861"/>
      <c r="E76" s="861"/>
      <c r="F76" s="861"/>
      <c r="G76" s="861"/>
      <c r="H76" s="861"/>
      <c r="I76" s="861"/>
      <c r="J76" s="861"/>
      <c r="K76" s="861"/>
      <c r="L76" s="861"/>
      <c r="M76" s="861"/>
      <c r="N76" s="861"/>
      <c r="O76" s="861"/>
      <c r="P76" s="862"/>
      <c r="Q76" s="864">
        <v>176721</v>
      </c>
      <c r="R76" s="865"/>
      <c r="S76" s="865"/>
      <c r="T76" s="865"/>
      <c r="U76" s="821"/>
      <c r="V76" s="866">
        <v>170611</v>
      </c>
      <c r="W76" s="865"/>
      <c r="X76" s="865"/>
      <c r="Y76" s="865"/>
      <c r="Z76" s="821"/>
      <c r="AA76" s="866">
        <v>6110</v>
      </c>
      <c r="AB76" s="865"/>
      <c r="AC76" s="865"/>
      <c r="AD76" s="865"/>
      <c r="AE76" s="821"/>
      <c r="AF76" s="866">
        <v>2165</v>
      </c>
      <c r="AG76" s="865"/>
      <c r="AH76" s="865"/>
      <c r="AI76" s="865"/>
      <c r="AJ76" s="821"/>
      <c r="AK76" s="866" t="s">
        <v>548</v>
      </c>
      <c r="AL76" s="865"/>
      <c r="AM76" s="865"/>
      <c r="AN76" s="865"/>
      <c r="AO76" s="821"/>
      <c r="AP76" s="866" t="s">
        <v>548</v>
      </c>
      <c r="AQ76" s="865"/>
      <c r="AR76" s="865"/>
      <c r="AS76" s="865"/>
      <c r="AT76" s="821"/>
      <c r="AU76" s="866" t="s">
        <v>548</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374</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2231</v>
      </c>
      <c r="AG88" s="831"/>
      <c r="AH88" s="831"/>
      <c r="AI88" s="831"/>
      <c r="AJ88" s="831"/>
      <c r="AK88" s="828"/>
      <c r="AL88" s="828"/>
      <c r="AM88" s="828"/>
      <c r="AN88" s="828"/>
      <c r="AO88" s="828"/>
      <c r="AP88" s="831">
        <v>424</v>
      </c>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374</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1010</v>
      </c>
      <c r="CS102" s="839"/>
      <c r="CT102" s="839"/>
      <c r="CU102" s="839"/>
      <c r="CV102" s="878"/>
      <c r="CW102" s="877">
        <v>37</v>
      </c>
      <c r="CX102" s="839"/>
      <c r="CY102" s="839"/>
      <c r="CZ102" s="839"/>
      <c r="DA102" s="878"/>
      <c r="DB102" s="877">
        <v>32</v>
      </c>
      <c r="DC102" s="839"/>
      <c r="DD102" s="839"/>
      <c r="DE102" s="839"/>
      <c r="DF102" s="878"/>
      <c r="DG102" s="877" t="s">
        <v>548</v>
      </c>
      <c r="DH102" s="839"/>
      <c r="DI102" s="839"/>
      <c r="DJ102" s="839"/>
      <c r="DK102" s="878"/>
      <c r="DL102" s="877" t="s">
        <v>548</v>
      </c>
      <c r="DM102" s="839"/>
      <c r="DN102" s="839"/>
      <c r="DO102" s="839"/>
      <c r="DP102" s="878"/>
      <c r="DQ102" s="877" t="s">
        <v>548</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293</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293</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293</v>
      </c>
      <c r="DR109" s="880"/>
      <c r="DS109" s="880"/>
      <c r="DT109" s="880"/>
      <c r="DU109" s="881"/>
      <c r="DV109" s="879" t="s">
        <v>410</v>
      </c>
      <c r="DW109" s="880"/>
      <c r="DX109" s="880"/>
      <c r="DY109" s="880"/>
      <c r="DZ109" s="882"/>
    </row>
    <row r="110" spans="1:131" s="212"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342320</v>
      </c>
      <c r="AB110" s="887"/>
      <c r="AC110" s="887"/>
      <c r="AD110" s="887"/>
      <c r="AE110" s="888"/>
      <c r="AF110" s="889">
        <v>350929</v>
      </c>
      <c r="AG110" s="887"/>
      <c r="AH110" s="887"/>
      <c r="AI110" s="887"/>
      <c r="AJ110" s="888"/>
      <c r="AK110" s="889">
        <v>355244</v>
      </c>
      <c r="AL110" s="887"/>
      <c r="AM110" s="887"/>
      <c r="AN110" s="887"/>
      <c r="AO110" s="888"/>
      <c r="AP110" s="890">
        <v>19.2</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2653228</v>
      </c>
      <c r="BR110" s="918"/>
      <c r="BS110" s="918"/>
      <c r="BT110" s="918"/>
      <c r="BU110" s="918"/>
      <c r="BV110" s="918">
        <v>2420534</v>
      </c>
      <c r="BW110" s="918"/>
      <c r="BX110" s="918"/>
      <c r="BY110" s="918"/>
      <c r="BZ110" s="918"/>
      <c r="CA110" s="918">
        <v>2186717</v>
      </c>
      <c r="CB110" s="918"/>
      <c r="CC110" s="918"/>
      <c r="CD110" s="918"/>
      <c r="CE110" s="918"/>
      <c r="CF110" s="931">
        <v>117.9</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v>16669</v>
      </c>
      <c r="BR111" s="913"/>
      <c r="BS111" s="913"/>
      <c r="BT111" s="913"/>
      <c r="BU111" s="913"/>
      <c r="BV111" s="913">
        <v>11343</v>
      </c>
      <c r="BW111" s="913"/>
      <c r="BX111" s="913"/>
      <c r="BY111" s="913"/>
      <c r="BZ111" s="913"/>
      <c r="CA111" s="913" t="s">
        <v>122</v>
      </c>
      <c r="CB111" s="913"/>
      <c r="CC111" s="913"/>
      <c r="CD111" s="913"/>
      <c r="CE111" s="913"/>
      <c r="CF111" s="907" t="s">
        <v>122</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119807</v>
      </c>
      <c r="BR112" s="913"/>
      <c r="BS112" s="913"/>
      <c r="BT112" s="913"/>
      <c r="BU112" s="913"/>
      <c r="BV112" s="913">
        <v>120084</v>
      </c>
      <c r="BW112" s="913"/>
      <c r="BX112" s="913"/>
      <c r="BY112" s="913"/>
      <c r="BZ112" s="913"/>
      <c r="CA112" s="913">
        <v>123660</v>
      </c>
      <c r="CB112" s="913"/>
      <c r="CC112" s="913"/>
      <c r="CD112" s="913"/>
      <c r="CE112" s="913"/>
      <c r="CF112" s="907">
        <v>6.7</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22007</v>
      </c>
      <c r="AB113" s="925"/>
      <c r="AC113" s="925"/>
      <c r="AD113" s="925"/>
      <c r="AE113" s="926"/>
      <c r="AF113" s="927">
        <v>22959</v>
      </c>
      <c r="AG113" s="925"/>
      <c r="AH113" s="925"/>
      <c r="AI113" s="925"/>
      <c r="AJ113" s="926"/>
      <c r="AK113" s="927">
        <v>13012</v>
      </c>
      <c r="AL113" s="925"/>
      <c r="AM113" s="925"/>
      <c r="AN113" s="925"/>
      <c r="AO113" s="926"/>
      <c r="AP113" s="928">
        <v>0.7</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2140</v>
      </c>
      <c r="BR113" s="913"/>
      <c r="BS113" s="913"/>
      <c r="BT113" s="913"/>
      <c r="BU113" s="913"/>
      <c r="BV113" s="913">
        <v>715</v>
      </c>
      <c r="BW113" s="913"/>
      <c r="BX113" s="913"/>
      <c r="BY113" s="913"/>
      <c r="BZ113" s="913"/>
      <c r="CA113" s="913">
        <v>20164</v>
      </c>
      <c r="CB113" s="913"/>
      <c r="CC113" s="913"/>
      <c r="CD113" s="913"/>
      <c r="CE113" s="913"/>
      <c r="CF113" s="907">
        <v>1.1000000000000001</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v>16669</v>
      </c>
      <c r="DH113" s="946"/>
      <c r="DI113" s="946"/>
      <c r="DJ113" s="946"/>
      <c r="DK113" s="947"/>
      <c r="DL113" s="948">
        <v>11343</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3455</v>
      </c>
      <c r="AB114" s="946"/>
      <c r="AC114" s="946"/>
      <c r="AD114" s="946"/>
      <c r="AE114" s="947"/>
      <c r="AF114" s="948">
        <v>1693</v>
      </c>
      <c r="AG114" s="946"/>
      <c r="AH114" s="946"/>
      <c r="AI114" s="946"/>
      <c r="AJ114" s="947"/>
      <c r="AK114" s="948">
        <v>435</v>
      </c>
      <c r="AL114" s="946"/>
      <c r="AM114" s="946"/>
      <c r="AN114" s="946"/>
      <c r="AO114" s="947"/>
      <c r="AP114" s="949">
        <v>0</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197199</v>
      </c>
      <c r="BR114" s="913"/>
      <c r="BS114" s="913"/>
      <c r="BT114" s="913"/>
      <c r="BU114" s="913"/>
      <c r="BV114" s="913">
        <v>211881</v>
      </c>
      <c r="BW114" s="913"/>
      <c r="BX114" s="913"/>
      <c r="BY114" s="913"/>
      <c r="BZ114" s="913"/>
      <c r="CA114" s="913">
        <v>184911</v>
      </c>
      <c r="CB114" s="913"/>
      <c r="CC114" s="913"/>
      <c r="CD114" s="913"/>
      <c r="CE114" s="913"/>
      <c r="CF114" s="907">
        <v>10</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5326</v>
      </c>
      <c r="AB115" s="925"/>
      <c r="AC115" s="925"/>
      <c r="AD115" s="925"/>
      <c r="AE115" s="926"/>
      <c r="AF115" s="927">
        <v>4238</v>
      </c>
      <c r="AG115" s="925"/>
      <c r="AH115" s="925"/>
      <c r="AI115" s="925"/>
      <c r="AJ115" s="926"/>
      <c r="AK115" s="927">
        <v>6931</v>
      </c>
      <c r="AL115" s="925"/>
      <c r="AM115" s="925"/>
      <c r="AN115" s="925"/>
      <c r="AO115" s="926"/>
      <c r="AP115" s="928">
        <v>0.4</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5</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176</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373113</v>
      </c>
      <c r="AB117" s="966"/>
      <c r="AC117" s="966"/>
      <c r="AD117" s="966"/>
      <c r="AE117" s="967"/>
      <c r="AF117" s="968">
        <v>379819</v>
      </c>
      <c r="AG117" s="966"/>
      <c r="AH117" s="966"/>
      <c r="AI117" s="966"/>
      <c r="AJ117" s="967"/>
      <c r="AK117" s="968">
        <v>375622</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293</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176</v>
      </c>
      <c r="BA119" s="235"/>
      <c r="BB119" s="235"/>
      <c r="BC119" s="235"/>
      <c r="BD119" s="235"/>
      <c r="BE119" s="235"/>
      <c r="BF119" s="235"/>
      <c r="BG119" s="235"/>
      <c r="BH119" s="235"/>
      <c r="BI119" s="235"/>
      <c r="BJ119" s="235"/>
      <c r="BK119" s="235"/>
      <c r="BL119" s="235"/>
      <c r="BM119" s="235"/>
      <c r="BN119" s="235"/>
      <c r="BO119" s="964" t="s">
        <v>440</v>
      </c>
      <c r="BP119" s="992"/>
      <c r="BQ119" s="986">
        <v>2989043</v>
      </c>
      <c r="BR119" s="987"/>
      <c r="BS119" s="987"/>
      <c r="BT119" s="987"/>
      <c r="BU119" s="987"/>
      <c r="BV119" s="987">
        <v>2764557</v>
      </c>
      <c r="BW119" s="987"/>
      <c r="BX119" s="987"/>
      <c r="BY119" s="987"/>
      <c r="BZ119" s="987"/>
      <c r="CA119" s="987">
        <v>2515452</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4035199</v>
      </c>
      <c r="BR120" s="918"/>
      <c r="BS120" s="918"/>
      <c r="BT120" s="918"/>
      <c r="BU120" s="918"/>
      <c r="BV120" s="918">
        <v>4113459</v>
      </c>
      <c r="BW120" s="918"/>
      <c r="BX120" s="918"/>
      <c r="BY120" s="918"/>
      <c r="BZ120" s="918"/>
      <c r="CA120" s="918">
        <v>4029148</v>
      </c>
      <c r="CB120" s="918"/>
      <c r="CC120" s="918"/>
      <c r="CD120" s="918"/>
      <c r="CE120" s="918"/>
      <c r="CF120" s="931">
        <v>217.3</v>
      </c>
      <c r="CG120" s="932"/>
      <c r="CH120" s="932"/>
      <c r="CI120" s="932"/>
      <c r="CJ120" s="932"/>
      <c r="CK120" s="993" t="s">
        <v>444</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66304</v>
      </c>
      <c r="DH120" s="918"/>
      <c r="DI120" s="918"/>
      <c r="DJ120" s="918"/>
      <c r="DK120" s="918"/>
      <c r="DL120" s="918">
        <v>71980</v>
      </c>
      <c r="DM120" s="918"/>
      <c r="DN120" s="918"/>
      <c r="DO120" s="918"/>
      <c r="DP120" s="918"/>
      <c r="DQ120" s="918">
        <v>73329</v>
      </c>
      <c r="DR120" s="918"/>
      <c r="DS120" s="918"/>
      <c r="DT120" s="918"/>
      <c r="DU120" s="918"/>
      <c r="DV120" s="919">
        <v>4</v>
      </c>
      <c r="DW120" s="919"/>
      <c r="DX120" s="919"/>
      <c r="DY120" s="919"/>
      <c r="DZ120" s="920"/>
    </row>
    <row r="121" spans="1:130" s="212" customFormat="1" ht="26.25" customHeight="1" x14ac:dyDescent="0.2">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v>5326</v>
      </c>
      <c r="AB121" s="946"/>
      <c r="AC121" s="946"/>
      <c r="AD121" s="946"/>
      <c r="AE121" s="947"/>
      <c r="AF121" s="948">
        <v>4238</v>
      </c>
      <c r="AG121" s="946"/>
      <c r="AH121" s="946"/>
      <c r="AI121" s="946"/>
      <c r="AJ121" s="947"/>
      <c r="AK121" s="948">
        <v>6931</v>
      </c>
      <c r="AL121" s="946"/>
      <c r="AM121" s="946"/>
      <c r="AN121" s="946"/>
      <c r="AO121" s="947"/>
      <c r="AP121" s="949">
        <v>0.4</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v>45500</v>
      </c>
      <c r="DH121" s="913"/>
      <c r="DI121" s="913"/>
      <c r="DJ121" s="913"/>
      <c r="DK121" s="913"/>
      <c r="DL121" s="913">
        <v>48104</v>
      </c>
      <c r="DM121" s="913"/>
      <c r="DN121" s="913"/>
      <c r="DO121" s="913"/>
      <c r="DP121" s="913"/>
      <c r="DQ121" s="913">
        <v>49145</v>
      </c>
      <c r="DR121" s="913"/>
      <c r="DS121" s="913"/>
      <c r="DT121" s="913"/>
      <c r="DU121" s="913"/>
      <c r="DV121" s="914">
        <v>2.7</v>
      </c>
      <c r="DW121" s="914"/>
      <c r="DX121" s="914"/>
      <c r="DY121" s="914"/>
      <c r="DZ121" s="915"/>
    </row>
    <row r="122" spans="1:130" s="212" customFormat="1" ht="26.25" customHeight="1" x14ac:dyDescent="0.2">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2267866</v>
      </c>
      <c r="BR122" s="987"/>
      <c r="BS122" s="987"/>
      <c r="BT122" s="987"/>
      <c r="BU122" s="987"/>
      <c r="BV122" s="987">
        <v>2096911</v>
      </c>
      <c r="BW122" s="987"/>
      <c r="BX122" s="987"/>
      <c r="BY122" s="987"/>
      <c r="BZ122" s="987"/>
      <c r="CA122" s="987">
        <v>1903407</v>
      </c>
      <c r="CB122" s="987"/>
      <c r="CC122" s="987"/>
      <c r="CD122" s="987"/>
      <c r="CE122" s="987"/>
      <c r="CF122" s="1004">
        <v>102.7</v>
      </c>
      <c r="CG122" s="1005"/>
      <c r="CH122" s="1005"/>
      <c r="CI122" s="1005"/>
      <c r="CJ122" s="1005"/>
      <c r="CK122" s="996"/>
      <c r="CL122" s="997"/>
      <c r="CM122" s="997"/>
      <c r="CN122" s="997"/>
      <c r="CO122" s="998"/>
      <c r="CP122" s="1006" t="s">
        <v>393</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v>1186</v>
      </c>
      <c r="DR122" s="913"/>
      <c r="DS122" s="913"/>
      <c r="DT122" s="913"/>
      <c r="DU122" s="913"/>
      <c r="DV122" s="914">
        <v>0.1</v>
      </c>
      <c r="DW122" s="914"/>
      <c r="DX122" s="914"/>
      <c r="DY122" s="914"/>
      <c r="DZ122" s="915"/>
    </row>
    <row r="123" spans="1:130" s="212" customFormat="1" ht="26.25" customHeight="1" x14ac:dyDescent="0.2">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176</v>
      </c>
      <c r="BA123" s="235"/>
      <c r="BB123" s="235"/>
      <c r="BC123" s="235"/>
      <c r="BD123" s="235"/>
      <c r="BE123" s="235"/>
      <c r="BF123" s="235"/>
      <c r="BG123" s="235"/>
      <c r="BH123" s="235"/>
      <c r="BI123" s="235"/>
      <c r="BJ123" s="235"/>
      <c r="BK123" s="235"/>
      <c r="BL123" s="235"/>
      <c r="BM123" s="235"/>
      <c r="BN123" s="235"/>
      <c r="BO123" s="964" t="s">
        <v>448</v>
      </c>
      <c r="BP123" s="992"/>
      <c r="BQ123" s="1050">
        <v>6303065</v>
      </c>
      <c r="BR123" s="1051"/>
      <c r="BS123" s="1051"/>
      <c r="BT123" s="1051"/>
      <c r="BU123" s="1051"/>
      <c r="BV123" s="1051">
        <v>6210370</v>
      </c>
      <c r="BW123" s="1051"/>
      <c r="BX123" s="1051"/>
      <c r="BY123" s="1051"/>
      <c r="BZ123" s="1051"/>
      <c r="CA123" s="1051">
        <v>5932555</v>
      </c>
      <c r="CB123" s="1051"/>
      <c r="CC123" s="1051"/>
      <c r="CD123" s="1051"/>
      <c r="CE123" s="1051"/>
      <c r="CF123" s="988"/>
      <c r="CG123" s="989"/>
      <c r="CH123" s="989"/>
      <c r="CI123" s="989"/>
      <c r="CJ123" s="990"/>
      <c r="CK123" s="996"/>
      <c r="CL123" s="997"/>
      <c r="CM123" s="997"/>
      <c r="CN123" s="997"/>
      <c r="CO123" s="998"/>
      <c r="CP123" s="1006" t="s">
        <v>387</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v>8003</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2113898</v>
      </c>
      <c r="AB129" s="946"/>
      <c r="AC129" s="946"/>
      <c r="AD129" s="946"/>
      <c r="AE129" s="947"/>
      <c r="AF129" s="948">
        <v>2052949</v>
      </c>
      <c r="AG129" s="946"/>
      <c r="AH129" s="946"/>
      <c r="AI129" s="946"/>
      <c r="AJ129" s="947"/>
      <c r="AK129" s="948">
        <v>2123887</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278349</v>
      </c>
      <c r="AB130" s="946"/>
      <c r="AC130" s="946"/>
      <c r="AD130" s="946"/>
      <c r="AE130" s="947"/>
      <c r="AF130" s="948">
        <v>286878</v>
      </c>
      <c r="AG130" s="946"/>
      <c r="AH130" s="946"/>
      <c r="AI130" s="946"/>
      <c r="AJ130" s="947"/>
      <c r="AK130" s="948">
        <v>269877</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5.3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1835549</v>
      </c>
      <c r="AB131" s="973"/>
      <c r="AC131" s="973"/>
      <c r="AD131" s="973"/>
      <c r="AE131" s="974"/>
      <c r="AF131" s="972">
        <v>1766071</v>
      </c>
      <c r="AG131" s="973"/>
      <c r="AH131" s="973"/>
      <c r="AI131" s="973"/>
      <c r="AJ131" s="974"/>
      <c r="AK131" s="972">
        <v>1854010</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5.1627060900000004</v>
      </c>
      <c r="AB132" s="1084"/>
      <c r="AC132" s="1084"/>
      <c r="AD132" s="1084"/>
      <c r="AE132" s="1085"/>
      <c r="AF132" s="1086">
        <v>5.2625857060000003</v>
      </c>
      <c r="AG132" s="1084"/>
      <c r="AH132" s="1084"/>
      <c r="AI132" s="1084"/>
      <c r="AJ132" s="1085"/>
      <c r="AK132" s="1086">
        <v>5.7035830440000002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5.3</v>
      </c>
      <c r="AB133" s="1067"/>
      <c r="AC133" s="1067"/>
      <c r="AD133" s="1067"/>
      <c r="AE133" s="1068"/>
      <c r="AF133" s="1066">
        <v>5.3</v>
      </c>
      <c r="AG133" s="1067"/>
      <c r="AH133" s="1067"/>
      <c r="AI133" s="1067"/>
      <c r="AJ133" s="1068"/>
      <c r="AK133" s="1066">
        <v>5.3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6fNOQGW53h6wZiqcEGH38LYoyKpZ8im+buP9twVlU7XIiB3kAWvf/iILAxWYF9zcOcejXVG+EyYpfrRZi/2m2A==" saltValue="jC0FlI6FjVewxVGl4Q6gF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474</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l7h8tP81fPCnJMo0w7T3Hi1LPBway84z1guo3hkHSnhpnCztpwBD7CZ6E+SCkDSFNgbyVUmhJ7t5r+cZ3iatKQ==" saltValue="H2t/e5fmNdVjWI7f9zY++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BmTQPessmBILwC/5QydllkmatlLJlQCpSMno6y0ZBBOCJVmpbkcbgLxSS6oc8N7y+OpsUqUVo4gtnFNjblAUw==" saltValue="6CDOigmAK5aFSgavDWSBp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476</v>
      </c>
      <c r="AL6" s="248"/>
      <c r="AM6" s="248"/>
      <c r="AN6" s="248"/>
    </row>
    <row r="7" spans="1:46" ht="13.5" customHeight="1" x14ac:dyDescent="0.2">
      <c r="A7" s="247"/>
      <c r="AK7" s="250"/>
      <c r="AL7" s="251"/>
      <c r="AM7" s="251"/>
      <c r="AN7" s="252"/>
      <c r="AO7" s="1101" t="s">
        <v>477</v>
      </c>
      <c r="AP7" s="253"/>
      <c r="AQ7" s="254" t="s">
        <v>478</v>
      </c>
      <c r="AR7" s="255"/>
    </row>
    <row r="8" spans="1:46" ht="13" x14ac:dyDescent="0.2">
      <c r="A8" s="247"/>
      <c r="AK8" s="256"/>
      <c r="AL8" s="257"/>
      <c r="AM8" s="257"/>
      <c r="AN8" s="258"/>
      <c r="AO8" s="1102"/>
      <c r="AP8" s="259" t="s">
        <v>479</v>
      </c>
      <c r="AQ8" s="260" t="s">
        <v>480</v>
      </c>
      <c r="AR8" s="261" t="s">
        <v>481</v>
      </c>
    </row>
    <row r="9" spans="1:46" ht="13" x14ac:dyDescent="0.2">
      <c r="A9" s="247"/>
      <c r="AK9" s="1103" t="s">
        <v>482</v>
      </c>
      <c r="AL9" s="1104"/>
      <c r="AM9" s="1104"/>
      <c r="AN9" s="1105"/>
      <c r="AO9" s="262">
        <v>535158</v>
      </c>
      <c r="AP9" s="262">
        <v>380624</v>
      </c>
      <c r="AQ9" s="263">
        <v>263788</v>
      </c>
      <c r="AR9" s="264">
        <v>44.3</v>
      </c>
    </row>
    <row r="10" spans="1:46" ht="13.5" customHeight="1" x14ac:dyDescent="0.2">
      <c r="A10" s="247"/>
      <c r="AK10" s="1103" t="s">
        <v>483</v>
      </c>
      <c r="AL10" s="1104"/>
      <c r="AM10" s="1104"/>
      <c r="AN10" s="1105"/>
      <c r="AO10" s="265">
        <v>13524</v>
      </c>
      <c r="AP10" s="265">
        <v>9619</v>
      </c>
      <c r="AQ10" s="266">
        <v>39680</v>
      </c>
      <c r="AR10" s="267">
        <v>-75.8</v>
      </c>
    </row>
    <row r="11" spans="1:46" ht="13.5" customHeight="1" x14ac:dyDescent="0.2">
      <c r="A11" s="247"/>
      <c r="AK11" s="1103" t="s">
        <v>484</v>
      </c>
      <c r="AL11" s="1104"/>
      <c r="AM11" s="1104"/>
      <c r="AN11" s="1105"/>
      <c r="AO11" s="265" t="s">
        <v>485</v>
      </c>
      <c r="AP11" s="265" t="s">
        <v>485</v>
      </c>
      <c r="AQ11" s="266">
        <v>4557</v>
      </c>
      <c r="AR11" s="267" t="s">
        <v>485</v>
      </c>
    </row>
    <row r="12" spans="1:46" ht="13.5" customHeight="1" x14ac:dyDescent="0.2">
      <c r="A12" s="247"/>
      <c r="AK12" s="1103" t="s">
        <v>486</v>
      </c>
      <c r="AL12" s="1104"/>
      <c r="AM12" s="1104"/>
      <c r="AN12" s="1105"/>
      <c r="AO12" s="265" t="s">
        <v>485</v>
      </c>
      <c r="AP12" s="265" t="s">
        <v>485</v>
      </c>
      <c r="AQ12" s="266" t="s">
        <v>485</v>
      </c>
      <c r="AR12" s="267" t="s">
        <v>485</v>
      </c>
    </row>
    <row r="13" spans="1:46" ht="13.5" customHeight="1" x14ac:dyDescent="0.2">
      <c r="A13" s="247"/>
      <c r="AK13" s="1103" t="s">
        <v>487</v>
      </c>
      <c r="AL13" s="1104"/>
      <c r="AM13" s="1104"/>
      <c r="AN13" s="1105"/>
      <c r="AO13" s="265">
        <v>95136</v>
      </c>
      <c r="AP13" s="265">
        <v>67664</v>
      </c>
      <c r="AQ13" s="266">
        <v>12917</v>
      </c>
      <c r="AR13" s="267">
        <v>423.8</v>
      </c>
    </row>
    <row r="14" spans="1:46" ht="13.5" customHeight="1" x14ac:dyDescent="0.2">
      <c r="A14" s="247"/>
      <c r="AK14" s="1103" t="s">
        <v>488</v>
      </c>
      <c r="AL14" s="1104"/>
      <c r="AM14" s="1104"/>
      <c r="AN14" s="1105"/>
      <c r="AO14" s="265">
        <v>32967</v>
      </c>
      <c r="AP14" s="265">
        <v>23447</v>
      </c>
      <c r="AQ14" s="266">
        <v>4746</v>
      </c>
      <c r="AR14" s="267">
        <v>394</v>
      </c>
    </row>
    <row r="15" spans="1:46" ht="13.5" customHeight="1" x14ac:dyDescent="0.2">
      <c r="A15" s="247"/>
      <c r="AK15" s="1106" t="s">
        <v>489</v>
      </c>
      <c r="AL15" s="1107"/>
      <c r="AM15" s="1107"/>
      <c r="AN15" s="1108"/>
      <c r="AO15" s="265">
        <v>-43645</v>
      </c>
      <c r="AP15" s="265">
        <v>-31042</v>
      </c>
      <c r="AQ15" s="266">
        <v>-12765</v>
      </c>
      <c r="AR15" s="267">
        <v>143.19999999999999</v>
      </c>
    </row>
    <row r="16" spans="1:46" ht="13" x14ac:dyDescent="0.2">
      <c r="A16" s="247"/>
      <c r="AK16" s="1106" t="s">
        <v>176</v>
      </c>
      <c r="AL16" s="1107"/>
      <c r="AM16" s="1107"/>
      <c r="AN16" s="1108"/>
      <c r="AO16" s="265">
        <v>633140</v>
      </c>
      <c r="AP16" s="265">
        <v>450313</v>
      </c>
      <c r="AQ16" s="266">
        <v>312922</v>
      </c>
      <c r="AR16" s="267">
        <v>43.9</v>
      </c>
    </row>
    <row r="17" spans="1:46" ht="13" x14ac:dyDescent="0.2">
      <c r="A17" s="247"/>
    </row>
    <row r="18" spans="1:46" ht="13" x14ac:dyDescent="0.2">
      <c r="A18" s="247"/>
      <c r="AQ18" s="268"/>
      <c r="AR18" s="268"/>
    </row>
    <row r="19" spans="1:46" ht="13" x14ac:dyDescent="0.2">
      <c r="A19" s="247"/>
      <c r="AK19" s="243" t="s">
        <v>490</v>
      </c>
    </row>
    <row r="20" spans="1:46" ht="13" x14ac:dyDescent="0.2">
      <c r="A20" s="247"/>
      <c r="AK20" s="269"/>
      <c r="AL20" s="270"/>
      <c r="AM20" s="270"/>
      <c r="AN20" s="271"/>
      <c r="AO20" s="272" t="s">
        <v>491</v>
      </c>
      <c r="AP20" s="273" t="s">
        <v>492</v>
      </c>
      <c r="AQ20" s="274" t="s">
        <v>493</v>
      </c>
      <c r="AR20" s="275"/>
    </row>
    <row r="21" spans="1:46" s="248" customFormat="1" ht="13" x14ac:dyDescent="0.2">
      <c r="A21" s="276"/>
      <c r="AK21" s="1109" t="s">
        <v>494</v>
      </c>
      <c r="AL21" s="1110"/>
      <c r="AM21" s="1110"/>
      <c r="AN21" s="1111"/>
      <c r="AO21" s="277">
        <v>39.119999999999997</v>
      </c>
      <c r="AP21" s="278">
        <v>24.75</v>
      </c>
      <c r="AQ21" s="279">
        <v>14.37</v>
      </c>
      <c r="AS21" s="280"/>
      <c r="AT21" s="276"/>
    </row>
    <row r="22" spans="1:46" s="248" customFormat="1" ht="13" x14ac:dyDescent="0.2">
      <c r="A22" s="276"/>
      <c r="AK22" s="1109" t="s">
        <v>495</v>
      </c>
      <c r="AL22" s="1110"/>
      <c r="AM22" s="1110"/>
      <c r="AN22" s="1111"/>
      <c r="AO22" s="281">
        <v>91.5</v>
      </c>
      <c r="AP22" s="282">
        <v>95.6</v>
      </c>
      <c r="AQ22" s="283">
        <v>-4.0999999999999996</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498</v>
      </c>
      <c r="AL29" s="248"/>
      <c r="AM29" s="248"/>
      <c r="AN29" s="248"/>
      <c r="AS29" s="290"/>
    </row>
    <row r="30" spans="1:46" ht="13.5" customHeight="1" x14ac:dyDescent="0.2">
      <c r="A30" s="247"/>
      <c r="AK30" s="250"/>
      <c r="AL30" s="251"/>
      <c r="AM30" s="251"/>
      <c r="AN30" s="252"/>
      <c r="AO30" s="1101" t="s">
        <v>477</v>
      </c>
      <c r="AP30" s="253"/>
      <c r="AQ30" s="254" t="s">
        <v>478</v>
      </c>
      <c r="AR30" s="255"/>
    </row>
    <row r="31" spans="1:46" ht="13" x14ac:dyDescent="0.2">
      <c r="A31" s="247"/>
      <c r="AK31" s="256"/>
      <c r="AL31" s="257"/>
      <c r="AM31" s="257"/>
      <c r="AN31" s="258"/>
      <c r="AO31" s="1102"/>
      <c r="AP31" s="259" t="s">
        <v>479</v>
      </c>
      <c r="AQ31" s="260" t="s">
        <v>480</v>
      </c>
      <c r="AR31" s="261" t="s">
        <v>481</v>
      </c>
    </row>
    <row r="32" spans="1:46" ht="27" customHeight="1" x14ac:dyDescent="0.2">
      <c r="A32" s="247"/>
      <c r="AK32" s="1117" t="s">
        <v>499</v>
      </c>
      <c r="AL32" s="1118"/>
      <c r="AM32" s="1118"/>
      <c r="AN32" s="1119"/>
      <c r="AO32" s="291">
        <v>355244</v>
      </c>
      <c r="AP32" s="291">
        <v>252663</v>
      </c>
      <c r="AQ32" s="292">
        <v>170896</v>
      </c>
      <c r="AR32" s="293">
        <v>47.8</v>
      </c>
    </row>
    <row r="33" spans="1:46" ht="13.5" customHeight="1" x14ac:dyDescent="0.2">
      <c r="A33" s="247"/>
      <c r="AK33" s="1117" t="s">
        <v>500</v>
      </c>
      <c r="AL33" s="1118"/>
      <c r="AM33" s="1118"/>
      <c r="AN33" s="1119"/>
      <c r="AO33" s="291" t="s">
        <v>485</v>
      </c>
      <c r="AP33" s="291" t="s">
        <v>485</v>
      </c>
      <c r="AQ33" s="292" t="s">
        <v>485</v>
      </c>
      <c r="AR33" s="293" t="s">
        <v>485</v>
      </c>
    </row>
    <row r="34" spans="1:46" ht="27" customHeight="1" x14ac:dyDescent="0.2">
      <c r="A34" s="247"/>
      <c r="AK34" s="1117" t="s">
        <v>501</v>
      </c>
      <c r="AL34" s="1118"/>
      <c r="AM34" s="1118"/>
      <c r="AN34" s="1119"/>
      <c r="AO34" s="291" t="s">
        <v>485</v>
      </c>
      <c r="AP34" s="291" t="s">
        <v>485</v>
      </c>
      <c r="AQ34" s="292">
        <v>5</v>
      </c>
      <c r="AR34" s="293" t="s">
        <v>485</v>
      </c>
    </row>
    <row r="35" spans="1:46" ht="27" customHeight="1" x14ac:dyDescent="0.2">
      <c r="A35" s="247"/>
      <c r="AK35" s="1117" t="s">
        <v>502</v>
      </c>
      <c r="AL35" s="1118"/>
      <c r="AM35" s="1118"/>
      <c r="AN35" s="1119"/>
      <c r="AO35" s="291">
        <v>13012</v>
      </c>
      <c r="AP35" s="291">
        <v>9255</v>
      </c>
      <c r="AQ35" s="292">
        <v>33138</v>
      </c>
      <c r="AR35" s="293">
        <v>-72.099999999999994</v>
      </c>
    </row>
    <row r="36" spans="1:46" ht="27" customHeight="1" x14ac:dyDescent="0.2">
      <c r="A36" s="247"/>
      <c r="AK36" s="1117" t="s">
        <v>503</v>
      </c>
      <c r="AL36" s="1118"/>
      <c r="AM36" s="1118"/>
      <c r="AN36" s="1119"/>
      <c r="AO36" s="291">
        <v>435</v>
      </c>
      <c r="AP36" s="291">
        <v>309</v>
      </c>
      <c r="AQ36" s="292">
        <v>2943</v>
      </c>
      <c r="AR36" s="293">
        <v>-89.5</v>
      </c>
    </row>
    <row r="37" spans="1:46" ht="13.5" customHeight="1" x14ac:dyDescent="0.2">
      <c r="A37" s="247"/>
      <c r="AK37" s="1117" t="s">
        <v>504</v>
      </c>
      <c r="AL37" s="1118"/>
      <c r="AM37" s="1118"/>
      <c r="AN37" s="1119"/>
      <c r="AO37" s="291">
        <v>6931</v>
      </c>
      <c r="AP37" s="291">
        <v>4930</v>
      </c>
      <c r="AQ37" s="292">
        <v>1487</v>
      </c>
      <c r="AR37" s="293">
        <v>231.5</v>
      </c>
    </row>
    <row r="38" spans="1:46" ht="27" customHeight="1" x14ac:dyDescent="0.2">
      <c r="A38" s="247"/>
      <c r="AK38" s="1120" t="s">
        <v>505</v>
      </c>
      <c r="AL38" s="1121"/>
      <c r="AM38" s="1121"/>
      <c r="AN38" s="1122"/>
      <c r="AO38" s="294" t="s">
        <v>485</v>
      </c>
      <c r="AP38" s="294" t="s">
        <v>485</v>
      </c>
      <c r="AQ38" s="295">
        <v>60</v>
      </c>
      <c r="AR38" s="283" t="s">
        <v>485</v>
      </c>
      <c r="AS38" s="290"/>
    </row>
    <row r="39" spans="1:46" ht="13" x14ac:dyDescent="0.2">
      <c r="A39" s="247"/>
      <c r="AK39" s="1120" t="s">
        <v>506</v>
      </c>
      <c r="AL39" s="1121"/>
      <c r="AM39" s="1121"/>
      <c r="AN39" s="1122"/>
      <c r="AO39" s="291" t="s">
        <v>485</v>
      </c>
      <c r="AP39" s="291" t="s">
        <v>485</v>
      </c>
      <c r="AQ39" s="292">
        <v>-8408</v>
      </c>
      <c r="AR39" s="293" t="s">
        <v>485</v>
      </c>
      <c r="AS39" s="290"/>
    </row>
    <row r="40" spans="1:46" ht="27" customHeight="1" x14ac:dyDescent="0.2">
      <c r="A40" s="247"/>
      <c r="AK40" s="1117" t="s">
        <v>507</v>
      </c>
      <c r="AL40" s="1118"/>
      <c r="AM40" s="1118"/>
      <c r="AN40" s="1119"/>
      <c r="AO40" s="291">
        <v>-269877</v>
      </c>
      <c r="AP40" s="291">
        <v>-191947</v>
      </c>
      <c r="AQ40" s="292">
        <v>-141122</v>
      </c>
      <c r="AR40" s="293">
        <v>36</v>
      </c>
      <c r="AS40" s="290"/>
    </row>
    <row r="41" spans="1:46" ht="13" x14ac:dyDescent="0.2">
      <c r="A41" s="247"/>
      <c r="AK41" s="1123" t="s">
        <v>286</v>
      </c>
      <c r="AL41" s="1124"/>
      <c r="AM41" s="1124"/>
      <c r="AN41" s="1125"/>
      <c r="AO41" s="291">
        <v>105745</v>
      </c>
      <c r="AP41" s="291">
        <v>75210</v>
      </c>
      <c r="AQ41" s="292">
        <v>59000</v>
      </c>
      <c r="AR41" s="293">
        <v>27.5</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 x14ac:dyDescent="0.2">
      <c r="A48" s="247"/>
      <c r="AK48" s="301" t="s">
        <v>509</v>
      </c>
      <c r="AL48" s="301"/>
      <c r="AM48" s="301"/>
      <c r="AN48" s="301"/>
      <c r="AO48" s="301"/>
      <c r="AP48" s="301"/>
      <c r="AQ48" s="302"/>
      <c r="AR48" s="301"/>
    </row>
    <row r="49" spans="1:44" ht="13.5" customHeight="1" x14ac:dyDescent="0.2">
      <c r="A49" s="247"/>
      <c r="AK49" s="303"/>
      <c r="AL49" s="304"/>
      <c r="AM49" s="1112" t="s">
        <v>477</v>
      </c>
      <c r="AN49" s="1114" t="s">
        <v>510</v>
      </c>
      <c r="AO49" s="1115"/>
      <c r="AP49" s="1115"/>
      <c r="AQ49" s="1115"/>
      <c r="AR49" s="1116"/>
    </row>
    <row r="50" spans="1:44" ht="13" x14ac:dyDescent="0.2">
      <c r="A50" s="247"/>
      <c r="AK50" s="305"/>
      <c r="AL50" s="306"/>
      <c r="AM50" s="1113"/>
      <c r="AN50" s="307" t="s">
        <v>511</v>
      </c>
      <c r="AO50" s="308" t="s">
        <v>512</v>
      </c>
      <c r="AP50" s="309" t="s">
        <v>513</v>
      </c>
      <c r="AQ50" s="310" t="s">
        <v>514</v>
      </c>
      <c r="AR50" s="311" t="s">
        <v>515</v>
      </c>
    </row>
    <row r="51" spans="1:44" ht="13" x14ac:dyDescent="0.2">
      <c r="A51" s="247"/>
      <c r="AK51" s="303" t="s">
        <v>516</v>
      </c>
      <c r="AL51" s="304"/>
      <c r="AM51" s="312">
        <v>829283</v>
      </c>
      <c r="AN51" s="313">
        <v>522877</v>
      </c>
      <c r="AO51" s="314">
        <v>-12.6</v>
      </c>
      <c r="AP51" s="315">
        <v>301035</v>
      </c>
      <c r="AQ51" s="316">
        <v>12.2</v>
      </c>
      <c r="AR51" s="317">
        <v>-24.8</v>
      </c>
    </row>
    <row r="52" spans="1:44" ht="13" x14ac:dyDescent="0.2">
      <c r="A52" s="247"/>
      <c r="AK52" s="318"/>
      <c r="AL52" s="319" t="s">
        <v>517</v>
      </c>
      <c r="AM52" s="320">
        <v>389405</v>
      </c>
      <c r="AN52" s="321">
        <v>245526</v>
      </c>
      <c r="AO52" s="322">
        <v>-25.4</v>
      </c>
      <c r="AP52" s="323">
        <v>154376</v>
      </c>
      <c r="AQ52" s="324">
        <v>29.1</v>
      </c>
      <c r="AR52" s="325">
        <v>-54.5</v>
      </c>
    </row>
    <row r="53" spans="1:44" ht="13" x14ac:dyDescent="0.2">
      <c r="A53" s="247"/>
      <c r="AK53" s="303" t="s">
        <v>518</v>
      </c>
      <c r="AL53" s="304"/>
      <c r="AM53" s="312">
        <v>691522</v>
      </c>
      <c r="AN53" s="313">
        <v>448458</v>
      </c>
      <c r="AO53" s="314">
        <v>-14.2</v>
      </c>
      <c r="AP53" s="315">
        <v>277467</v>
      </c>
      <c r="AQ53" s="316">
        <v>-7.8</v>
      </c>
      <c r="AR53" s="317">
        <v>-6.4</v>
      </c>
    </row>
    <row r="54" spans="1:44" ht="13" x14ac:dyDescent="0.2">
      <c r="A54" s="247"/>
      <c r="AK54" s="318"/>
      <c r="AL54" s="319" t="s">
        <v>517</v>
      </c>
      <c r="AM54" s="320">
        <v>329981</v>
      </c>
      <c r="AN54" s="321">
        <v>213995</v>
      </c>
      <c r="AO54" s="322">
        <v>-12.8</v>
      </c>
      <c r="AP54" s="323">
        <v>128378</v>
      </c>
      <c r="AQ54" s="324">
        <v>-16.8</v>
      </c>
      <c r="AR54" s="325">
        <v>4</v>
      </c>
    </row>
    <row r="55" spans="1:44" ht="13" x14ac:dyDescent="0.2">
      <c r="A55" s="247"/>
      <c r="AK55" s="303" t="s">
        <v>519</v>
      </c>
      <c r="AL55" s="304"/>
      <c r="AM55" s="312">
        <v>594298</v>
      </c>
      <c r="AN55" s="313">
        <v>396463</v>
      </c>
      <c r="AO55" s="314">
        <v>-11.6</v>
      </c>
      <c r="AP55" s="315">
        <v>282256</v>
      </c>
      <c r="AQ55" s="316">
        <v>1.7</v>
      </c>
      <c r="AR55" s="317">
        <v>-13.3</v>
      </c>
    </row>
    <row r="56" spans="1:44" ht="13" x14ac:dyDescent="0.2">
      <c r="A56" s="247"/>
      <c r="AK56" s="318"/>
      <c r="AL56" s="319" t="s">
        <v>517</v>
      </c>
      <c r="AM56" s="320">
        <v>328053</v>
      </c>
      <c r="AN56" s="321">
        <v>218848</v>
      </c>
      <c r="AO56" s="322">
        <v>2.2999999999999998</v>
      </c>
      <c r="AP56" s="323">
        <v>145453</v>
      </c>
      <c r="AQ56" s="324">
        <v>13.3</v>
      </c>
      <c r="AR56" s="325">
        <v>-11</v>
      </c>
    </row>
    <row r="57" spans="1:44" ht="13" x14ac:dyDescent="0.2">
      <c r="A57" s="247"/>
      <c r="AK57" s="303" t="s">
        <v>520</v>
      </c>
      <c r="AL57" s="304"/>
      <c r="AM57" s="312">
        <v>452508</v>
      </c>
      <c r="AN57" s="313">
        <v>310362</v>
      </c>
      <c r="AO57" s="314">
        <v>-21.7</v>
      </c>
      <c r="AP57" s="315">
        <v>295341</v>
      </c>
      <c r="AQ57" s="316">
        <v>4.5999999999999996</v>
      </c>
      <c r="AR57" s="317">
        <v>-26.3</v>
      </c>
    </row>
    <row r="58" spans="1:44" ht="13" x14ac:dyDescent="0.2">
      <c r="A58" s="247"/>
      <c r="AK58" s="318"/>
      <c r="AL58" s="319" t="s">
        <v>517</v>
      </c>
      <c r="AM58" s="320">
        <v>278151</v>
      </c>
      <c r="AN58" s="321">
        <v>190776</v>
      </c>
      <c r="AO58" s="322">
        <v>-12.8</v>
      </c>
      <c r="AP58" s="323">
        <v>137402</v>
      </c>
      <c r="AQ58" s="324">
        <v>-5.5</v>
      </c>
      <c r="AR58" s="325">
        <v>-7.3</v>
      </c>
    </row>
    <row r="59" spans="1:44" ht="13" x14ac:dyDescent="0.2">
      <c r="A59" s="247"/>
      <c r="AK59" s="303" t="s">
        <v>521</v>
      </c>
      <c r="AL59" s="304"/>
      <c r="AM59" s="312">
        <v>410157</v>
      </c>
      <c r="AN59" s="313">
        <v>291719</v>
      </c>
      <c r="AO59" s="314">
        <v>-6</v>
      </c>
      <c r="AP59" s="315">
        <v>292845</v>
      </c>
      <c r="AQ59" s="316">
        <v>-0.8</v>
      </c>
      <c r="AR59" s="317">
        <v>-5.2</v>
      </c>
    </row>
    <row r="60" spans="1:44" ht="13" x14ac:dyDescent="0.2">
      <c r="A60" s="247"/>
      <c r="AK60" s="318"/>
      <c r="AL60" s="319" t="s">
        <v>517</v>
      </c>
      <c r="AM60" s="320">
        <v>218923</v>
      </c>
      <c r="AN60" s="321">
        <v>155706</v>
      </c>
      <c r="AO60" s="322">
        <v>-18.399999999999999</v>
      </c>
      <c r="AP60" s="323">
        <v>143187</v>
      </c>
      <c r="AQ60" s="324">
        <v>4.2</v>
      </c>
      <c r="AR60" s="325">
        <v>-22.6</v>
      </c>
    </row>
    <row r="61" spans="1:44" ht="13" x14ac:dyDescent="0.2">
      <c r="A61" s="247"/>
      <c r="AK61" s="303" t="s">
        <v>522</v>
      </c>
      <c r="AL61" s="326"/>
      <c r="AM61" s="312">
        <v>595554</v>
      </c>
      <c r="AN61" s="313">
        <v>393976</v>
      </c>
      <c r="AO61" s="314">
        <v>-13.2</v>
      </c>
      <c r="AP61" s="315">
        <v>289789</v>
      </c>
      <c r="AQ61" s="327">
        <v>2</v>
      </c>
      <c r="AR61" s="317">
        <v>-15.2</v>
      </c>
    </row>
    <row r="62" spans="1:44" ht="13" x14ac:dyDescent="0.2">
      <c r="A62" s="247"/>
      <c r="AK62" s="318"/>
      <c r="AL62" s="319" t="s">
        <v>517</v>
      </c>
      <c r="AM62" s="320">
        <v>308903</v>
      </c>
      <c r="AN62" s="321">
        <v>204970</v>
      </c>
      <c r="AO62" s="322">
        <v>-13.4</v>
      </c>
      <c r="AP62" s="323">
        <v>141759</v>
      </c>
      <c r="AQ62" s="324">
        <v>4.9000000000000004</v>
      </c>
      <c r="AR62" s="325">
        <v>-18.3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CS6E4ZxxDljp8qwq/w0FjOSNtHUWWvcCflEYYUQmUoggQUxK4M45WxaefUjSM3zP6o6N/zdBVlaXVVqTj+4izg==" saltValue="S+QlguuRbQN5ydMGOfgu2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pageSetUpPr fitToPage="1"/>
  </sheetPr>
  <dimension ref="A1:DU121"/>
  <sheetViews>
    <sheetView showGridLines="0" topLeftCell="A66" zoomScale="85" zoomScaleNormal="85"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KtLCoNGCEWCeJMGbaWGXrZR8vaoMGVc8tnPO1kn5/+p1jRt3RQK/SZGojkkkuWnHXck7VF+oesdkJTWDARPP4w==" saltValue="yr4mxkP++MwAcywF/cdl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Y0mD6/Cj/N93fnJcXgVse1LxFsaZzB4bKje3OqNsRq+y6IzaqOyVGWmArsZeGhHNyKk9AIhxnN7xtkZPuZNgXw==" saltValue="RtqXiHtNFkECp1BWim8i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85" zoomScaleNormal="8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49.07</v>
      </c>
      <c r="G47" s="12">
        <v>45.37</v>
      </c>
      <c r="H47" s="12">
        <v>39.67</v>
      </c>
      <c r="I47" s="12">
        <v>41.02</v>
      </c>
      <c r="J47" s="13">
        <v>36.54</v>
      </c>
    </row>
    <row r="48" spans="2:10" ht="57.75" customHeight="1" x14ac:dyDescent="0.2">
      <c r="B48" s="14"/>
      <c r="C48" s="1128" t="s">
        <v>4</v>
      </c>
      <c r="D48" s="1128"/>
      <c r="E48" s="1129"/>
      <c r="F48" s="15">
        <v>3.43</v>
      </c>
      <c r="G48" s="16">
        <v>3.87</v>
      </c>
      <c r="H48" s="16">
        <v>3.55</v>
      </c>
      <c r="I48" s="16">
        <v>2.7</v>
      </c>
      <c r="J48" s="17">
        <v>4.29</v>
      </c>
    </row>
    <row r="49" spans="2:10" ht="57.75" customHeight="1" thickBot="1" x14ac:dyDescent="0.25">
      <c r="B49" s="18"/>
      <c r="C49" s="1130" t="s">
        <v>5</v>
      </c>
      <c r="D49" s="1130"/>
      <c r="E49" s="1131"/>
      <c r="F49" s="19" t="s">
        <v>529</v>
      </c>
      <c r="G49" s="20">
        <v>0.73</v>
      </c>
      <c r="H49" s="20" t="s">
        <v>530</v>
      </c>
      <c r="I49" s="20" t="s">
        <v>531</v>
      </c>
      <c r="J49" s="21" t="s">
        <v>532</v>
      </c>
    </row>
    <row r="50" spans="2:10" ht="13" x14ac:dyDescent="0.2"/>
  </sheetData>
  <sheetProtection algorithmName="SHA-512" hashValue="YtgSXoIGsczJ9xXOtgZXfXFaYBWwrSrnv1jHxmnxfVvoggk5u1dfQLhoJymaOW3NtNYQXBvWj00h12LUz5cQxw==" saltValue="nplE74eKPinaW0te1MqA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宮脇 崇宏</cp:lastModifiedBy>
  <cp:lastPrinted>2026-03-12T00:51:40Z</cp:lastPrinted>
  <dcterms:created xsi:type="dcterms:W3CDTF">2026-02-23T09:50:41Z</dcterms:created>
  <dcterms:modified xsi:type="dcterms:W3CDTF">2026-03-17T02:20:28Z</dcterms:modified>
  <cp:category/>
</cp:coreProperties>
</file>