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SHICHOSON-ZAI\disk1\03-04 【決　算】財政状況資料集(H24～)\財政状況資料集(R06年度決算分)\03提出（市町村→県）\1回目\22椎葉村○\10_最終\"/>
    </mc:Choice>
  </mc:AlternateContent>
  <xr:revisionPtr revIDLastSave="0" documentId="13_ncr:1_{565A7260-8A6A-4F73-980B-B4F8023240DB}"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BW34" i="10"/>
  <c r="BW35" i="10" s="1"/>
  <c r="BW36" i="10" s="1"/>
  <c r="BW37" i="10" s="1"/>
  <c r="BW38" i="10" s="1"/>
  <c r="BW39" i="10" s="1"/>
  <c r="BW40" i="10" s="1"/>
  <c r="BW41" i="10" s="1"/>
  <c r="BW42" i="10" s="1"/>
  <c r="C34" i="10"/>
  <c r="CO34" i="10" l="1"/>
  <c r="AM34" i="10"/>
  <c r="AM35" i="10" s="1"/>
  <c r="C35" i="10"/>
  <c r="U34" i="10" s="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<sst xmlns="http://schemas.openxmlformats.org/spreadsheetml/2006/main" count="1150" uniqueCount="566">
  <si>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</si>
  <si>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</si>
  <si>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</si>
  <si>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</si>
  <si>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</si>
  <si>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</si>
  <si>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</si>
  <si>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</si>
  <si>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</si>
  <si>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</si>
  <si>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</si>
  <si>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</si>
  <si>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</si>
  <si>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</si>
  <si>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</si>
  <si>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</si>
  <si>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</si>
  <si>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</si>
  <si>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</si>
  <si>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</si>
  <si>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</si>
  <si>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</si>
  <si>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</si>
  <si>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</si>
  <si>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</si>
  <si>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</si>
  <si>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</si>
  <si>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</si>
  <si>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</si>
  <si>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</si>
  <si>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</si>
  <si>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</si>
  <si>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</si>
  <si>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</si>
  <si>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</si>
  <si>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</si>
  <si>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</si>
  <si>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</si>
  <si>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</si>
  <si>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</si>
  <si>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</si>
  <si>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</si>
  <si>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</si>
  <si>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</si>
  <si>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</si>
  <si>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</si>
  <si>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</si>
  <si>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</si>
  <si>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</si>
  <si>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</si>
  <si>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</si>
  <si>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</si>
  <si>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</si>
  <si>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</si>
  <si>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</si>
  <si>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</si>
  <si>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</si>
  <si>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</si>
  <si>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</si>
  <si>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</si>
  <si>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</si>
  <si>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</si>
  <si>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</si>
  <si>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</si>
  <si>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</si>
  <si>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</si>
  <si>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</si>
  <si>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</si>
  <si>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</si>
  <si>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</si>
  <si>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</si>
  <si>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</si>
  <si>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</si>
  <si>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</si>
  <si>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</si>
  <si>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</si>
  <si>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</si>
  <si>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</si>
  <si>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</si>
  <si>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</si>
  <si>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</si>
  <si>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</si>
  <si>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</si>
  <si>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</si>
  <si>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</si>
  <si>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</si>
  <si>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</si>
  <si>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</si>
  <si>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</si>
  <si>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</si>
  <si>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</si>
  <si>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</si>
  <si>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</si>
  <si>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</si>
  <si>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椎葉村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</si>
  <si>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</si>
  <si>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</si>
  <si>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</si>
  <si>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</si>
  <si>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</si>
  <si>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</si>
  <si>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</si>
  <si>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</si>
  <si>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</si>
  <si>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</si>
  <si>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</si>
  <si>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</si>
  <si>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</si>
  <si>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</si>
  <si>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</si>
  <si>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</si>
  <si>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</si>
  <si>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</si>
  <si>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</si>
  <si>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</si>
  <si>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</si>
  <si>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</si>
  <si>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</si>
  <si>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</si>
  <si>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</si>
  <si>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</si>
  <si>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</si>
  <si>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</si>
  <si>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</si>
  <si>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</si>
  <si>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</si>
  <si>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</si>
  <si>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</si>
  <si>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</si>
  <si>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</si>
  <si>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</si>
  <si>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</si>
  <si>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</si>
  <si>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</si>
  <si>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</si>
  <si>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</si>
  <si>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</si>
  <si>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</si>
  <si>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</si>
  <si>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</si>
  <si>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</si>
  <si>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-3.8</t>
    <phoneticPr fontId="5"/>
  </si>
  <si>
    <t>基準財政需要額</t>
    <phoneticPr fontId="25"/>
  </si>
  <si>
    <t>うち日本人(％)</t>
    <phoneticPr fontId="5"/>
  </si>
  <si>
    <t>-4.0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</si>
  <si>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</si>
  <si>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</si>
  <si>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</si>
  <si>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</si>
  <si>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</si>
  <si>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</si>
  <si>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</si>
  <si>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</si>
  <si>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</si>
  <si>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</si>
  <si>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</si>
  <si>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</si>
  <si>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</si>
  <si>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</si>
  <si>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</si>
  <si>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</si>
  <si>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</si>
  <si>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</si>
  <si>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</si>
  <si>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</si>
  <si>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</si>
  <si>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</si>
  <si>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</si>
  <si>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</si>
  <si>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</si>
  <si>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</si>
  <si>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</si>
  <si>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</si>
  <si>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</si>
  <si>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</si>
  <si>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</si>
  <si>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</si>
  <si>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</si>
  <si>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</si>
  <si>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</si>
  <si>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</si>
  <si>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</si>
  <si>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</si>
  <si>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</si>
  <si>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</si>
  <si>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</si>
  <si>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</si>
  <si>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</si>
  <si>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</si>
  <si>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</si>
  <si>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</si>
  <si>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</si>
  <si>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</si>
  <si>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</si>
  <si>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</si>
  <si>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</si>
  <si>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</si>
  <si>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</si>
  <si>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</si>
  <si>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</si>
  <si>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</si>
  <si>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</si>
  <si>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</si>
  <si>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宮崎県椎葉村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</si>
  <si>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</si>
  <si>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</si>
  <si>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</si>
  <si>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</si>
  <si>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</si>
  <si>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</si>
  <si>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</si>
  <si>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</si>
  <si>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</si>
  <si>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</si>
  <si>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</si>
  <si>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</si>
  <si>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</si>
  <si>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</si>
  <si>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</si>
  <si>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</si>
  <si>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</si>
  <si>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</si>
  <si>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</si>
  <si>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</si>
  <si>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</si>
  <si>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</si>
  <si>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</si>
  <si>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</si>
  <si>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</si>
  <si>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</si>
  <si>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</si>
  <si>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</si>
  <si>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</si>
  <si>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</si>
  <si>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</si>
  <si>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</si>
  <si>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</si>
  <si>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</si>
  <si>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</si>
  <si>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</si>
  <si>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</si>
  <si>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</si>
  <si>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</si>
  <si>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</si>
  <si>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</si>
  <si>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</si>
  <si>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</si>
  <si>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</si>
  <si>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</si>
  <si>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</si>
  <si>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</si>
  <si>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</si>
  <si>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</si>
  <si>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</si>
  <si>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</si>
  <si>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</si>
  <si>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</si>
  <si>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</si>
  <si>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</si>
  <si>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</si>
  <si>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</si>
  <si>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</si>
  <si>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</si>
  <si>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</si>
  <si>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</si>
  <si>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</si>
  <si>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</si>
  <si>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</si>
  <si>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</si>
  <si>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</si>
  <si>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</si>
  <si>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</si>
  <si>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</si>
  <si>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</si>
  <si>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</si>
  <si>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</si>
  <si>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</si>
  <si>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</si>
  <si>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</si>
  <si>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</si>
  <si>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</si>
  <si>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</si>
  <si>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</si>
  <si>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</si>
  <si>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</si>
  <si>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</si>
  <si>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</si>
  <si>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</si>
  <si>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</si>
  <si>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</si>
  <si>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</si>
  <si>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</si>
  <si>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</si>
  <si>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</si>
  <si>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</si>
  <si>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</si>
  <si>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</si>
  <si>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</si>
  <si>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</si>
  <si>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</si>
  <si>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</si>
  <si>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</si>
  <si>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</si>
  <si>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</si>
  <si>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</si>
  <si>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</si>
  <si>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</si>
  <si>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</si>
  <si>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</si>
  <si>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</si>
  <si>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</si>
  <si>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</si>
  <si>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</si>
  <si>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</si>
  <si>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</si>
  <si>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</si>
  <si>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</si>
  <si>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</si>
  <si>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</si>
  <si>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</si>
  <si>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</si>
  <si>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</si>
  <si>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</si>
  <si>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</si>
  <si>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</si>
  <si>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</si>
  <si>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</si>
  <si>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</si>
  <si>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</si>
  <si>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</si>
  <si>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</si>
  <si>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</si>
  <si>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</si>
  <si>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</si>
  <si>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</si>
  <si>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</si>
  <si>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</si>
  <si>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</si>
  <si>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</si>
  <si>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</si>
  <si>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</si>
  <si>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</si>
  <si>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</si>
  <si>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</si>
  <si>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</si>
  <si>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</si>
  <si>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</si>
  <si>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</si>
  <si>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</si>
  <si>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</si>
  <si>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</si>
  <si>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</si>
  <si>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</si>
  <si>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</si>
  <si>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宮崎県椎葉村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</si>
  <si>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</si>
  <si>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</si>
  <si>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</si>
  <si>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</si>
  <si>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</si>
  <si>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</si>
  <si>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</si>
  <si>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</si>
  <si>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</si>
  <si>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</si>
  <si>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</si>
  <si>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</si>
  <si>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</si>
  <si>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</si>
  <si>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</si>
  <si>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</si>
  <si>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</si>
  <si>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</si>
  <si>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</si>
  <si>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</si>
  <si>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ケーブルネットワーク事業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</si>
  <si>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</si>
  <si>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</si>
  <si>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</si>
  <si>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</si>
  <si>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</si>
  <si>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</si>
  <si>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</si>
  <si>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</si>
  <si>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</si>
  <si>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</si>
  <si>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</si>
  <si>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</si>
  <si>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</si>
  <si>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</si>
  <si>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</si>
  <si>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</si>
  <si>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介護サービス事業</t>
    <phoneticPr fontId="5"/>
  </si>
  <si>
    <t>国民健康保険病院事業</t>
    <phoneticPr fontId="5"/>
  </si>
  <si>
    <t>法適用企業</t>
    <phoneticPr fontId="5"/>
  </si>
  <si>
    <t>簡易水道事業</t>
    <phoneticPr fontId="5"/>
  </si>
  <si>
    <t>電気事業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</si>
  <si>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</si>
  <si>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</si>
  <si>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</si>
  <si>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</si>
  <si>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</si>
  <si>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</si>
  <si>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</si>
  <si>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</si>
  <si>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</si>
  <si>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</si>
  <si>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</si>
  <si>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</si>
  <si>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</si>
  <si>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</si>
  <si>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</si>
  <si>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</si>
  <si>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</si>
  <si>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</si>
  <si>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</si>
  <si>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</si>
  <si>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</si>
  <si>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</si>
  <si>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</si>
  <si>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</si>
  <si>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</si>
  <si>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</si>
  <si>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</si>
  <si>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</si>
  <si>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</si>
  <si>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</si>
  <si>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</si>
  <si>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</si>
  <si>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</si>
  <si>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</si>
  <si>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</si>
  <si>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</si>
  <si>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</si>
  <si>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</si>
  <si>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</si>
  <si>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</si>
  <si>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</si>
  <si>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</si>
  <si>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</si>
  <si>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</si>
  <si>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</si>
  <si>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</si>
  <si>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</si>
  <si>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</si>
  <si>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</si>
  <si>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</si>
  <si>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</si>
  <si>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</si>
  <si>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</si>
  <si>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</si>
  <si>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</si>
  <si>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</si>
  <si>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</si>
  <si>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</si>
  <si>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</si>
  <si>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</si>
  <si>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</si>
  <si>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</si>
  <si>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</si>
  <si>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</si>
  <si>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</si>
  <si>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</si>
  <si>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</si>
  <si>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</si>
  <si>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</si>
  <si>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</si>
  <si>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</si>
  <si>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</si>
  <si>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</si>
  <si>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</si>
  <si>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</si>
  <si>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</si>
  <si>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</si>
  <si>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</si>
  <si>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</si>
  <si>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</si>
  <si>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</si>
  <si>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</si>
  <si>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</si>
  <si>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</si>
  <si>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</si>
  <si>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</si>
  <si>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</si>
  <si>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</si>
  <si>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</si>
  <si>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</si>
  <si>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</si>
  <si>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</si>
  <si>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</si>
  <si>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</si>
  <si>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</si>
  <si>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</si>
  <si>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</si>
  <si>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</si>
  <si>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</si>
  <si>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</si>
  <si>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</si>
  <si>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</si>
  <si>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</si>
  <si>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</si>
  <si>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</si>
  <si>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</si>
  <si>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</si>
  <si>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</si>
  <si>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</si>
  <si>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</si>
  <si>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</si>
  <si>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</si>
  <si>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</si>
  <si>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</si>
  <si>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</si>
  <si>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</si>
  <si>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</si>
  <si>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</si>
  <si>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</si>
  <si>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</si>
  <si>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</si>
  <si>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</si>
  <si>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</si>
  <si>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</si>
  <si>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</si>
  <si>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</si>
  <si>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</si>
  <si>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</si>
  <si>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</si>
  <si>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</si>
  <si>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</si>
  <si>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</si>
  <si>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</si>
  <si>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</si>
  <si>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</si>
  <si>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</si>
  <si>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3.99</t>
  </si>
  <si>
    <t>▲ 2.49</t>
  </si>
  <si>
    <t>国民健康保険病院事業</t>
  </si>
  <si>
    <t>一般会計</t>
  </si>
  <si>
    <t>簡易水道事業</t>
  </si>
  <si>
    <t>介護保険事業</t>
  </si>
  <si>
    <t>国民健康保険事業</t>
  </si>
  <si>
    <t>電気事業</t>
  </si>
  <si>
    <t>ケーブルネットワーク事業</t>
  </si>
  <si>
    <t>介護サービス事業</t>
  </si>
  <si>
    <t>その他会計（赤字）</t>
  </si>
  <si>
    <t>その他会計（黒字）</t>
  </si>
  <si>
    <t>R02</t>
    <phoneticPr fontId="5"/>
  </si>
  <si>
    <t>R03</t>
    <phoneticPr fontId="5"/>
  </si>
  <si>
    <t>R04</t>
    <phoneticPr fontId="5"/>
  </si>
  <si>
    <t>R05</t>
    <phoneticPr fontId="5"/>
  </si>
  <si>
    <t>R06</t>
    <phoneticPr fontId="5"/>
  </si>
  <si>
    <t>-</t>
    <phoneticPr fontId="2"/>
  </si>
  <si>
    <t>宮崎県林業公社</t>
    <rPh sb="0" eb="3">
      <t>ミヤザキケン</t>
    </rPh>
    <rPh sb="3" eb="5">
      <t>リンギョウ</t>
    </rPh>
    <rPh sb="5" eb="7">
      <t>コウシャ</t>
    </rPh>
    <phoneticPr fontId="2"/>
  </si>
  <si>
    <t>ふるさと振興基金</t>
    <rPh sb="4" eb="8">
      <t>シンコウキキン</t>
    </rPh>
    <phoneticPr fontId="5"/>
  </si>
  <si>
    <t>過疎地域自立促進基金</t>
    <rPh sb="0" eb="4">
      <t>カソチイキ</t>
    </rPh>
    <rPh sb="4" eb="10">
      <t>ジリツソクシンキキン</t>
    </rPh>
    <phoneticPr fontId="5"/>
  </si>
  <si>
    <t>公共施設等整備基金</t>
    <rPh sb="0" eb="4">
      <t>コウキョウシセツ</t>
    </rPh>
    <rPh sb="4" eb="5">
      <t>トウ</t>
    </rPh>
    <rPh sb="5" eb="9">
      <t>セイビキキン</t>
    </rPh>
    <phoneticPr fontId="5"/>
  </si>
  <si>
    <t>地域福祉基金</t>
    <rPh sb="0" eb="6">
      <t>チイキフクシキキン</t>
    </rPh>
    <phoneticPr fontId="5"/>
  </si>
  <si>
    <t>森林環境譲与税基金</t>
    <rPh sb="0" eb="9">
      <t>シンリンカンキョウジョウヨゼイキキン</t>
    </rPh>
    <phoneticPr fontId="5"/>
  </si>
  <si>
    <t>宮崎県市町村総合事務組合　一般会計</t>
    <rPh sb="0" eb="3">
      <t>ミヤザキケン</t>
    </rPh>
    <rPh sb="3" eb="8">
      <t>シチョウソンソウゴウ</t>
    </rPh>
    <rPh sb="8" eb="12">
      <t>ジムクミアイ</t>
    </rPh>
    <rPh sb="13" eb="17">
      <t>イッパンカイケイ</t>
    </rPh>
    <phoneticPr fontId="2"/>
  </si>
  <si>
    <t>宮崎県市町村総合事務組合　自治会館管理運営特別会計</t>
    <rPh sb="0" eb="3">
      <t>ミヤザキケン</t>
    </rPh>
    <rPh sb="3" eb="12">
      <t>シチョウソンソウゴウジムクミアイ</t>
    </rPh>
    <rPh sb="13" eb="17">
      <t>ジチカイカン</t>
    </rPh>
    <rPh sb="17" eb="25">
      <t>カンリウンエイトクベツカイケイ</t>
    </rPh>
    <phoneticPr fontId="2"/>
  </si>
  <si>
    <t>宮崎県後期高齢者医療広域連合　一般会計</t>
    <rPh sb="0" eb="3">
      <t>ミヤザキケン</t>
    </rPh>
    <rPh sb="3" eb="8">
      <t>コウキコウレイシャ</t>
    </rPh>
    <rPh sb="8" eb="10">
      <t>イリョウ</t>
    </rPh>
    <rPh sb="10" eb="14">
      <t>コウイキレンゴウ</t>
    </rPh>
    <rPh sb="15" eb="19">
      <t>イッパンカイケイ</t>
    </rPh>
    <phoneticPr fontId="2"/>
  </si>
  <si>
    <t>宮崎県後期高齢者医療広域連合　後期高齢者医療特別会計</t>
    <rPh sb="0" eb="3">
      <t>ミヤザキケン</t>
    </rPh>
    <rPh sb="3" eb="8">
      <t>コウキコウレイシャ</t>
    </rPh>
    <rPh sb="8" eb="10">
      <t>イリョウ</t>
    </rPh>
    <rPh sb="10" eb="14">
      <t>コウイキレンゴウ</t>
    </rPh>
    <rPh sb="15" eb="20">
      <t>コウキコウレイシャ</t>
    </rPh>
    <rPh sb="20" eb="22">
      <t>イリョウ</t>
    </rPh>
    <rPh sb="22" eb="26">
      <t>トクベツカイケイ</t>
    </rPh>
    <phoneticPr fontId="2"/>
  </si>
  <si>
    <t>宮崎県北部広域行政事務組合（一般会計）</t>
    <rPh sb="0" eb="3">
      <t>ミヤザキケン</t>
    </rPh>
    <rPh sb="3" eb="5">
      <t>ホクブ</t>
    </rPh>
    <rPh sb="5" eb="9">
      <t>コウイキギョウセイ</t>
    </rPh>
    <rPh sb="9" eb="13">
      <t>ジムクミアイ</t>
    </rPh>
    <rPh sb="14" eb="18">
      <t>イッパンカイケイ</t>
    </rPh>
    <phoneticPr fontId="2"/>
  </si>
  <si>
    <t>宮崎県北部広域行政事務組合（特別会計）</t>
    <rPh sb="0" eb="3">
      <t>ミヤザキケン</t>
    </rPh>
    <rPh sb="3" eb="5">
      <t>ホクブ</t>
    </rPh>
    <rPh sb="5" eb="9">
      <t>コウイキギョウセイ</t>
    </rPh>
    <rPh sb="9" eb="13">
      <t>ジムクミアイ</t>
    </rPh>
    <rPh sb="14" eb="18">
      <t>トクベツカイケイ</t>
    </rPh>
    <phoneticPr fontId="2"/>
  </si>
  <si>
    <t>日向東臼杵広域連合</t>
    <rPh sb="0" eb="9">
      <t>ヒュウガヒガシウスキコウイキレンゴウ</t>
    </rPh>
    <phoneticPr fontId="2"/>
  </si>
  <si>
    <t>入郷地区衛生組合</t>
    <rPh sb="0" eb="1">
      <t>イ</t>
    </rPh>
    <rPh sb="1" eb="2">
      <t>ゴウ</t>
    </rPh>
    <rPh sb="2" eb="4">
      <t>チク</t>
    </rPh>
    <rPh sb="4" eb="8">
      <t>エイセイクミアイ</t>
    </rPh>
    <phoneticPr fontId="2"/>
  </si>
  <si>
    <t>宮崎県市町村総合事務組合　市町村交通災害共済事業特別会計</t>
    <rPh sb="0" eb="3">
      <t>ミヤザキケン</t>
    </rPh>
    <rPh sb="3" eb="6">
      <t>シチョウソン</t>
    </rPh>
    <rPh sb="6" eb="8">
      <t>ソウゴウ</t>
    </rPh>
    <rPh sb="8" eb="10">
      <t>ジム</t>
    </rPh>
    <rPh sb="10" eb="12">
      <t>クミアイ</t>
    </rPh>
    <rPh sb="13" eb="16">
      <t>シチョウソン</t>
    </rPh>
    <rPh sb="16" eb="18">
      <t>コウツウ</t>
    </rPh>
    <rPh sb="18" eb="20">
      <t>サイガイ</t>
    </rPh>
    <rPh sb="20" eb="22">
      <t>キョウサイ</t>
    </rPh>
    <rPh sb="22" eb="24">
      <t>ジギョウ</t>
    </rPh>
    <rPh sb="24" eb="26">
      <t>トクベツ</t>
    </rPh>
    <rPh sb="26" eb="28">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</si>
</sst>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5B3D-4698-B547-3736AF1C3E3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646187</c:v>
                </c:pt>
                <c:pt idx="1">
                  <c:v>443416</c:v>
                </c:pt>
                <c:pt idx="2">
                  <c:v>477628</c:v>
                </c:pt>
                <c:pt idx="3">
                  <c:v>420295</c:v>
                </c:pt>
                <c:pt idx="4">
                  <c:v>615869</c:v>
                </c:pt>
              </c:numCache>
            </c:numRef>
          </c:val>
          <c:smooth val="0"/>
          <c:extLst>
            <c:ext xmlns:c16="http://schemas.microsoft.com/office/drawing/2014/chart" uri="{C3380CC4-5D6E-409C-BE32-E72D297353CC}">
              <c16:uniqueId val="{00000001-5B3D-4698-B547-3736AF1C3E3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5.47</c:v>
                </c:pt>
                <c:pt idx="1">
                  <c:v>5.15</c:v>
                </c:pt>
                <c:pt idx="2">
                  <c:v>5.28</c:v>
                </c:pt>
                <c:pt idx="3">
                  <c:v>5.35</c:v>
                </c:pt>
                <c:pt idx="4">
                  <c:v>4.79</c:v>
                </c:pt>
              </c:numCache>
            </c:numRef>
          </c:val>
          <c:extLst>
            <c:ext xmlns:c16="http://schemas.microsoft.com/office/drawing/2014/chart" uri="{C3380CC4-5D6E-409C-BE32-E72D297353CC}">
              <c16:uniqueId val="{00000000-1BAC-477C-975C-E64803138DA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63.47</c:v>
                </c:pt>
                <c:pt idx="1">
                  <c:v>63.75</c:v>
                </c:pt>
                <c:pt idx="2">
                  <c:v>63.92</c:v>
                </c:pt>
                <c:pt idx="3">
                  <c:v>66.73</c:v>
                </c:pt>
                <c:pt idx="4">
                  <c:v>65.75</c:v>
                </c:pt>
              </c:numCache>
            </c:numRef>
          </c:val>
          <c:extLst>
            <c:ext xmlns:c16="http://schemas.microsoft.com/office/drawing/2014/chart" uri="{C3380CC4-5D6E-409C-BE32-E72D297353CC}">
              <c16:uniqueId val="{00000001-1BAC-477C-975C-E64803138DA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4.03</c:v>
                </c:pt>
                <c:pt idx="1">
                  <c:v>0.92</c:v>
                </c:pt>
                <c:pt idx="2">
                  <c:v>-3.99</c:v>
                </c:pt>
                <c:pt idx="3">
                  <c:v>0.06</c:v>
                </c:pt>
                <c:pt idx="4">
                  <c:v>-2.4900000000000002</c:v>
                </c:pt>
              </c:numCache>
            </c:numRef>
          </c:val>
          <c:smooth val="0"/>
          <c:extLst>
            <c:ext xmlns:c16="http://schemas.microsoft.com/office/drawing/2014/chart" uri="{C3380CC4-5D6E-409C-BE32-E72D297353CC}">
              <c16:uniqueId val="{00000002-1BAC-477C-975C-E64803138DA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0-60BA-4CE6-AADC-A2118188918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0BA-4CE6-AADC-A2118188918B}"/>
            </c:ext>
          </c:extLst>
        </c:ser>
        <c:ser>
          <c:idx val="2"/>
          <c:order val="2"/>
          <c:tx>
            <c:strRef>
              <c:f>データシート!$A$29</c:f>
              <c:strCache>
                <c:ptCount val="1"/>
                <c:pt idx="0">
                  <c:v>介護サービス事業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0.03</c:v>
                </c:pt>
                <c:pt idx="4">
                  <c:v>#N/A</c:v>
                </c:pt>
                <c:pt idx="5">
                  <c:v>0.02</c:v>
                </c:pt>
                <c:pt idx="6">
                  <c:v>#N/A</c:v>
                </c:pt>
                <c:pt idx="7">
                  <c:v>0.02</c:v>
                </c:pt>
                <c:pt idx="8">
                  <c:v>#N/A</c:v>
                </c:pt>
                <c:pt idx="9">
                  <c:v>0.01</c:v>
                </c:pt>
              </c:numCache>
            </c:numRef>
          </c:val>
          <c:extLst>
            <c:ext xmlns:c16="http://schemas.microsoft.com/office/drawing/2014/chart" uri="{C3380CC4-5D6E-409C-BE32-E72D297353CC}">
              <c16:uniqueId val="{00000002-60BA-4CE6-AADC-A2118188918B}"/>
            </c:ext>
          </c:extLst>
        </c:ser>
        <c:ser>
          <c:idx val="3"/>
          <c:order val="3"/>
          <c:tx>
            <c:strRef>
              <c:f>データシート!$A$30</c:f>
              <c:strCache>
                <c:ptCount val="1"/>
                <c:pt idx="0">
                  <c:v>ケーブルネットワーク事業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60BA-4CE6-AADC-A2118188918B}"/>
            </c:ext>
          </c:extLst>
        </c:ser>
        <c:ser>
          <c:idx val="4"/>
          <c:order val="4"/>
          <c:tx>
            <c:strRef>
              <c:f>データシート!$A$31</c:f>
              <c:strCache>
                <c:ptCount val="1"/>
                <c:pt idx="0">
                  <c:v>電気事業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0.73</c:v>
                </c:pt>
                <c:pt idx="2">
                  <c:v>#N/A</c:v>
                </c:pt>
                <c:pt idx="3">
                  <c:v>0.02</c:v>
                </c:pt>
                <c:pt idx="4">
                  <c:v>#N/A</c:v>
                </c:pt>
                <c:pt idx="5">
                  <c:v>0.24</c:v>
                </c:pt>
                <c:pt idx="6">
                  <c:v>#N/A</c:v>
                </c:pt>
                <c:pt idx="7">
                  <c:v>0.06</c:v>
                </c:pt>
                <c:pt idx="8">
                  <c:v>#N/A</c:v>
                </c:pt>
                <c:pt idx="9">
                  <c:v>7.0000000000000007E-2</c:v>
                </c:pt>
              </c:numCache>
            </c:numRef>
          </c:val>
          <c:extLst>
            <c:ext xmlns:c16="http://schemas.microsoft.com/office/drawing/2014/chart" uri="{C3380CC4-5D6E-409C-BE32-E72D297353CC}">
              <c16:uniqueId val="{00000004-60BA-4CE6-AADC-A2118188918B}"/>
            </c:ext>
          </c:extLst>
        </c:ser>
        <c:ser>
          <c:idx val="5"/>
          <c:order val="5"/>
          <c:tx>
            <c:strRef>
              <c:f>データシート!$A$32</c:f>
              <c:strCache>
                <c:ptCount val="1"/>
                <c:pt idx="0">
                  <c:v>国民健康保険事業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0.04</c:v>
                </c:pt>
                <c:pt idx="2">
                  <c:v>#N/A</c:v>
                </c:pt>
                <c:pt idx="3">
                  <c:v>0.05</c:v>
                </c:pt>
                <c:pt idx="4">
                  <c:v>#N/A</c:v>
                </c:pt>
                <c:pt idx="5">
                  <c:v>7.0000000000000007E-2</c:v>
                </c:pt>
                <c:pt idx="6">
                  <c:v>#N/A</c:v>
                </c:pt>
                <c:pt idx="7">
                  <c:v>0.04</c:v>
                </c:pt>
                <c:pt idx="8">
                  <c:v>#N/A</c:v>
                </c:pt>
                <c:pt idx="9">
                  <c:v>0.12</c:v>
                </c:pt>
              </c:numCache>
            </c:numRef>
          </c:val>
          <c:extLst>
            <c:ext xmlns:c16="http://schemas.microsoft.com/office/drawing/2014/chart" uri="{C3380CC4-5D6E-409C-BE32-E72D297353CC}">
              <c16:uniqueId val="{00000005-60BA-4CE6-AADC-A2118188918B}"/>
            </c:ext>
          </c:extLst>
        </c:ser>
        <c:ser>
          <c:idx val="6"/>
          <c:order val="6"/>
          <c:tx>
            <c:strRef>
              <c:f>データシート!$A$33</c:f>
              <c:strCache>
                <c:ptCount val="1"/>
                <c:pt idx="0">
                  <c:v>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0.27</c:v>
                </c:pt>
                <c:pt idx="2">
                  <c:v>#N/A</c:v>
                </c:pt>
                <c:pt idx="3">
                  <c:v>0.44</c:v>
                </c:pt>
                <c:pt idx="4">
                  <c:v>#N/A</c:v>
                </c:pt>
                <c:pt idx="5">
                  <c:v>1.06</c:v>
                </c:pt>
                <c:pt idx="6">
                  <c:v>#N/A</c:v>
                </c:pt>
                <c:pt idx="7">
                  <c:v>1.29</c:v>
                </c:pt>
                <c:pt idx="8">
                  <c:v>#N/A</c:v>
                </c:pt>
                <c:pt idx="9">
                  <c:v>0.94</c:v>
                </c:pt>
              </c:numCache>
            </c:numRef>
          </c:val>
          <c:extLst>
            <c:ext xmlns:c16="http://schemas.microsoft.com/office/drawing/2014/chart" uri="{C3380CC4-5D6E-409C-BE32-E72D297353CC}">
              <c16:uniqueId val="{00000006-60BA-4CE6-AADC-A2118188918B}"/>
            </c:ext>
          </c:extLst>
        </c:ser>
        <c:ser>
          <c:idx val="7"/>
          <c:order val="7"/>
          <c:tx>
            <c:strRef>
              <c:f>データシート!$A$34</c:f>
              <c:strCache>
                <c:ptCount val="1"/>
                <c:pt idx="0">
                  <c:v>簡易水道事業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0.02</c:v>
                </c:pt>
                <c:pt idx="2">
                  <c:v>#N/A</c:v>
                </c:pt>
                <c:pt idx="3">
                  <c:v>0.02</c:v>
                </c:pt>
                <c:pt idx="4">
                  <c:v>#N/A</c:v>
                </c:pt>
                <c:pt idx="5">
                  <c:v>1.31</c:v>
                </c:pt>
                <c:pt idx="6">
                  <c:v>#N/A</c:v>
                </c:pt>
                <c:pt idx="7">
                  <c:v>1.26</c:v>
                </c:pt>
                <c:pt idx="8">
                  <c:v>#N/A</c:v>
                </c:pt>
                <c:pt idx="9">
                  <c:v>1.5</c:v>
                </c:pt>
              </c:numCache>
            </c:numRef>
          </c:val>
          <c:extLst>
            <c:ext xmlns:c16="http://schemas.microsoft.com/office/drawing/2014/chart" uri="{C3380CC4-5D6E-409C-BE32-E72D297353CC}">
              <c16:uniqueId val="{00000007-60BA-4CE6-AADC-A2118188918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5.45</c:v>
                </c:pt>
                <c:pt idx="2">
                  <c:v>#N/A</c:v>
                </c:pt>
                <c:pt idx="3">
                  <c:v>5.13</c:v>
                </c:pt>
                <c:pt idx="4">
                  <c:v>#N/A</c:v>
                </c:pt>
                <c:pt idx="5">
                  <c:v>5.26</c:v>
                </c:pt>
                <c:pt idx="6">
                  <c:v>#N/A</c:v>
                </c:pt>
                <c:pt idx="7">
                  <c:v>5.32</c:v>
                </c:pt>
                <c:pt idx="8">
                  <c:v>#N/A</c:v>
                </c:pt>
                <c:pt idx="9">
                  <c:v>4.76</c:v>
                </c:pt>
              </c:numCache>
            </c:numRef>
          </c:val>
          <c:extLst>
            <c:ext xmlns:c16="http://schemas.microsoft.com/office/drawing/2014/chart" uri="{C3380CC4-5D6E-409C-BE32-E72D297353CC}">
              <c16:uniqueId val="{00000008-60BA-4CE6-AADC-A2118188918B}"/>
            </c:ext>
          </c:extLst>
        </c:ser>
        <c:ser>
          <c:idx val="9"/>
          <c:order val="9"/>
          <c:tx>
            <c:strRef>
              <c:f>データシート!$A$36</c:f>
              <c:strCache>
                <c:ptCount val="1"/>
                <c:pt idx="0">
                  <c:v>国民健康保険病院事業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17.149999999999999</c:v>
                </c:pt>
                <c:pt idx="2">
                  <c:v>#N/A</c:v>
                </c:pt>
                <c:pt idx="3">
                  <c:v>16.850000000000001</c:v>
                </c:pt>
                <c:pt idx="4">
                  <c:v>#N/A</c:v>
                </c:pt>
                <c:pt idx="5">
                  <c:v>17.3</c:v>
                </c:pt>
                <c:pt idx="6">
                  <c:v>#N/A</c:v>
                </c:pt>
                <c:pt idx="7">
                  <c:v>17.260000000000002</c:v>
                </c:pt>
                <c:pt idx="8">
                  <c:v>#N/A</c:v>
                </c:pt>
                <c:pt idx="9">
                  <c:v>17.03</c:v>
                </c:pt>
              </c:numCache>
            </c:numRef>
          </c:val>
          <c:extLst>
            <c:ext xmlns:c16="http://schemas.microsoft.com/office/drawing/2014/chart" uri="{C3380CC4-5D6E-409C-BE32-E72D297353CC}">
              <c16:uniqueId val="{00000009-60BA-4CE6-AADC-A2118188918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544</c:v>
                </c:pt>
                <c:pt idx="5">
                  <c:v>534</c:v>
                </c:pt>
                <c:pt idx="8">
                  <c:v>529</c:v>
                </c:pt>
                <c:pt idx="11">
                  <c:v>520</c:v>
                </c:pt>
                <c:pt idx="14">
                  <c:v>506</c:v>
                </c:pt>
              </c:numCache>
            </c:numRef>
          </c:val>
          <c:extLst>
            <c:ext xmlns:c16="http://schemas.microsoft.com/office/drawing/2014/chart" uri="{C3380CC4-5D6E-409C-BE32-E72D297353CC}">
              <c16:uniqueId val="{00000000-0397-401C-8F08-AF48AF5AB73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397-401C-8F08-AF48AF5AB73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397-401C-8F08-AF48AF5AB73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c:v>
                </c:pt>
                <c:pt idx="3">
                  <c:v>4</c:v>
                </c:pt>
                <c:pt idx="6">
                  <c:v>4</c:v>
                </c:pt>
                <c:pt idx="9">
                  <c:v>2</c:v>
                </c:pt>
                <c:pt idx="12">
                  <c:v>0</c:v>
                </c:pt>
              </c:numCache>
            </c:numRef>
          </c:val>
          <c:extLst>
            <c:ext xmlns:c16="http://schemas.microsoft.com/office/drawing/2014/chart" uri="{C3380CC4-5D6E-409C-BE32-E72D297353CC}">
              <c16:uniqueId val="{00000003-0397-401C-8F08-AF48AF5AB73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54</c:v>
                </c:pt>
                <c:pt idx="3">
                  <c:v>52</c:v>
                </c:pt>
                <c:pt idx="6">
                  <c:v>59</c:v>
                </c:pt>
                <c:pt idx="9">
                  <c:v>57</c:v>
                </c:pt>
                <c:pt idx="12">
                  <c:v>58</c:v>
                </c:pt>
              </c:numCache>
            </c:numRef>
          </c:val>
          <c:extLst>
            <c:ext xmlns:c16="http://schemas.microsoft.com/office/drawing/2014/chart" uri="{C3380CC4-5D6E-409C-BE32-E72D297353CC}">
              <c16:uniqueId val="{00000004-0397-401C-8F08-AF48AF5AB73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397-401C-8F08-AF48AF5AB73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397-401C-8F08-AF48AF5AB73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755</c:v>
                </c:pt>
                <c:pt idx="3">
                  <c:v>741</c:v>
                </c:pt>
                <c:pt idx="6">
                  <c:v>718</c:v>
                </c:pt>
                <c:pt idx="9">
                  <c:v>735</c:v>
                </c:pt>
                <c:pt idx="12">
                  <c:v>697</c:v>
                </c:pt>
              </c:numCache>
            </c:numRef>
          </c:val>
          <c:extLst>
            <c:ext xmlns:c16="http://schemas.microsoft.com/office/drawing/2014/chart" uri="{C3380CC4-5D6E-409C-BE32-E72D297353CC}">
              <c16:uniqueId val="{00000007-0397-401C-8F08-AF48AF5AB73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269</c:v>
                </c:pt>
                <c:pt idx="2">
                  <c:v>#N/A</c:v>
                </c:pt>
                <c:pt idx="3">
                  <c:v>#N/A</c:v>
                </c:pt>
                <c:pt idx="4">
                  <c:v>263</c:v>
                </c:pt>
                <c:pt idx="5">
                  <c:v>#N/A</c:v>
                </c:pt>
                <c:pt idx="6">
                  <c:v>#N/A</c:v>
                </c:pt>
                <c:pt idx="7">
                  <c:v>252</c:v>
                </c:pt>
                <c:pt idx="8">
                  <c:v>#N/A</c:v>
                </c:pt>
                <c:pt idx="9">
                  <c:v>#N/A</c:v>
                </c:pt>
                <c:pt idx="10">
                  <c:v>274</c:v>
                </c:pt>
                <c:pt idx="11">
                  <c:v>#N/A</c:v>
                </c:pt>
                <c:pt idx="12">
                  <c:v>#N/A</c:v>
                </c:pt>
                <c:pt idx="13">
                  <c:v>249</c:v>
                </c:pt>
                <c:pt idx="14">
                  <c:v>#N/A</c:v>
                </c:pt>
              </c:numCache>
            </c:numRef>
          </c:val>
          <c:smooth val="0"/>
          <c:extLst>
            <c:ext xmlns:c16="http://schemas.microsoft.com/office/drawing/2014/chart" uri="{C3380CC4-5D6E-409C-BE32-E72D297353CC}">
              <c16:uniqueId val="{00000008-0397-401C-8F08-AF48AF5AB73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4668</c:v>
                </c:pt>
                <c:pt idx="5">
                  <c:v>4539</c:v>
                </c:pt>
                <c:pt idx="8">
                  <c:v>4481</c:v>
                </c:pt>
                <c:pt idx="11">
                  <c:v>4251</c:v>
                </c:pt>
                <c:pt idx="14">
                  <c:v>4205</c:v>
                </c:pt>
              </c:numCache>
            </c:numRef>
          </c:val>
          <c:extLst>
            <c:ext xmlns:c16="http://schemas.microsoft.com/office/drawing/2014/chart" uri="{C3380CC4-5D6E-409C-BE32-E72D297353CC}">
              <c16:uniqueId val="{00000000-C1AA-406A-950B-DEDA33FF247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1AA-406A-950B-DEDA33FF247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3844</c:v>
                </c:pt>
                <c:pt idx="5">
                  <c:v>4334</c:v>
                </c:pt>
                <c:pt idx="8">
                  <c:v>4243</c:v>
                </c:pt>
                <c:pt idx="11">
                  <c:v>4304</c:v>
                </c:pt>
                <c:pt idx="14">
                  <c:v>4208</c:v>
                </c:pt>
              </c:numCache>
            </c:numRef>
          </c:val>
          <c:extLst>
            <c:ext xmlns:c16="http://schemas.microsoft.com/office/drawing/2014/chart" uri="{C3380CC4-5D6E-409C-BE32-E72D297353CC}">
              <c16:uniqueId val="{00000002-C1AA-406A-950B-DEDA33FF247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1AA-406A-950B-DEDA33FF247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1AA-406A-950B-DEDA33FF247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1AA-406A-950B-DEDA33FF247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1102</c:v>
                </c:pt>
                <c:pt idx="3">
                  <c:v>1101</c:v>
                </c:pt>
                <c:pt idx="6">
                  <c:v>1163</c:v>
                </c:pt>
                <c:pt idx="9">
                  <c:v>1183</c:v>
                </c:pt>
                <c:pt idx="12">
                  <c:v>1286</c:v>
                </c:pt>
              </c:numCache>
            </c:numRef>
          </c:val>
          <c:extLst>
            <c:ext xmlns:c16="http://schemas.microsoft.com/office/drawing/2014/chart" uri="{C3380CC4-5D6E-409C-BE32-E72D297353CC}">
              <c16:uniqueId val="{00000006-C1AA-406A-950B-DEDA33FF247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c:v>
                </c:pt>
                <c:pt idx="3">
                  <c:v>6</c:v>
                </c:pt>
                <c:pt idx="6">
                  <c:v>2</c:v>
                </c:pt>
                <c:pt idx="9">
                  <c:v>1</c:v>
                </c:pt>
                <c:pt idx="12">
                  <c:v>23</c:v>
                </c:pt>
              </c:numCache>
            </c:numRef>
          </c:val>
          <c:extLst>
            <c:ext xmlns:c16="http://schemas.microsoft.com/office/drawing/2014/chart" uri="{C3380CC4-5D6E-409C-BE32-E72D297353CC}">
              <c16:uniqueId val="{00000007-C1AA-406A-950B-DEDA33FF247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475</c:v>
                </c:pt>
                <c:pt idx="3">
                  <c:v>409</c:v>
                </c:pt>
                <c:pt idx="6">
                  <c:v>401</c:v>
                </c:pt>
                <c:pt idx="9">
                  <c:v>354</c:v>
                </c:pt>
                <c:pt idx="12">
                  <c:v>317</c:v>
                </c:pt>
              </c:numCache>
            </c:numRef>
          </c:val>
          <c:extLst>
            <c:ext xmlns:c16="http://schemas.microsoft.com/office/drawing/2014/chart" uri="{C3380CC4-5D6E-409C-BE32-E72D297353CC}">
              <c16:uniqueId val="{00000008-C1AA-406A-950B-DEDA33FF247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1AA-406A-950B-DEDA33FF247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6096</c:v>
                </c:pt>
                <c:pt idx="3">
                  <c:v>5886</c:v>
                </c:pt>
                <c:pt idx="6">
                  <c:v>5751</c:v>
                </c:pt>
                <c:pt idx="9">
                  <c:v>5366</c:v>
                </c:pt>
                <c:pt idx="12">
                  <c:v>5283</c:v>
                </c:pt>
              </c:numCache>
            </c:numRef>
          </c:val>
          <c:extLst>
            <c:ext xmlns:c16="http://schemas.microsoft.com/office/drawing/2014/chart" uri="{C3380CC4-5D6E-409C-BE32-E72D297353CC}">
              <c16:uniqueId val="{0000000A-C1AA-406A-950B-DEDA33FF247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1AA-406A-950B-DEDA33FF247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1973</c:v>
                </c:pt>
                <c:pt idx="1">
                  <c:v>2055</c:v>
                </c:pt>
                <c:pt idx="2">
                  <c:v>2073</c:v>
                </c:pt>
              </c:numCache>
            </c:numRef>
          </c:val>
          <c:extLst>
            <c:ext xmlns:c16="http://schemas.microsoft.com/office/drawing/2014/chart" uri="{C3380CC4-5D6E-409C-BE32-E72D297353CC}">
              <c16:uniqueId val="{00000000-E64E-48A9-893D-3C6314EFF56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691</c:v>
                </c:pt>
                <c:pt idx="1">
                  <c:v>703</c:v>
                </c:pt>
                <c:pt idx="2">
                  <c:v>617</c:v>
                </c:pt>
              </c:numCache>
            </c:numRef>
          </c:val>
          <c:extLst>
            <c:ext xmlns:c16="http://schemas.microsoft.com/office/drawing/2014/chart" uri="{C3380CC4-5D6E-409C-BE32-E72D297353CC}">
              <c16:uniqueId val="{00000001-E64E-48A9-893D-3C6314EFF56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1699</c:v>
                </c:pt>
                <c:pt idx="1">
                  <c:v>1685</c:v>
                </c:pt>
                <c:pt idx="2">
                  <c:v>1668</c:v>
                </c:pt>
              </c:numCache>
            </c:numRef>
          </c:val>
          <c:extLst>
            <c:ext xmlns:c16="http://schemas.microsoft.com/office/drawing/2014/chart" uri="{C3380CC4-5D6E-409C-BE32-E72D297353CC}">
              <c16:uniqueId val="{00000002-E64E-48A9-893D-3C6314EFF56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宮崎県椎葉村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分子は</a:t>
          </a:r>
          <a:r>
            <a:rPr kumimoji="1" lang="en-US" altLang="ja-JP" sz="1300">
              <a:solidFill>
                <a:schemeClr val="dk1"/>
              </a:solidFill>
              <a:effectLst/>
              <a:latin typeface="+mn-lt"/>
              <a:ea typeface="+mn-ea"/>
              <a:cs typeface="+mn-cs"/>
            </a:rPr>
            <a:t>249</a:t>
          </a:r>
          <a:r>
            <a:rPr kumimoji="1" lang="ja-JP" altLang="ja-JP" sz="1300">
              <a:solidFill>
                <a:schemeClr val="dk1"/>
              </a:solidFill>
              <a:effectLst/>
              <a:latin typeface="+mn-lt"/>
              <a:ea typeface="+mn-ea"/>
              <a:cs typeface="+mn-cs"/>
            </a:rPr>
            <a:t>百万円となった。（前年度比</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百万円</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a:t>
          </a:r>
          <a:endParaRPr lang="ja-JP" altLang="ja-JP" sz="1300">
            <a:effectLst/>
          </a:endParaRPr>
        </a:p>
        <a:p>
          <a:r>
            <a:rPr kumimoji="1" lang="ja-JP" altLang="en-US" sz="1300">
              <a:solidFill>
                <a:schemeClr val="dk1"/>
              </a:solidFill>
              <a:effectLst/>
              <a:latin typeface="+mn-lt"/>
              <a:ea typeface="+mn-ea"/>
              <a:cs typeface="+mn-cs"/>
            </a:rPr>
            <a:t>令和</a:t>
          </a:r>
          <a:r>
            <a:rPr kumimoji="1" lang="en-US" altLang="ja-JP" sz="1300">
              <a:solidFill>
                <a:schemeClr val="dk1"/>
              </a:solidFill>
              <a:effectLst/>
              <a:latin typeface="+mn-lt"/>
              <a:ea typeface="+mn-ea"/>
              <a:cs typeface="+mn-cs"/>
            </a:rPr>
            <a:t>2</a:t>
          </a:r>
          <a:r>
            <a:rPr kumimoji="1" lang="ja-JP" altLang="en-US" sz="1300">
              <a:solidFill>
                <a:schemeClr val="dk1"/>
              </a:solidFill>
              <a:effectLst/>
              <a:latin typeface="+mn-lt"/>
              <a:ea typeface="+mn-ea"/>
              <a:cs typeface="+mn-cs"/>
            </a:rPr>
            <a:t>年度借入分の一般補助施設等整備事業並びに令和</a:t>
          </a:r>
          <a:r>
            <a:rPr kumimoji="1" lang="en-US" altLang="ja-JP" sz="1300">
              <a:solidFill>
                <a:schemeClr val="dk1"/>
              </a:solidFill>
              <a:effectLst/>
              <a:latin typeface="+mn-lt"/>
              <a:ea typeface="+mn-ea"/>
              <a:cs typeface="+mn-cs"/>
            </a:rPr>
            <a:t>3</a:t>
          </a:r>
          <a:r>
            <a:rPr kumimoji="1" lang="ja-JP" altLang="en-US" sz="1300">
              <a:solidFill>
                <a:schemeClr val="dk1"/>
              </a:solidFill>
              <a:effectLst/>
              <a:latin typeface="+mn-lt"/>
              <a:ea typeface="+mn-ea"/>
              <a:cs typeface="+mn-cs"/>
            </a:rPr>
            <a:t>年度借入分の補助災害復旧事業や過疎対策事業の元金償還開始による増額があったものの、令和</a:t>
          </a:r>
          <a:r>
            <a:rPr kumimoji="1" lang="en-US" altLang="ja-JP" sz="1300">
              <a:solidFill>
                <a:schemeClr val="dk1"/>
              </a:solidFill>
              <a:effectLst/>
              <a:latin typeface="+mn-lt"/>
              <a:ea typeface="+mn-ea"/>
              <a:cs typeface="+mn-cs"/>
            </a:rPr>
            <a:t>5</a:t>
          </a:r>
          <a:r>
            <a:rPr kumimoji="1" lang="ja-JP" altLang="en-US" sz="1300">
              <a:solidFill>
                <a:schemeClr val="dk1"/>
              </a:solidFill>
              <a:effectLst/>
              <a:latin typeface="+mn-lt"/>
              <a:ea typeface="+mn-ea"/>
              <a:cs typeface="+mn-cs"/>
            </a:rPr>
            <a:t>年度における平成</a:t>
          </a:r>
          <a:r>
            <a:rPr kumimoji="1" lang="en-US" altLang="ja-JP" sz="1300">
              <a:solidFill>
                <a:schemeClr val="dk1"/>
              </a:solidFill>
              <a:effectLst/>
              <a:latin typeface="+mn-lt"/>
              <a:ea typeface="+mn-ea"/>
              <a:cs typeface="+mn-cs"/>
            </a:rPr>
            <a:t>25</a:t>
          </a:r>
          <a:r>
            <a:rPr kumimoji="1" lang="ja-JP" altLang="en-US" sz="1300">
              <a:solidFill>
                <a:schemeClr val="dk1"/>
              </a:solidFill>
              <a:effectLst/>
              <a:latin typeface="+mn-lt"/>
              <a:ea typeface="+mn-ea"/>
              <a:cs typeface="+mn-cs"/>
            </a:rPr>
            <a:t>年度借入分の過疎対策事業や平成</a:t>
          </a:r>
          <a:r>
            <a:rPr kumimoji="1" lang="en-US" altLang="ja-JP" sz="1300">
              <a:solidFill>
                <a:schemeClr val="dk1"/>
              </a:solidFill>
              <a:effectLst/>
              <a:latin typeface="+mn-lt"/>
              <a:ea typeface="+mn-ea"/>
              <a:cs typeface="+mn-cs"/>
            </a:rPr>
            <a:t>16</a:t>
          </a:r>
          <a:r>
            <a:rPr kumimoji="1" lang="ja-JP" altLang="en-US" sz="1300">
              <a:solidFill>
                <a:schemeClr val="dk1"/>
              </a:solidFill>
              <a:effectLst/>
              <a:latin typeface="+mn-lt"/>
              <a:ea typeface="+mn-ea"/>
              <a:cs typeface="+mn-cs"/>
            </a:rPr>
            <a:t>年度借入分の国の予算貸付事業の一部完済による減額が上回ったことによることが主な要因である。</a:t>
          </a:r>
          <a:endParaRPr kumimoji="1" lang="en-US" altLang="ja-JP" sz="1300">
            <a:solidFill>
              <a:schemeClr val="dk1"/>
            </a:solidFill>
            <a:effectLst/>
            <a:latin typeface="+mn-lt"/>
            <a:ea typeface="+mn-ea"/>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満期一括償還地方債の償還の財源として積み立てている減債基金はない。</a:t>
          </a:r>
          <a:endParaRPr lang="ja-JP" altLang="ja-JP" sz="1300">
            <a:effectLst/>
          </a:endParaRPr>
        </a:p>
        <a:p>
          <a:endParaRPr kumimoji="1" lang="ja-JP" altLang="en-US" sz="13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宮崎県椎葉村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将来負担比率は前年度同様、数値なしとなった。</a:t>
          </a:r>
          <a:endParaRPr lang="ja-JP" altLang="ja-JP" sz="1400">
            <a:effectLst/>
          </a:endParaRPr>
        </a:p>
        <a:p>
          <a:r>
            <a:rPr kumimoji="1" lang="ja-JP" altLang="ja-JP" sz="1100">
              <a:solidFill>
                <a:schemeClr val="dk1"/>
              </a:solidFill>
              <a:effectLst/>
              <a:latin typeface="+mn-lt"/>
              <a:ea typeface="+mn-ea"/>
              <a:cs typeface="+mn-cs"/>
            </a:rPr>
            <a:t>分母については</a:t>
          </a:r>
          <a:r>
            <a:rPr kumimoji="1" lang="ja-JP" altLang="en-US" sz="1100">
              <a:solidFill>
                <a:schemeClr val="dk1"/>
              </a:solidFill>
              <a:effectLst/>
              <a:latin typeface="+mn-lt"/>
              <a:ea typeface="+mn-ea"/>
              <a:cs typeface="+mn-cs"/>
            </a:rPr>
            <a:t>、標準財政規模の増が要因で増額となり、分子は充当可能基金が減となったが、地方債現在高の減並びに公営企業債等繰入見込額が減となったことで、負の数となり数値なしとなった。</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宮崎県椎葉村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年度末の基金残高は</a:t>
          </a:r>
          <a:r>
            <a:rPr kumimoji="1" lang="en-US" altLang="ja-JP" sz="1100">
              <a:solidFill>
                <a:schemeClr val="dk1"/>
              </a:solidFill>
              <a:effectLst/>
              <a:latin typeface="+mn-lt"/>
              <a:ea typeface="+mn-ea"/>
              <a:cs typeface="+mn-cs"/>
            </a:rPr>
            <a:t>4,358</a:t>
          </a:r>
          <a:r>
            <a:rPr kumimoji="1" lang="ja-JP" altLang="ja-JP" sz="1100">
              <a:solidFill>
                <a:schemeClr val="dk1"/>
              </a:solidFill>
              <a:effectLst/>
              <a:latin typeface="+mn-lt"/>
              <a:ea typeface="+mn-ea"/>
              <a:cs typeface="+mn-cs"/>
            </a:rPr>
            <a:t>百万</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であり、前年比で</a:t>
          </a:r>
          <a:r>
            <a:rPr kumimoji="1" lang="en-US" altLang="ja-JP" sz="1100">
              <a:solidFill>
                <a:schemeClr val="dk1"/>
              </a:solidFill>
              <a:effectLst/>
              <a:latin typeface="+mn-lt"/>
              <a:ea typeface="+mn-ea"/>
              <a:cs typeface="+mn-cs"/>
            </a:rPr>
            <a:t>85</a:t>
          </a:r>
          <a:r>
            <a:rPr kumimoji="1" lang="ja-JP" altLang="ja-JP" sz="1100">
              <a:solidFill>
                <a:schemeClr val="dk1"/>
              </a:solidFill>
              <a:effectLst/>
              <a:latin typeface="+mn-lt"/>
              <a:ea typeface="+mn-ea"/>
              <a:cs typeface="+mn-cs"/>
            </a:rPr>
            <a:t>百万</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となった主な要因としては、財政調整基金は、人口減少や経済事情の変動により減少が予測される地方税及び地方交付税の減収補填的役割及び異常気象等により増大する災害復旧費などの不測の支出に備えるための積立を行ったことにより増となっ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、減債基金において、普通交付税における臨時財政対策債償還基金費分及び基金利子によ</a:t>
          </a:r>
          <a:r>
            <a:rPr kumimoji="1" lang="ja-JP" altLang="en-US" sz="1100">
              <a:solidFill>
                <a:schemeClr val="dk1"/>
              </a:solidFill>
              <a:effectLst/>
              <a:latin typeface="+mn-lt"/>
              <a:ea typeface="+mn-ea"/>
              <a:cs typeface="+mn-cs"/>
            </a:rPr>
            <a:t>る積立額を繰入額が上回ったことによ</a:t>
          </a:r>
          <a:r>
            <a:rPr kumimoji="1" lang="ja-JP" altLang="ja-JP" sz="1100">
              <a:solidFill>
                <a:schemeClr val="dk1"/>
              </a:solidFill>
              <a:effectLst/>
              <a:latin typeface="+mn-lt"/>
              <a:ea typeface="+mn-ea"/>
              <a:cs typeface="+mn-cs"/>
            </a:rPr>
            <a:t>り</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また、その他特定目的基金において、小規模水道整備事業及び地域住宅交付金事業への繰入を行ったことにより減となった。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本村は主として、財政調整基金、減債基金、ふるさと振興基金、過疎地域自立促進基金、公共施設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整備基金、森林環境譲与税基金に積立を行っている。</a:t>
          </a:r>
          <a:endParaRPr lang="ja-JP" altLang="ja-JP" sz="1400">
            <a:effectLst/>
          </a:endParaRPr>
        </a:p>
        <a:p>
          <a:r>
            <a:rPr kumimoji="1" lang="ja-JP" altLang="ja-JP" sz="1100">
              <a:solidFill>
                <a:schemeClr val="dk1"/>
              </a:solidFill>
              <a:effectLst/>
              <a:latin typeface="+mn-lt"/>
              <a:ea typeface="+mn-ea"/>
              <a:cs typeface="+mn-cs"/>
            </a:rPr>
            <a:t>財政調整基金については、基本的には地方自治法第</a:t>
          </a:r>
          <a:r>
            <a:rPr kumimoji="1" lang="en-US" altLang="ja-JP" sz="1100">
              <a:solidFill>
                <a:schemeClr val="dk1"/>
              </a:solidFill>
              <a:effectLst/>
              <a:latin typeface="+mn-lt"/>
              <a:ea typeface="+mn-ea"/>
              <a:cs typeface="+mn-cs"/>
            </a:rPr>
            <a:t>233</a:t>
          </a:r>
          <a:r>
            <a:rPr kumimoji="1" lang="ja-JP" altLang="ja-JP" sz="1100">
              <a:solidFill>
                <a:schemeClr val="dk1"/>
              </a:solidFill>
              <a:effectLst/>
              <a:latin typeface="+mn-lt"/>
              <a:ea typeface="+mn-ea"/>
              <a:cs typeface="+mn-cs"/>
            </a:rPr>
            <a:t>条の</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の規定による基金積立を実施し、地方税等の減収補填及び災害復旧費の増大等による財源不足に備えている。減債基金については、基本的に将来地方債の繰上償還を行うため計画的に予算計上し積み立てることとしている。ふるさと振興基金及び公共施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整備基金については、将来予定されている大規模普通建設事業並びに公共施設整備維持管理経費の財源とするため計画的に積立を行っている。過疎地域自立促進基金については、過疎対策事業推進のため計画的な積立を行い、過疎対策事業実施の際の財源として充当を行っている。</a:t>
          </a:r>
          <a:endParaRPr lang="ja-JP" altLang="ja-JP" sz="1400">
            <a:effectLst/>
          </a:endParaRPr>
        </a:p>
        <a:p>
          <a:r>
            <a:rPr kumimoji="1" lang="ja-JP" altLang="ja-JP" sz="1100">
              <a:solidFill>
                <a:schemeClr val="dk1"/>
              </a:solidFill>
              <a:effectLst/>
              <a:latin typeface="+mn-lt"/>
              <a:ea typeface="+mn-ea"/>
              <a:cs typeface="+mn-cs"/>
            </a:rPr>
            <a:t>なお、決算余剰が出た場合には積立を行い、財源不足の際に充当可能事業に充当し財源不足を補っていく。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〇ふるさと振興基金</a:t>
          </a:r>
          <a:endParaRPr lang="ja-JP" altLang="ja-JP" sz="1400">
            <a:effectLst/>
          </a:endParaRPr>
        </a:p>
        <a:p>
          <a:r>
            <a:rPr kumimoji="1" lang="ja-JP" altLang="ja-JP" sz="1100">
              <a:solidFill>
                <a:schemeClr val="dk1"/>
              </a:solidFill>
              <a:effectLst/>
              <a:latin typeface="+mn-lt"/>
              <a:ea typeface="+mn-ea"/>
              <a:cs typeface="+mn-cs"/>
            </a:rPr>
            <a:t>　　本村における「自ら考え自ら行う地域づくり事業」にかかる経費に充当。</a:t>
          </a:r>
          <a:endParaRPr lang="ja-JP" altLang="ja-JP" sz="1400">
            <a:effectLst/>
          </a:endParaRPr>
        </a:p>
        <a:p>
          <a:r>
            <a:rPr kumimoji="1" lang="ja-JP" altLang="ja-JP" sz="1100">
              <a:solidFill>
                <a:schemeClr val="dk1"/>
              </a:solidFill>
              <a:effectLst/>
              <a:latin typeface="+mn-lt"/>
              <a:ea typeface="+mn-ea"/>
              <a:cs typeface="+mn-cs"/>
            </a:rPr>
            <a:t>　〇過疎地域自立促進基金</a:t>
          </a:r>
          <a:endParaRPr lang="ja-JP" altLang="ja-JP" sz="1400">
            <a:effectLst/>
          </a:endParaRPr>
        </a:p>
        <a:p>
          <a:r>
            <a:rPr kumimoji="1" lang="ja-JP" altLang="ja-JP" sz="1100">
              <a:solidFill>
                <a:schemeClr val="dk1"/>
              </a:solidFill>
              <a:effectLst/>
              <a:latin typeface="+mn-lt"/>
              <a:ea typeface="+mn-ea"/>
              <a:cs typeface="+mn-cs"/>
            </a:rPr>
            <a:t>　　総合的な過疎対策事業を推進することにより、過疎地域からの脱却と住み心地の良い地域づくりを実現するための事業に充当。</a:t>
          </a:r>
          <a:endParaRPr lang="ja-JP" altLang="ja-JP" sz="1400">
            <a:effectLst/>
          </a:endParaRPr>
        </a:p>
        <a:p>
          <a:r>
            <a:rPr kumimoji="1" lang="ja-JP" altLang="ja-JP" sz="1100">
              <a:solidFill>
                <a:schemeClr val="dk1"/>
              </a:solidFill>
              <a:effectLst/>
              <a:latin typeface="+mn-lt"/>
              <a:ea typeface="+mn-ea"/>
              <a:cs typeface="+mn-cs"/>
            </a:rPr>
            <a:t>　〇公共施設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整備基金</a:t>
          </a:r>
          <a:endParaRPr lang="ja-JP" altLang="ja-JP" sz="1400">
            <a:effectLst/>
          </a:endParaRPr>
        </a:p>
        <a:p>
          <a:r>
            <a:rPr kumimoji="1" lang="ja-JP" altLang="ja-JP" sz="1100">
              <a:solidFill>
                <a:schemeClr val="dk1"/>
              </a:solidFill>
              <a:effectLst/>
              <a:latin typeface="+mn-lt"/>
              <a:ea typeface="+mn-ea"/>
              <a:cs typeface="+mn-cs"/>
            </a:rPr>
            <a:t>　　将来の公共施設の整備又は維持管理経費に充当。</a:t>
          </a:r>
          <a:endParaRPr lang="ja-JP" altLang="ja-JP" sz="1400">
            <a:effectLst/>
          </a:endParaRPr>
        </a:p>
        <a:p>
          <a:r>
            <a:rPr kumimoji="1" lang="ja-JP" altLang="ja-JP" sz="1100">
              <a:solidFill>
                <a:schemeClr val="dk1"/>
              </a:solidFill>
              <a:effectLst/>
              <a:latin typeface="+mn-lt"/>
              <a:ea typeface="+mn-ea"/>
              <a:cs typeface="+mn-cs"/>
            </a:rPr>
            <a:t>　〇地域福祉基金</a:t>
          </a:r>
          <a:endParaRPr lang="ja-JP" altLang="ja-JP" sz="1400">
            <a:effectLst/>
          </a:endParaRPr>
        </a:p>
        <a:p>
          <a:r>
            <a:rPr kumimoji="1" lang="ja-JP" altLang="ja-JP" sz="1100">
              <a:solidFill>
                <a:schemeClr val="dk1"/>
              </a:solidFill>
              <a:effectLst/>
              <a:latin typeface="+mn-lt"/>
              <a:ea typeface="+mn-ea"/>
              <a:cs typeface="+mn-cs"/>
            </a:rPr>
            <a:t>　　地域の福祉の向上に資する事業に充当。</a:t>
          </a:r>
          <a:endParaRPr lang="ja-JP" altLang="ja-JP" sz="1400">
            <a:effectLst/>
          </a:endParaRPr>
        </a:p>
        <a:p>
          <a:r>
            <a:rPr kumimoji="1" lang="ja-JP" altLang="ja-JP" sz="1100">
              <a:solidFill>
                <a:schemeClr val="dk1"/>
              </a:solidFill>
              <a:effectLst/>
              <a:latin typeface="+mn-lt"/>
              <a:ea typeface="+mn-ea"/>
              <a:cs typeface="+mn-cs"/>
            </a:rPr>
            <a:t>　〇森林環境譲与税基金</a:t>
          </a:r>
          <a:endParaRPr lang="ja-JP" altLang="ja-JP" sz="1400">
            <a:effectLst/>
          </a:endParaRPr>
        </a:p>
        <a:p>
          <a:r>
            <a:rPr kumimoji="1" lang="ja-JP" altLang="ja-JP" sz="1100">
              <a:solidFill>
                <a:schemeClr val="dk1"/>
              </a:solidFill>
              <a:effectLst/>
              <a:latin typeface="+mn-lt"/>
              <a:ea typeface="+mn-ea"/>
              <a:cs typeface="+mn-cs"/>
            </a:rPr>
            <a:t>　　森林環境保全に資する事業に充当。</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小規模水道整備事業及び地域住宅交付金事業への繰入</a:t>
          </a:r>
          <a:r>
            <a:rPr kumimoji="1" lang="ja-JP" altLang="en-US" sz="1100">
              <a:solidFill>
                <a:schemeClr val="dk1"/>
              </a:solidFill>
              <a:effectLst/>
              <a:latin typeface="+mn-lt"/>
              <a:ea typeface="+mn-ea"/>
              <a:cs typeface="+mn-cs"/>
            </a:rPr>
            <a:t>並びにケーブルネットワーク特別会計事業への繰入</a:t>
          </a:r>
          <a:r>
            <a:rPr kumimoji="1" lang="ja-JP" altLang="ja-JP" sz="1100">
              <a:solidFill>
                <a:schemeClr val="dk1"/>
              </a:solidFill>
              <a:effectLst/>
              <a:latin typeface="+mn-lt"/>
              <a:ea typeface="+mn-ea"/>
              <a:cs typeface="+mn-cs"/>
            </a:rPr>
            <a:t>を行ったことにより減となった。</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本村は</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基金を設置しており、将来当該基金を使用し事業を実施する見込みがある場合には計画的に予算に計上し積立を行っている。</a:t>
          </a:r>
          <a:endParaRPr lang="ja-JP" altLang="ja-JP" sz="1400">
            <a:effectLst/>
          </a:endParaRPr>
        </a:p>
        <a:p>
          <a:r>
            <a:rPr kumimoji="1" lang="ja-JP" altLang="ja-JP" sz="1100">
              <a:solidFill>
                <a:schemeClr val="dk1"/>
              </a:solidFill>
              <a:effectLst/>
              <a:latin typeface="+mn-lt"/>
              <a:ea typeface="+mn-ea"/>
              <a:cs typeface="+mn-cs"/>
            </a:rPr>
            <a:t>　今後も、将来当該基金の目的に当てはまる事業があれば財源充当する。また、決算余剰が出た場合には以後の事業に対し財源として使用するため積立を行っていく。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年度末の基金残高は</a:t>
          </a:r>
          <a:r>
            <a:rPr kumimoji="1" lang="en-US" altLang="ja-JP" sz="1100">
              <a:solidFill>
                <a:schemeClr val="dk1"/>
              </a:solidFill>
              <a:effectLst/>
              <a:latin typeface="+mn-lt"/>
              <a:ea typeface="+mn-ea"/>
              <a:cs typeface="+mn-cs"/>
            </a:rPr>
            <a:t>2,073</a:t>
          </a:r>
          <a:r>
            <a:rPr kumimoji="1" lang="ja-JP" altLang="ja-JP" sz="1100">
              <a:solidFill>
                <a:schemeClr val="dk1"/>
              </a:solidFill>
              <a:effectLst/>
              <a:latin typeface="+mn-lt"/>
              <a:ea typeface="+mn-ea"/>
              <a:cs typeface="+mn-cs"/>
            </a:rPr>
            <a:t>百万円であり、前年比で</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百万円の増となった。</a:t>
          </a:r>
          <a:endParaRPr lang="ja-JP" altLang="ja-JP" sz="1400">
            <a:effectLst/>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年度決算により繰入を戻入し、さらに規定による基金積立を行った。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経済事情の著しい変動並びに災害復旧及び緊急を要する大規模な土木、その他建設事業、地方債の繰上償還、その他財産取得等に財源の不足が生じたときの財源として当基金を設置している。積立方の考え方については、基本的には地方自治法第</a:t>
          </a:r>
          <a:r>
            <a:rPr kumimoji="1" lang="en-US" altLang="ja-JP" sz="1100">
              <a:solidFill>
                <a:schemeClr val="dk1"/>
              </a:solidFill>
              <a:effectLst/>
              <a:latin typeface="+mn-lt"/>
              <a:ea typeface="+mn-ea"/>
              <a:cs typeface="+mn-cs"/>
            </a:rPr>
            <a:t>233</a:t>
          </a:r>
          <a:r>
            <a:rPr kumimoji="1" lang="ja-JP" altLang="ja-JP" sz="1100">
              <a:solidFill>
                <a:schemeClr val="dk1"/>
              </a:solidFill>
              <a:effectLst/>
              <a:latin typeface="+mn-lt"/>
              <a:ea typeface="+mn-ea"/>
              <a:cs typeface="+mn-cs"/>
            </a:rPr>
            <a:t>条の</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の規定による基金積立及び予算計上された基金利子を積み立てることとしている。</a:t>
          </a:r>
          <a:endParaRPr lang="ja-JP" altLang="ja-JP" sz="1400">
            <a:effectLst/>
          </a:endParaRPr>
        </a:p>
        <a:p>
          <a:r>
            <a:rPr kumimoji="1" lang="ja-JP" altLang="ja-JP" sz="1100">
              <a:solidFill>
                <a:schemeClr val="dk1"/>
              </a:solidFill>
              <a:effectLst/>
              <a:latin typeface="+mn-lt"/>
              <a:ea typeface="+mn-ea"/>
              <a:cs typeface="+mn-cs"/>
            </a:rPr>
            <a:t>不測の事態に対応する基金であるので、計画的に積立を行い有事の際に財源補填として運用する。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年度末の基金残高は</a:t>
          </a:r>
          <a:r>
            <a:rPr kumimoji="1" lang="en-US" altLang="ja-JP" sz="1100">
              <a:solidFill>
                <a:schemeClr val="dk1"/>
              </a:solidFill>
              <a:effectLst/>
              <a:latin typeface="+mn-lt"/>
              <a:ea typeface="+mn-ea"/>
              <a:cs typeface="+mn-cs"/>
            </a:rPr>
            <a:t>617</a:t>
          </a:r>
          <a:r>
            <a:rPr kumimoji="1" lang="ja-JP" altLang="ja-JP" sz="1100">
              <a:solidFill>
                <a:schemeClr val="dk1"/>
              </a:solidFill>
              <a:effectLst/>
              <a:latin typeface="+mn-lt"/>
              <a:ea typeface="+mn-ea"/>
              <a:cs typeface="+mn-cs"/>
            </a:rPr>
            <a:t>百万円とな</a:t>
          </a:r>
          <a:r>
            <a:rPr kumimoji="1" lang="ja-JP" altLang="en-US" sz="1100">
              <a:solidFill>
                <a:schemeClr val="dk1"/>
              </a:solidFill>
              <a:effectLst/>
              <a:latin typeface="+mn-lt"/>
              <a:ea typeface="+mn-ea"/>
              <a:cs typeface="+mn-cs"/>
            </a:rPr>
            <a:t>り、前年度と比較し</a:t>
          </a:r>
          <a:r>
            <a:rPr kumimoji="1" lang="en-US" altLang="ja-JP" sz="1100">
              <a:solidFill>
                <a:schemeClr val="dk1"/>
              </a:solidFill>
              <a:effectLst/>
              <a:latin typeface="+mn-lt"/>
              <a:ea typeface="+mn-ea"/>
              <a:cs typeface="+mn-cs"/>
            </a:rPr>
            <a:t>86</a:t>
          </a:r>
          <a:r>
            <a:rPr kumimoji="1" lang="ja-JP" altLang="en-US" sz="1100">
              <a:solidFill>
                <a:schemeClr val="dk1"/>
              </a:solidFill>
              <a:effectLst/>
              <a:latin typeface="+mn-lt"/>
              <a:ea typeface="+mn-ea"/>
              <a:cs typeface="+mn-cs"/>
            </a:rPr>
            <a:t>百万円の減となった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普通交付税における臨時財政対策債償還基金費分及び基金利子による積立額を繰入額が上回ったことにより減となった。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地方債の償還に必要な財源を確保し、地方債の適正な管理を行うことにより将来にわたる財政の健全な運営に資するため当基金を設置している。積立の考え方については、基本的には将来地方債の繰上償還を行う際に計画的に予算計上をして積み立てることとしている。</a:t>
          </a:r>
          <a:endParaRPr lang="ja-JP" altLang="ja-JP" sz="1400">
            <a:effectLst/>
          </a:endParaRPr>
        </a:p>
        <a:p>
          <a:r>
            <a:rPr kumimoji="1" lang="ja-JP" altLang="ja-JP" sz="1100">
              <a:solidFill>
                <a:schemeClr val="dk1"/>
              </a:solidFill>
              <a:effectLst/>
              <a:latin typeface="+mn-lt"/>
              <a:ea typeface="+mn-ea"/>
              <a:cs typeface="+mn-cs"/>
            </a:rPr>
            <a:t>今後は、公債費の繰上償還等を実施する場合や、公債費が増大した場合に繰入を行い財源不足を補っていく。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宮崎県椎葉村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2,406
2,392
537.29
8,613,762
7,844,319
150,906
3,153,571
5,282,877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前年度と比較し、</a:t>
          </a:r>
          <a:r>
            <a:rPr kumimoji="1" lang="en-US" altLang="ja-JP" sz="1100">
              <a:solidFill>
                <a:schemeClr val="dk1"/>
              </a:solidFill>
              <a:effectLst/>
              <a:latin typeface="+mn-lt"/>
              <a:ea typeface="+mn-ea"/>
              <a:cs typeface="+mn-cs"/>
            </a:rPr>
            <a:t>0.01</a:t>
          </a:r>
          <a:r>
            <a:rPr kumimoji="1" lang="ja-JP" altLang="en-US" sz="1100">
              <a:solidFill>
                <a:schemeClr val="dk1"/>
              </a:solidFill>
              <a:effectLst/>
              <a:latin typeface="+mn-lt"/>
              <a:ea typeface="+mn-ea"/>
              <a:cs typeface="+mn-cs"/>
            </a:rPr>
            <a:t>ポイントの増となった。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も過疎化・少子高齢化等の影響により、税収は減少していく見込みである。また、基準財政需要額においては交付税措置のある公債費が減少傾向にあり、国勢調査人口も減となっていることから、減少していく見込みである。引き続き、税の徴収業務の強化で収入の安定確保に努めたい。</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75142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4273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75142</xdr:rowOff>
    </xdr:from>
    <xdr:to>
      <xdr:col>19</xdr:col>
      <xdr:colOff>133350</xdr:colOff>
      <xdr:row>43</xdr:row>
      <xdr:rowOff>75142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75142</xdr:rowOff>
    </xdr:from>
    <xdr:to>
      <xdr:col>15</xdr:col>
      <xdr:colOff>82550</xdr:colOff>
      <xdr:row>43</xdr:row>
      <xdr:rowOff>75142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75142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20760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24342</xdr:rowOff>
    </xdr:from>
    <xdr:to>
      <xdr:col>19</xdr:col>
      <xdr:colOff>184150</xdr:colOff>
      <xdr:row>43</xdr:row>
      <xdr:rowOff>125942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24342</xdr:rowOff>
    </xdr:from>
    <xdr:to>
      <xdr:col>15</xdr:col>
      <xdr:colOff>133350</xdr:colOff>
      <xdr:row>43</xdr:row>
      <xdr:rowOff>125942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110719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24342</xdr:rowOff>
    </xdr:from>
    <xdr:to>
      <xdr:col>11</xdr:col>
      <xdr:colOff>82550</xdr:colOff>
      <xdr:row>43</xdr:row>
      <xdr:rowOff>125942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24342</xdr:rowOff>
    </xdr:from>
    <xdr:to>
      <xdr:col>7</xdr:col>
      <xdr:colOff>31750</xdr:colOff>
      <xdr:row>43</xdr:row>
      <xdr:rowOff>125942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110719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前年度と</a:t>
          </a:r>
          <a:r>
            <a:rPr kumimoji="1" lang="ja-JP" altLang="en-US" sz="1050">
              <a:solidFill>
                <a:schemeClr val="dk1"/>
              </a:solidFill>
              <a:effectLst/>
              <a:latin typeface="+mn-lt"/>
              <a:ea typeface="+mn-ea"/>
              <a:cs typeface="+mn-cs"/>
            </a:rPr>
            <a:t>同値</a:t>
          </a:r>
          <a:r>
            <a:rPr kumimoji="1" lang="ja-JP" altLang="ja-JP" sz="1050">
              <a:solidFill>
                <a:schemeClr val="dk1"/>
              </a:solidFill>
              <a:effectLst/>
              <a:latin typeface="+mn-lt"/>
              <a:ea typeface="+mn-ea"/>
              <a:cs typeface="+mn-cs"/>
            </a:rPr>
            <a:t>となった。</a:t>
          </a:r>
          <a:endParaRPr lang="ja-JP" altLang="ja-JP" sz="1050">
            <a:effectLst/>
          </a:endParaRPr>
        </a:p>
        <a:p>
          <a:r>
            <a:rPr kumimoji="1" lang="ja-JP" altLang="ja-JP" sz="1050">
              <a:solidFill>
                <a:schemeClr val="dk1"/>
              </a:solidFill>
              <a:effectLst/>
              <a:latin typeface="+mn-lt"/>
              <a:ea typeface="+mn-ea"/>
              <a:cs typeface="+mn-cs"/>
            </a:rPr>
            <a:t>分子については、</a:t>
          </a:r>
          <a:r>
            <a:rPr kumimoji="1" lang="ja-JP" altLang="en-US" sz="1050">
              <a:solidFill>
                <a:schemeClr val="dk1"/>
              </a:solidFill>
              <a:effectLst/>
              <a:latin typeface="+mn-lt"/>
              <a:ea typeface="+mn-ea"/>
              <a:cs typeface="+mn-cs"/>
            </a:rPr>
            <a:t>公債費が減となったものの、人事院勧告に伴う人件費の増が上回ったことにより、全体で増となった。</a:t>
          </a:r>
          <a:endParaRPr kumimoji="1" lang="en-US" altLang="ja-JP" sz="1050">
            <a:solidFill>
              <a:schemeClr val="dk1"/>
            </a:solidFill>
            <a:effectLst/>
            <a:latin typeface="+mn-lt"/>
            <a:ea typeface="+mn-ea"/>
            <a:cs typeface="+mn-cs"/>
          </a:endParaRPr>
        </a:p>
        <a:p>
          <a:r>
            <a:rPr kumimoji="1" lang="ja-JP" altLang="ja-JP" sz="1050">
              <a:solidFill>
                <a:schemeClr val="dk1"/>
              </a:solidFill>
              <a:effectLst/>
              <a:latin typeface="+mn-lt"/>
              <a:ea typeface="+mn-ea"/>
              <a:cs typeface="+mn-cs"/>
            </a:rPr>
            <a:t>一方、分母となる経常一般財源等については、</a:t>
          </a:r>
          <a:r>
            <a:rPr kumimoji="1" lang="ja-JP" altLang="en-US" sz="1050">
              <a:solidFill>
                <a:schemeClr val="dk1"/>
              </a:solidFill>
              <a:effectLst/>
              <a:latin typeface="+mn-lt"/>
              <a:ea typeface="+mn-ea"/>
              <a:cs typeface="+mn-cs"/>
            </a:rPr>
            <a:t>地方税や諸収入が減少したものの、普通交付税並びに地方譲与税（森林環境譲与税）の増額が上回ったことから全体で増となった。</a:t>
          </a:r>
          <a:endParaRPr lang="ja-JP" altLang="ja-JP" sz="1050">
            <a:effectLst/>
          </a:endParaRPr>
        </a:p>
        <a:p>
          <a:r>
            <a:rPr kumimoji="1" lang="ja-JP" altLang="ja-JP" sz="1050">
              <a:solidFill>
                <a:schemeClr val="dk1"/>
              </a:solidFill>
              <a:effectLst/>
              <a:latin typeface="+mn-lt"/>
              <a:ea typeface="+mn-ea"/>
              <a:cs typeface="+mn-cs"/>
            </a:rPr>
            <a:t>今後も普通交付税等の増減に影響されないよう、経常経費の抑制縮減に努めていく。</a:t>
          </a:r>
          <a:endParaRPr lang="ja-JP" altLang="ja-JP" sz="1050">
            <a:effectLst/>
          </a:endParaRP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78105</xdr:rowOff>
    </xdr:from>
    <xdr:to>
      <xdr:col>23</xdr:col>
      <xdr:colOff>133350</xdr:colOff>
      <xdr:row>63</xdr:row>
      <xdr:rowOff>78105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8794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128075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29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9737</xdr:rowOff>
    </xdr:from>
    <xdr:to>
      <xdr:col>19</xdr:col>
      <xdr:colOff>133350</xdr:colOff>
      <xdr:row>63</xdr:row>
      <xdr:rowOff>78105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811087"/>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120862</xdr:rowOff>
    </xdr:from>
    <xdr:to>
      <xdr:col>15</xdr:col>
      <xdr:colOff>82550</xdr:colOff>
      <xdr:row>63</xdr:row>
      <xdr:rowOff>9737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5076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120862</xdr:rowOff>
    </xdr:from>
    <xdr:to>
      <xdr:col>11</xdr:col>
      <xdr:colOff>31750</xdr:colOff>
      <xdr:row>63</xdr:row>
      <xdr:rowOff>114300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50762"/>
          <a:ext cx="889000" cy="16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27305</xdr:rowOff>
    </xdr:from>
    <xdr:to>
      <xdr:col>23</xdr:col>
      <xdr:colOff>184150</xdr:colOff>
      <xdr:row>63</xdr:row>
      <xdr:rowOff>128905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43832</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27305</xdr:rowOff>
    </xdr:from>
    <xdr:to>
      <xdr:col>19</xdr:col>
      <xdr:colOff>184150</xdr:colOff>
      <xdr:row>63</xdr:row>
      <xdr:rowOff>128905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139082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97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130387</xdr:rowOff>
    </xdr:from>
    <xdr:to>
      <xdr:col>15</xdr:col>
      <xdr:colOff>133350</xdr:colOff>
      <xdr:row>63</xdr:row>
      <xdr:rowOff>60537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70714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2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70062</xdr:rowOff>
    </xdr:from>
    <xdr:to>
      <xdr:col>11</xdr:col>
      <xdr:colOff>82550</xdr:colOff>
      <xdr:row>63</xdr:row>
      <xdr:rowOff>212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10389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468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63500</xdr:rowOff>
    </xdr:from>
    <xdr:to>
      <xdr:col>7</xdr:col>
      <xdr:colOff>31750</xdr:colOff>
      <xdr:row>63</xdr:row>
      <xdr:rowOff>165100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3827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[866,863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a:t>
          </a:r>
          <a:r>
            <a:rPr kumimoji="1" lang="en-US" altLang="ja-JP" sz="1100">
              <a:solidFill>
                <a:schemeClr val="dk1"/>
              </a:solidFill>
              <a:effectLst/>
              <a:latin typeface="+mn-lt"/>
              <a:ea typeface="+mn-ea"/>
              <a:cs typeface="+mn-cs"/>
            </a:rPr>
            <a:t>61,424</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人件費について、</a:t>
          </a:r>
          <a:r>
            <a:rPr kumimoji="1" lang="ja-JP" altLang="en-US" sz="1100">
              <a:solidFill>
                <a:schemeClr val="dk1"/>
              </a:solidFill>
              <a:effectLst/>
              <a:latin typeface="+mn-lt"/>
              <a:ea typeface="+mn-ea"/>
              <a:cs typeface="+mn-cs"/>
            </a:rPr>
            <a:t>人事院勧告に伴う職員及び会計年度任用職員への給与並びに手当等の増額により前年度比</a:t>
          </a:r>
          <a:r>
            <a:rPr kumimoji="1" lang="en-US" altLang="ja-JP" sz="1100">
              <a:solidFill>
                <a:schemeClr val="dk1"/>
              </a:solidFill>
              <a:effectLst/>
              <a:latin typeface="+mn-lt"/>
              <a:ea typeface="+mn-ea"/>
              <a:cs typeface="+mn-cs"/>
            </a:rPr>
            <a:t>44,650</a:t>
          </a:r>
          <a:r>
            <a:rPr kumimoji="1" lang="ja-JP" altLang="en-US" sz="1100">
              <a:solidFill>
                <a:schemeClr val="dk1"/>
              </a:solidFill>
              <a:effectLst/>
              <a:latin typeface="+mn-lt"/>
              <a:ea typeface="+mn-ea"/>
              <a:cs typeface="+mn-cs"/>
            </a:rPr>
            <a:t>千円の大幅増となった。</a:t>
          </a:r>
          <a:endParaRPr lang="ja-JP" altLang="ja-JP" sz="1400">
            <a:effectLst/>
          </a:endParaRPr>
        </a:p>
        <a:p>
          <a:r>
            <a:rPr kumimoji="1" lang="ja-JP" altLang="ja-JP" sz="1100">
              <a:solidFill>
                <a:schemeClr val="dk1"/>
              </a:solidFill>
              <a:effectLst/>
              <a:latin typeface="+mn-lt"/>
              <a:ea typeface="+mn-ea"/>
              <a:cs typeface="+mn-cs"/>
            </a:rPr>
            <a:t>今後も適正な定員管理や事務事業の見直しを実施しながら経費抑制に努めていく。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68157</xdr:rowOff>
    </xdr:from>
    <xdr:to>
      <xdr:col>23</xdr:col>
      <xdr:colOff>133350</xdr:colOff>
      <xdr:row>83</xdr:row>
      <xdr:rowOff>110505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98507"/>
          <a:ext cx="838200" cy="4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68157</xdr:rowOff>
    </xdr:from>
    <xdr:to>
      <xdr:col>19</xdr:col>
      <xdr:colOff>133350</xdr:colOff>
      <xdr:row>83</xdr:row>
      <xdr:rowOff>77414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298507"/>
          <a:ext cx="889000" cy="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15663</xdr:rowOff>
    </xdr:from>
    <xdr:to>
      <xdr:col>15</xdr:col>
      <xdr:colOff>82550</xdr:colOff>
      <xdr:row>83</xdr:row>
      <xdr:rowOff>77414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46013"/>
          <a:ext cx="889000" cy="6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167971</xdr:rowOff>
    </xdr:from>
    <xdr:to>
      <xdr:col>11</xdr:col>
      <xdr:colOff>31750</xdr:colOff>
      <xdr:row>83</xdr:row>
      <xdr:rowOff>15663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226871"/>
          <a:ext cx="889000" cy="1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67608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8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59705</xdr:rowOff>
    </xdr:from>
    <xdr:to>
      <xdr:col>23</xdr:col>
      <xdr:colOff>184150</xdr:colOff>
      <xdr:row>83</xdr:row>
      <xdr:rowOff>161305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31782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262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17357</xdr:rowOff>
    </xdr:from>
    <xdr:to>
      <xdr:col>19</xdr:col>
      <xdr:colOff>184150</xdr:colOff>
      <xdr:row>83</xdr:row>
      <xdr:rowOff>118957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4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103734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334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26614</xdr:rowOff>
    </xdr:from>
    <xdr:to>
      <xdr:col>15</xdr:col>
      <xdr:colOff>133350</xdr:colOff>
      <xdr:row>83</xdr:row>
      <xdr:rowOff>128214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5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112991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34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136313</xdr:rowOff>
    </xdr:from>
    <xdr:to>
      <xdr:col>11</xdr:col>
      <xdr:colOff>82550</xdr:colOff>
      <xdr:row>83</xdr:row>
      <xdr:rowOff>66463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9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51240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81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117171</xdr:rowOff>
    </xdr:from>
    <xdr:to>
      <xdr:col>7</xdr:col>
      <xdr:colOff>31750</xdr:colOff>
      <xdr:row>83</xdr:row>
      <xdr:rowOff>47321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7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32098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6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比</a:t>
          </a:r>
          <a:r>
            <a:rPr kumimoji="1" lang="ja-JP" altLang="ja-JP" sz="1100">
              <a:solidFill>
                <a:schemeClr val="dk1"/>
              </a:solidFill>
              <a:effectLst/>
              <a:latin typeface="+mn-lt"/>
              <a:ea typeface="+mn-ea"/>
              <a:cs typeface="+mn-cs"/>
            </a:rPr>
            <a:t>と</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ポイントの増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依然として類似団体を下回っているため、給与や手当等の適正化に努めながら、大きな変動がないよう縮減努力を行っていく。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147320</xdr:rowOff>
    </xdr:from>
    <xdr:to>
      <xdr:col>81</xdr:col>
      <xdr:colOff>44450</xdr:colOff>
      <xdr:row>87</xdr:row>
      <xdr:rowOff>156972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06347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147320</xdr:rowOff>
    </xdr:from>
    <xdr:to>
      <xdr:col>77</xdr:col>
      <xdr:colOff>44450</xdr:colOff>
      <xdr:row>87</xdr:row>
      <xdr:rowOff>147320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06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41148</xdr:rowOff>
    </xdr:from>
    <xdr:to>
      <xdr:col>72</xdr:col>
      <xdr:colOff>203200</xdr:colOff>
      <xdr:row>87</xdr:row>
      <xdr:rowOff>147320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95729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41148</xdr:rowOff>
    </xdr:from>
    <xdr:to>
      <xdr:col>68</xdr:col>
      <xdr:colOff>152400</xdr:colOff>
      <xdr:row>87</xdr:row>
      <xdr:rowOff>45974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95729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69359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106172</xdr:rowOff>
    </xdr:from>
    <xdr:to>
      <xdr:col>81</xdr:col>
      <xdr:colOff>95250</xdr:colOff>
      <xdr:row>88</xdr:row>
      <xdr:rowOff>36322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2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122699</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6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96520</xdr:rowOff>
    </xdr:from>
    <xdr:to>
      <xdr:col>77</xdr:col>
      <xdr:colOff>95250</xdr:colOff>
      <xdr:row>88</xdr:row>
      <xdr:rowOff>26670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36847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78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96520</xdr:rowOff>
    </xdr:from>
    <xdr:to>
      <xdr:col>73</xdr:col>
      <xdr:colOff>44450</xdr:colOff>
      <xdr:row>88</xdr:row>
      <xdr:rowOff>26670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36847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78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161798</xdr:rowOff>
    </xdr:from>
    <xdr:to>
      <xdr:col>68</xdr:col>
      <xdr:colOff>203200</xdr:colOff>
      <xdr:row>87</xdr:row>
      <xdr:rowOff>91948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0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102125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67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166624</xdr:rowOff>
    </xdr:from>
    <xdr:to>
      <xdr:col>64</xdr:col>
      <xdr:colOff>152400</xdr:colOff>
      <xdr:row>87</xdr:row>
      <xdr:rowOff>96774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1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106951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68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0.16</a:t>
          </a:r>
          <a:r>
            <a:rPr kumimoji="1" lang="ja-JP" altLang="ja-JP" sz="1100">
              <a:solidFill>
                <a:schemeClr val="dk1"/>
              </a:solidFill>
              <a:effectLst/>
              <a:latin typeface="+mn-lt"/>
              <a:ea typeface="+mn-ea"/>
              <a:cs typeface="+mn-cs"/>
            </a:rPr>
            <a:t>人の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類似団体との比較において依然として大幅に上回っているが、本村は広大な面積を有するため、小学校や保育所などの公共施設が各地に点在しており、統廃合も困難な状況である。</a:t>
          </a:r>
          <a:endParaRPr lang="ja-JP" altLang="ja-JP" sz="1400">
            <a:effectLst/>
          </a:endParaRPr>
        </a:p>
        <a:p>
          <a:r>
            <a:rPr kumimoji="1" lang="ja-JP" altLang="ja-JP" sz="1100">
              <a:solidFill>
                <a:schemeClr val="dk1"/>
              </a:solidFill>
              <a:effectLst/>
              <a:latin typeface="+mn-lt"/>
              <a:ea typeface="+mn-ea"/>
              <a:cs typeface="+mn-cs"/>
            </a:rPr>
            <a:t>今後も、行政大綱による職員配置の見直しや指定</a:t>
          </a:r>
          <a:r>
            <a:rPr kumimoji="1" lang="ja-JP" altLang="en-US" sz="1100">
              <a:solidFill>
                <a:schemeClr val="dk1"/>
              </a:solidFill>
              <a:effectLst/>
              <a:latin typeface="+mn-lt"/>
              <a:ea typeface="+mn-ea"/>
              <a:cs typeface="+mn-cs"/>
            </a:rPr>
            <a:t>管理者</a:t>
          </a:r>
          <a:r>
            <a:rPr kumimoji="1" lang="ja-JP" altLang="ja-JP" sz="1100">
              <a:solidFill>
                <a:schemeClr val="dk1"/>
              </a:solidFill>
              <a:effectLst/>
              <a:latin typeface="+mn-lt"/>
              <a:ea typeface="+mn-ea"/>
              <a:cs typeface="+mn-cs"/>
            </a:rPr>
            <a:t>制度の導入などで、長期的</a:t>
          </a:r>
          <a:r>
            <a:rPr kumimoji="1" lang="ja-JP" altLang="en-US" sz="1100">
              <a:solidFill>
                <a:schemeClr val="dk1"/>
              </a:solidFill>
              <a:effectLst/>
              <a:latin typeface="+mn-lt"/>
              <a:ea typeface="+mn-ea"/>
              <a:cs typeface="+mn-cs"/>
            </a:rPr>
            <a:t>視点</a:t>
          </a:r>
          <a:r>
            <a:rPr kumimoji="1" lang="ja-JP" altLang="ja-JP" sz="1100">
              <a:solidFill>
                <a:schemeClr val="dk1"/>
              </a:solidFill>
              <a:effectLst/>
              <a:latin typeface="+mn-lt"/>
              <a:ea typeface="+mn-ea"/>
              <a:cs typeface="+mn-cs"/>
            </a:rPr>
            <a:t>から定員管理等の改善を図っていく。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113019</xdr:rowOff>
    </xdr:from>
    <xdr:to>
      <xdr:col>81</xdr:col>
      <xdr:colOff>44450</xdr:colOff>
      <xdr:row>62</xdr:row>
      <xdr:rowOff>116237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742919"/>
          <a:ext cx="8382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60537</xdr:rowOff>
    </xdr:from>
    <xdr:to>
      <xdr:col>77</xdr:col>
      <xdr:colOff>44450</xdr:colOff>
      <xdr:row>62</xdr:row>
      <xdr:rowOff>116237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690437"/>
          <a:ext cx="889000" cy="5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47064</xdr:rowOff>
    </xdr:from>
    <xdr:to>
      <xdr:col>72</xdr:col>
      <xdr:colOff>203200</xdr:colOff>
      <xdr:row>62</xdr:row>
      <xdr:rowOff>60537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676964"/>
          <a:ext cx="889000" cy="1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32988</xdr:rowOff>
    </xdr:from>
    <xdr:to>
      <xdr:col>68</xdr:col>
      <xdr:colOff>152400</xdr:colOff>
      <xdr:row>62</xdr:row>
      <xdr:rowOff>47064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662888"/>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62219</xdr:rowOff>
    </xdr:from>
    <xdr:to>
      <xdr:col>81</xdr:col>
      <xdr:colOff>95250</xdr:colOff>
      <xdr:row>62</xdr:row>
      <xdr:rowOff>163819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69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34296</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66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65437</xdr:rowOff>
    </xdr:from>
    <xdr:to>
      <xdr:col>77</xdr:col>
      <xdr:colOff>95250</xdr:colOff>
      <xdr:row>62</xdr:row>
      <xdr:rowOff>167037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69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151814</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781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9737</xdr:rowOff>
    </xdr:from>
    <xdr:to>
      <xdr:col>73</xdr:col>
      <xdr:colOff>44450</xdr:colOff>
      <xdr:row>62</xdr:row>
      <xdr:rowOff>111337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96114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167714</xdr:rowOff>
    </xdr:from>
    <xdr:to>
      <xdr:col>68</xdr:col>
      <xdr:colOff>203200</xdr:colOff>
      <xdr:row>62</xdr:row>
      <xdr:rowOff>97864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62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82641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71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153638</xdr:rowOff>
    </xdr:from>
    <xdr:to>
      <xdr:col>64</xdr:col>
      <xdr:colOff>152400</xdr:colOff>
      <xdr:row>62</xdr:row>
      <xdr:rowOff>83788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61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68565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69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前年比で</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ポイント減となった。</a:t>
          </a:r>
          <a:endParaRPr lang="ja-JP" altLang="ja-JP" sz="1400">
            <a:effectLst/>
          </a:endParaRPr>
        </a:p>
        <a:p>
          <a:r>
            <a:rPr kumimoji="1" lang="ja-JP" altLang="en-US" sz="1100">
              <a:solidFill>
                <a:schemeClr val="dk1"/>
              </a:solidFill>
              <a:effectLst/>
              <a:latin typeface="+mn-lt"/>
              <a:ea typeface="+mn-ea"/>
              <a:cs typeface="+mn-cs"/>
            </a:rPr>
            <a:t>補助災害復旧事業（</a:t>
          </a:r>
          <a:r>
            <a:rPr kumimoji="1" lang="en-US" altLang="ja-JP" sz="1100">
              <a:solidFill>
                <a:schemeClr val="dk1"/>
              </a:solidFill>
              <a:effectLst/>
              <a:latin typeface="+mn-lt"/>
              <a:ea typeface="+mn-ea"/>
              <a:cs typeface="+mn-cs"/>
            </a:rPr>
            <a:t>R3</a:t>
          </a:r>
          <a:r>
            <a:rPr kumimoji="1" lang="ja-JP" altLang="en-US" sz="1100">
              <a:solidFill>
                <a:schemeClr val="dk1"/>
              </a:solidFill>
              <a:effectLst/>
              <a:latin typeface="+mn-lt"/>
              <a:ea typeface="+mn-ea"/>
              <a:cs typeface="+mn-cs"/>
            </a:rPr>
            <a:t>借入分）や過疎対策事業（</a:t>
          </a:r>
          <a:r>
            <a:rPr kumimoji="1" lang="en-US" altLang="ja-JP" sz="1100">
              <a:solidFill>
                <a:schemeClr val="dk1"/>
              </a:solidFill>
              <a:effectLst/>
              <a:latin typeface="+mn-lt"/>
              <a:ea typeface="+mn-ea"/>
              <a:cs typeface="+mn-cs"/>
            </a:rPr>
            <a:t>R3</a:t>
          </a:r>
          <a:r>
            <a:rPr kumimoji="1" lang="ja-JP" altLang="en-US" sz="1100">
              <a:solidFill>
                <a:schemeClr val="dk1"/>
              </a:solidFill>
              <a:effectLst/>
              <a:latin typeface="+mn-lt"/>
              <a:ea typeface="+mn-ea"/>
              <a:cs typeface="+mn-cs"/>
            </a:rPr>
            <a:t>借入分）、一般補助施設等整備事業（</a:t>
          </a:r>
          <a:r>
            <a:rPr kumimoji="1" lang="en-US" altLang="ja-JP" sz="1100">
              <a:solidFill>
                <a:schemeClr val="dk1"/>
              </a:solidFill>
              <a:effectLst/>
              <a:latin typeface="+mn-lt"/>
              <a:ea typeface="+mn-ea"/>
              <a:cs typeface="+mn-cs"/>
            </a:rPr>
            <a:t>R2</a:t>
          </a:r>
          <a:r>
            <a:rPr kumimoji="1" lang="ja-JP" altLang="en-US" sz="1100">
              <a:solidFill>
                <a:schemeClr val="dk1"/>
              </a:solidFill>
              <a:effectLst/>
              <a:latin typeface="+mn-lt"/>
              <a:ea typeface="+mn-ea"/>
              <a:cs typeface="+mn-cs"/>
            </a:rPr>
            <a:t>借入分）の元金償還開始による増額を令和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年度における過疎対策事業（</a:t>
          </a:r>
          <a:r>
            <a:rPr kumimoji="1" lang="en-US" altLang="ja-JP" sz="1100">
              <a:solidFill>
                <a:schemeClr val="dk1"/>
              </a:solidFill>
              <a:effectLst/>
              <a:latin typeface="+mn-lt"/>
              <a:ea typeface="+mn-ea"/>
              <a:cs typeface="+mn-cs"/>
            </a:rPr>
            <a:t>H25</a:t>
          </a:r>
          <a:r>
            <a:rPr kumimoji="1" lang="ja-JP" altLang="en-US" sz="1100">
              <a:solidFill>
                <a:schemeClr val="dk1"/>
              </a:solidFill>
              <a:effectLst/>
              <a:latin typeface="+mn-lt"/>
              <a:ea typeface="+mn-ea"/>
              <a:cs typeface="+mn-cs"/>
            </a:rPr>
            <a:t>借入分）や国の予算貸付事業（</a:t>
          </a:r>
          <a:r>
            <a:rPr kumimoji="1" lang="en-US" altLang="ja-JP" sz="1100">
              <a:solidFill>
                <a:schemeClr val="dk1"/>
              </a:solidFill>
              <a:effectLst/>
              <a:latin typeface="+mn-lt"/>
              <a:ea typeface="+mn-ea"/>
              <a:cs typeface="+mn-cs"/>
            </a:rPr>
            <a:t>H16</a:t>
          </a:r>
          <a:r>
            <a:rPr kumimoji="1" lang="ja-JP" altLang="en-US" sz="1100">
              <a:solidFill>
                <a:schemeClr val="dk1"/>
              </a:solidFill>
              <a:effectLst/>
              <a:latin typeface="+mn-lt"/>
              <a:ea typeface="+mn-ea"/>
              <a:cs typeface="+mn-cs"/>
            </a:rPr>
            <a:t>）の一部完済による減額が上回ったことが要因である。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今後、実質公債費は令和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年度にピークを迎える見込みであり、今後も各数値に注意を払い、地方債の適正な発行に努めていく。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25400</xdr:rowOff>
    </xdr:from>
    <xdr:to>
      <xdr:col>81</xdr:col>
      <xdr:colOff>44450</xdr:colOff>
      <xdr:row>42</xdr:row>
      <xdr:rowOff>30226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22630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30226</xdr:rowOff>
    </xdr:from>
    <xdr:to>
      <xdr:col>77</xdr:col>
      <xdr:colOff>44450</xdr:colOff>
      <xdr:row>42</xdr:row>
      <xdr:rowOff>35052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23112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35052</xdr:rowOff>
    </xdr:from>
    <xdr:to>
      <xdr:col>72</xdr:col>
      <xdr:colOff>203200</xdr:colOff>
      <xdr:row>42</xdr:row>
      <xdr:rowOff>59182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23595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59182</xdr:rowOff>
    </xdr:from>
    <xdr:to>
      <xdr:col>68</xdr:col>
      <xdr:colOff>152400</xdr:colOff>
      <xdr:row>42</xdr:row>
      <xdr:rowOff>92964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26008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118127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150876</xdr:rowOff>
    </xdr:from>
    <xdr:to>
      <xdr:col>77</xdr:col>
      <xdr:colOff>95250</xdr:colOff>
      <xdr:row>42</xdr:row>
      <xdr:rowOff>81026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1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65803</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266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155702</xdr:rowOff>
    </xdr:from>
    <xdr:to>
      <xdr:col>73</xdr:col>
      <xdr:colOff>44450</xdr:colOff>
      <xdr:row>42</xdr:row>
      <xdr:rowOff>85852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70629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8382</xdr:rowOff>
    </xdr:from>
    <xdr:to>
      <xdr:col>68</xdr:col>
      <xdr:colOff>203200</xdr:colOff>
      <xdr:row>42</xdr:row>
      <xdr:rowOff>109982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20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94759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29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42164</xdr:rowOff>
    </xdr:from>
    <xdr:to>
      <xdr:col>64</xdr:col>
      <xdr:colOff>152400</xdr:colOff>
      <xdr:row>42</xdr:row>
      <xdr:rowOff>143764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128541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将来負担比率については、昨年同様「数値なし」となった。</a:t>
          </a:r>
          <a:endParaRPr lang="ja-JP" altLang="ja-JP" sz="1400">
            <a:effectLst/>
          </a:endParaRPr>
        </a:p>
        <a:p>
          <a:r>
            <a:rPr kumimoji="1" lang="ja-JP" altLang="ja-JP" sz="1100">
              <a:solidFill>
                <a:schemeClr val="dk1"/>
              </a:solidFill>
              <a:effectLst/>
              <a:latin typeface="+mn-lt"/>
              <a:ea typeface="+mn-ea"/>
              <a:cs typeface="+mn-cs"/>
            </a:rPr>
            <a:t>今後もこの数値を維持するため、地方債発行及び基金取り崩しの抑制に努める。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宮崎県椎葉村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2,406
2,392
537.29
8,613,762
7,844,319
150,906
3,153,571
5,282,877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en-US" sz="1100">
              <a:solidFill>
                <a:schemeClr val="dk1"/>
              </a:solidFill>
              <a:effectLst/>
              <a:latin typeface="+mn-lt"/>
              <a:ea typeface="+mn-ea"/>
              <a:cs typeface="+mn-cs"/>
            </a:rPr>
            <a:t>人事院勧告に伴う職員並びに会計年度任用職員の給与及び手当等の増</a:t>
          </a:r>
          <a:r>
            <a:rPr kumimoji="1" lang="ja-JP" altLang="ja-JP" sz="1100">
              <a:solidFill>
                <a:schemeClr val="dk1"/>
              </a:solidFill>
              <a:effectLst/>
              <a:latin typeface="+mn-lt"/>
              <a:ea typeface="+mn-ea"/>
              <a:cs typeface="+mn-cs"/>
            </a:rPr>
            <a:t>が主な要因である。</a:t>
          </a:r>
          <a:endParaRPr lang="ja-JP" altLang="ja-JP" sz="1400">
            <a:effectLst/>
          </a:endParaRPr>
        </a:p>
        <a:p>
          <a:r>
            <a:rPr kumimoji="1" lang="ja-JP" altLang="ja-JP" sz="1100">
              <a:solidFill>
                <a:schemeClr val="dk1"/>
              </a:solidFill>
              <a:effectLst/>
              <a:latin typeface="+mn-lt"/>
              <a:ea typeface="+mn-ea"/>
              <a:cs typeface="+mn-cs"/>
            </a:rPr>
            <a:t>今後も、適正な定員管理や事務事業等の見直しを図り、人件費の抑制に努めていく。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306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62230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306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27940</xdr:rowOff>
    </xdr:from>
    <xdr:to>
      <xdr:col>15</xdr:col>
      <xdr:colOff>98425</xdr:colOff>
      <xdr:row>36</xdr:row>
      <xdr:rowOff>62230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001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27940</xdr:rowOff>
    </xdr:from>
    <xdr:to>
      <xdr:col>11</xdr:col>
      <xdr:colOff>9525</xdr:colOff>
      <xdr:row>36</xdr:row>
      <xdr:rowOff>39370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001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158767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5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93997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11430</xdr:rowOff>
    </xdr:from>
    <xdr:to>
      <xdr:col>15</xdr:col>
      <xdr:colOff>149225</xdr:colOff>
      <xdr:row>36</xdr:row>
      <xdr:rowOff>113030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97807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7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148590</xdr:rowOff>
    </xdr:from>
    <xdr:to>
      <xdr:col>11</xdr:col>
      <xdr:colOff>60325</xdr:colOff>
      <xdr:row>36</xdr:row>
      <xdr:rowOff>78740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63517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160020</xdr:rowOff>
    </xdr:from>
    <xdr:to>
      <xdr:col>6</xdr:col>
      <xdr:colOff>171450</xdr:colOff>
      <xdr:row>36</xdr:row>
      <xdr:rowOff>90170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6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100347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29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en-US" sz="1100">
              <a:solidFill>
                <a:schemeClr val="dk1"/>
              </a:solidFill>
              <a:effectLst/>
              <a:latin typeface="+mn-lt"/>
              <a:ea typeface="+mn-ea"/>
              <a:cs typeface="+mn-cs"/>
            </a:rPr>
            <a:t>教科書改訂による指導用教科書の購入費等による需用費の大幅増や、村外イベントの増加やオンライン会議から対面式会議に戻ってきていることによる旅費の増が主な要因である。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類似団体を下回っている状況であるが、引き続き抑制・縮減に努めていく。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17</xdr:row>
      <xdr:rowOff>33274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7020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16</xdr:row>
      <xdr:rowOff>154432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8702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154432</xdr:rowOff>
    </xdr:from>
    <xdr:to>
      <xdr:col>73</xdr:col>
      <xdr:colOff>180975</xdr:colOff>
      <xdr:row>16</xdr:row>
      <xdr:rowOff>159004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8976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159004</xdr:rowOff>
    </xdr:from>
    <xdr:to>
      <xdr:col>69</xdr:col>
      <xdr:colOff>92075</xdr:colOff>
      <xdr:row>17</xdr:row>
      <xdr:rowOff>5842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022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153924</xdr:rowOff>
    </xdr:from>
    <xdr:to>
      <xdr:col>82</xdr:col>
      <xdr:colOff>158750</xdr:colOff>
      <xdr:row>17</xdr:row>
      <xdr:rowOff>84074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170451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42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103632</xdr:rowOff>
    </xdr:from>
    <xdr:to>
      <xdr:col>74</xdr:col>
      <xdr:colOff>31750</xdr:colOff>
      <xdr:row>17</xdr:row>
      <xdr:rowOff>33782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43959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108204</xdr:rowOff>
    </xdr:from>
    <xdr:to>
      <xdr:col>69</xdr:col>
      <xdr:colOff>142875</xdr:colOff>
      <xdr:row>17</xdr:row>
      <xdr:rowOff>38354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48531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62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126492</xdr:rowOff>
    </xdr:from>
    <xdr:to>
      <xdr:col>65</xdr:col>
      <xdr:colOff>53975</xdr:colOff>
      <xdr:row>17</xdr:row>
      <xdr:rowOff>56642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66819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前年度と比較し</a:t>
          </a:r>
          <a:r>
            <a:rPr kumimoji="1" lang="en-US" altLang="ja-JP" sz="1100">
              <a:latin typeface="+mn-ea"/>
              <a:ea typeface="+mn-ea"/>
            </a:rPr>
            <a:t>0.5</a:t>
          </a:r>
          <a:r>
            <a:rPr kumimoji="1" lang="ja-JP" altLang="en-US" sz="1100">
              <a:latin typeface="+mn-ea"/>
              <a:ea typeface="+mn-ea"/>
            </a:rPr>
            <a:t>ポイント増となった。</a:t>
          </a:r>
          <a:endParaRPr kumimoji="1" lang="en-US" altLang="ja-JP" sz="1100">
            <a:latin typeface="+mn-ea"/>
            <a:ea typeface="+mn-ea"/>
          </a:endParaRPr>
        </a:p>
        <a:p>
          <a:r>
            <a:rPr kumimoji="1" lang="ja-JP" altLang="ja-JP" sz="1100">
              <a:solidFill>
                <a:schemeClr val="dk1"/>
              </a:solidFill>
              <a:effectLst/>
              <a:latin typeface="+mn-lt"/>
              <a:ea typeface="+mn-ea"/>
              <a:cs typeface="+mn-cs"/>
            </a:rPr>
            <a:t>物価高騰対応重点支援地方創生臨時交付金充当事業による増が主な要因である。</a:t>
          </a:r>
          <a:endParaRPr lang="ja-JP" altLang="ja-JP" sz="1400">
            <a:effectLst/>
          </a:endParaRPr>
        </a:p>
        <a:p>
          <a:r>
            <a:rPr kumimoji="1" lang="ja-JP" altLang="ja-JP" sz="1100">
              <a:solidFill>
                <a:schemeClr val="dk1"/>
              </a:solidFill>
              <a:effectLst/>
              <a:latin typeface="+mn-lt"/>
              <a:ea typeface="+mn-ea"/>
              <a:cs typeface="+mn-cs"/>
            </a:rPr>
            <a:t>類似団体を下回っている状況であるが、高齢化等の影響で扶助費の節減は困難であるため、他事業の見直し等を行い節減を図っていく。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55</xdr:row>
      <xdr:rowOff>37193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385300"/>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94343</xdr:rowOff>
    </xdr:from>
    <xdr:to>
      <xdr:col>19</xdr:col>
      <xdr:colOff>187325</xdr:colOff>
      <xdr:row>54</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352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94343</xdr:rowOff>
    </xdr:from>
    <xdr:to>
      <xdr:col>15</xdr:col>
      <xdr:colOff>98425</xdr:colOff>
      <xdr:row>54</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352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38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2920</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6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43543</xdr:rowOff>
    </xdr:from>
    <xdr:to>
      <xdr:col>15</xdr:col>
      <xdr:colOff>149225</xdr:colOff>
      <xdr:row>54</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155320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en-US" sz="1100">
              <a:solidFill>
                <a:schemeClr val="dk1"/>
              </a:solidFill>
              <a:effectLst/>
              <a:latin typeface="+mn-lt"/>
              <a:ea typeface="+mn-ea"/>
              <a:cs typeface="+mn-cs"/>
            </a:rPr>
            <a:t>人事院勧告に伴う職員並びに会計年度任用職員の給与等の増による国民健康保険事業並びに介護保険事業への繰出の増</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主な</a:t>
          </a:r>
          <a:r>
            <a:rPr kumimoji="1" lang="ja-JP" altLang="ja-JP" sz="1100">
              <a:solidFill>
                <a:schemeClr val="dk1"/>
              </a:solidFill>
              <a:effectLst/>
              <a:latin typeface="+mn-lt"/>
              <a:ea typeface="+mn-ea"/>
              <a:cs typeface="+mn-cs"/>
            </a:rPr>
            <a:t>要因である。</a:t>
          </a:r>
          <a:endParaRPr lang="ja-JP" altLang="ja-JP" sz="1400">
            <a:effectLst/>
          </a:endParaRPr>
        </a:p>
        <a:p>
          <a:r>
            <a:rPr kumimoji="1" lang="ja-JP" altLang="ja-JP" sz="1100">
              <a:solidFill>
                <a:schemeClr val="dk1"/>
              </a:solidFill>
              <a:effectLst/>
              <a:latin typeface="+mn-lt"/>
              <a:ea typeface="+mn-ea"/>
              <a:cs typeface="+mn-cs"/>
            </a:rPr>
            <a:t>類似団体を下回っている状況であるので、今後も適正な執行管理に努めていく。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6139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20320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613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xdr:rowOff>
    </xdr:from>
    <xdr:to>
      <xdr:col>73</xdr:col>
      <xdr:colOff>180975</xdr:colOff>
      <xdr:row>56</xdr:row>
      <xdr:rowOff>20320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606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xdr:rowOff>
    </xdr:from>
    <xdr:to>
      <xdr:col>69</xdr:col>
      <xdr:colOff>92075</xdr:colOff>
      <xdr:row>56</xdr:row>
      <xdr:rowOff>81280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6062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140970</xdr:rowOff>
    </xdr:from>
    <xdr:to>
      <xdr:col>82</xdr:col>
      <xdr:colOff>158750</xdr:colOff>
      <xdr:row>56</xdr:row>
      <xdr:rowOff>71120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157497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140970</xdr:rowOff>
    </xdr:from>
    <xdr:to>
      <xdr:col>74</xdr:col>
      <xdr:colOff>31750</xdr:colOff>
      <xdr:row>56</xdr:row>
      <xdr:rowOff>71120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125730</xdr:rowOff>
    </xdr:from>
    <xdr:to>
      <xdr:col>69</xdr:col>
      <xdr:colOff>142875</xdr:colOff>
      <xdr:row>56</xdr:row>
      <xdr:rowOff>55880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66057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30480</xdr:rowOff>
    </xdr:from>
    <xdr:to>
      <xdr:col>65</xdr:col>
      <xdr:colOff>53975</xdr:colOff>
      <xdr:row>56</xdr:row>
      <xdr:rowOff>132080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142257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en-US" sz="1100">
              <a:solidFill>
                <a:schemeClr val="dk1"/>
              </a:solidFill>
              <a:effectLst/>
              <a:latin typeface="+mn-lt"/>
              <a:ea typeface="+mn-ea"/>
              <a:cs typeface="+mn-cs"/>
            </a:rPr>
            <a:t>椎葉村国民健康保険病院への負担金の増及び簡易水道特別会計運営補助金の増により昨年度と比較し</a:t>
          </a:r>
          <a:r>
            <a:rPr kumimoji="1" lang="en-US" altLang="ja-JP" sz="1100">
              <a:solidFill>
                <a:schemeClr val="dk1"/>
              </a:solidFill>
              <a:effectLst/>
              <a:latin typeface="+mn-lt"/>
              <a:ea typeface="+mn-ea"/>
              <a:cs typeface="+mn-cs"/>
            </a:rPr>
            <a:t>44</a:t>
          </a:r>
          <a:r>
            <a:rPr kumimoji="1" lang="ja-JP" altLang="en-US" sz="1100">
              <a:solidFill>
                <a:schemeClr val="dk1"/>
              </a:solidFill>
              <a:effectLst/>
              <a:latin typeface="+mn-lt"/>
              <a:ea typeface="+mn-ea"/>
              <a:cs typeface="+mn-cs"/>
            </a:rPr>
            <a:t>百万円の増であったが、人件費並びに普通建設事業費が大幅増となったため減となっている。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類似団体を下回っている状況ではあるが、経常支出に係る補助費等の成果を検証しながら事業を実施していく。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67564</xdr:rowOff>
    </xdr:from>
    <xdr:to>
      <xdr:col>82</xdr:col>
      <xdr:colOff>107950</xdr:colOff>
      <xdr:row>36</xdr:row>
      <xdr:rowOff>99568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23976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21844</xdr:rowOff>
    </xdr:from>
    <xdr:to>
      <xdr:col>78</xdr:col>
      <xdr:colOff>69850</xdr:colOff>
      <xdr:row>36</xdr:row>
      <xdr:rowOff>99568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19404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156718</xdr:rowOff>
    </xdr:from>
    <xdr:to>
      <xdr:col>73</xdr:col>
      <xdr:colOff>180975</xdr:colOff>
      <xdr:row>36</xdr:row>
      <xdr:rowOff>21844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1574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156718</xdr:rowOff>
    </xdr:from>
    <xdr:to>
      <xdr:col>69</xdr:col>
      <xdr:colOff>92075</xdr:colOff>
      <xdr:row>36</xdr:row>
      <xdr:rowOff>12700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1574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33291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48768</xdr:rowOff>
    </xdr:from>
    <xdr:to>
      <xdr:col>78</xdr:col>
      <xdr:colOff>120650</xdr:colOff>
      <xdr:row>36</xdr:row>
      <xdr:rowOff>150368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142494</xdr:rowOff>
    </xdr:from>
    <xdr:to>
      <xdr:col>74</xdr:col>
      <xdr:colOff>31750</xdr:colOff>
      <xdr:row>36</xdr:row>
      <xdr:rowOff>72644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82821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105918</xdr:rowOff>
    </xdr:from>
    <xdr:to>
      <xdr:col>69</xdr:col>
      <xdr:colOff>142875</xdr:colOff>
      <xdr:row>36</xdr:row>
      <xdr:rowOff>36068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en-US" sz="1100">
              <a:solidFill>
                <a:schemeClr val="dk1"/>
              </a:solidFill>
              <a:effectLst/>
              <a:latin typeface="+mn-lt"/>
              <a:ea typeface="+mn-ea"/>
              <a:cs typeface="+mn-cs"/>
            </a:rPr>
            <a:t>過疎対策事業（</a:t>
          </a:r>
          <a:r>
            <a:rPr kumimoji="1" lang="en-US" altLang="ja-JP" sz="1100">
              <a:solidFill>
                <a:schemeClr val="dk1"/>
              </a:solidFill>
              <a:effectLst/>
              <a:latin typeface="+mn-lt"/>
              <a:ea typeface="+mn-ea"/>
              <a:cs typeface="+mn-cs"/>
            </a:rPr>
            <a:t>H25</a:t>
          </a:r>
          <a:r>
            <a:rPr kumimoji="1" lang="ja-JP" altLang="en-US" sz="1100">
              <a:solidFill>
                <a:schemeClr val="dk1"/>
              </a:solidFill>
              <a:effectLst/>
              <a:latin typeface="+mn-lt"/>
              <a:ea typeface="+mn-ea"/>
              <a:cs typeface="+mn-cs"/>
            </a:rPr>
            <a:t>借入分）や国の予算貸付事業（</a:t>
          </a:r>
          <a:r>
            <a:rPr kumimoji="1" lang="en-US" altLang="ja-JP" sz="1100">
              <a:solidFill>
                <a:schemeClr val="dk1"/>
              </a:solidFill>
              <a:effectLst/>
              <a:latin typeface="+mn-lt"/>
              <a:ea typeface="+mn-ea"/>
              <a:cs typeface="+mn-cs"/>
            </a:rPr>
            <a:t>H16</a:t>
          </a:r>
          <a:r>
            <a:rPr kumimoji="1" lang="ja-JP" altLang="en-US" sz="1100">
              <a:solidFill>
                <a:schemeClr val="dk1"/>
              </a:solidFill>
              <a:effectLst/>
              <a:latin typeface="+mn-lt"/>
              <a:ea typeface="+mn-ea"/>
              <a:cs typeface="+mn-cs"/>
            </a:rPr>
            <a:t>）の一部完済による減</a:t>
          </a:r>
          <a:r>
            <a:rPr kumimoji="1" lang="ja-JP" altLang="ja-JP" sz="1100">
              <a:solidFill>
                <a:schemeClr val="dk1"/>
              </a:solidFill>
              <a:effectLst/>
              <a:latin typeface="+mn-lt"/>
              <a:ea typeface="+mn-ea"/>
              <a:cs typeface="+mn-cs"/>
            </a:rPr>
            <a:t>が主な要因である。</a:t>
          </a:r>
          <a:endParaRPr lang="ja-JP" altLang="ja-JP" sz="1400">
            <a:effectLst/>
          </a:endParaRPr>
        </a:p>
        <a:p>
          <a:r>
            <a:rPr kumimoji="1" lang="ja-JP" altLang="ja-JP" sz="1100">
              <a:solidFill>
                <a:schemeClr val="dk1"/>
              </a:solidFill>
              <a:effectLst/>
              <a:latin typeface="+mn-lt"/>
              <a:ea typeface="+mn-ea"/>
              <a:cs typeface="+mn-cs"/>
            </a:rPr>
            <a:t>今後は、新規発行額を抑制し、数値の減少に努めていく。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127000</xdr:rowOff>
    </xdr:from>
    <xdr:to>
      <xdr:col>24</xdr:col>
      <xdr:colOff>25400</xdr:colOff>
      <xdr:row>78</xdr:row>
      <xdr:rowOff>24130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32865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xdr:rowOff>
    </xdr:from>
    <xdr:to>
      <xdr:col>19</xdr:col>
      <xdr:colOff>187325</xdr:colOff>
      <xdr:row>78</xdr:row>
      <xdr:rowOff>24130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3743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xdr:rowOff>
    </xdr:from>
    <xdr:to>
      <xdr:col>15</xdr:col>
      <xdr:colOff>98425</xdr:colOff>
      <xdr:row>78</xdr:row>
      <xdr:rowOff>5080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3743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5080</xdr:rowOff>
    </xdr:from>
    <xdr:to>
      <xdr:col>11</xdr:col>
      <xdr:colOff>9525</xdr:colOff>
      <xdr:row>78</xdr:row>
      <xdr:rowOff>73661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3781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76200</xdr:rowOff>
    </xdr:from>
    <xdr:to>
      <xdr:col>24</xdr:col>
      <xdr:colOff>76200</xdr:colOff>
      <xdr:row>78</xdr:row>
      <xdr:rowOff>6350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48277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144780</xdr:rowOff>
    </xdr:from>
    <xdr:to>
      <xdr:col>20</xdr:col>
      <xdr:colOff>38100</xdr:colOff>
      <xdr:row>78</xdr:row>
      <xdr:rowOff>74930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59707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432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121920</xdr:rowOff>
    </xdr:from>
    <xdr:to>
      <xdr:col>15</xdr:col>
      <xdr:colOff>149225</xdr:colOff>
      <xdr:row>78</xdr:row>
      <xdr:rowOff>52070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36847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40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125730</xdr:rowOff>
    </xdr:from>
    <xdr:to>
      <xdr:col>11</xdr:col>
      <xdr:colOff>60325</xdr:colOff>
      <xdr:row>78</xdr:row>
      <xdr:rowOff>55880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40657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22861</xdr:rowOff>
    </xdr:from>
    <xdr:to>
      <xdr:col>6</xdr:col>
      <xdr:colOff>171450</xdr:colOff>
      <xdr:row>78</xdr:row>
      <xdr:rowOff>124461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109238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ポイントの増となった。</a:t>
          </a:r>
          <a:endParaRPr lang="ja-JP" altLang="ja-JP" sz="1400">
            <a:effectLst/>
          </a:endParaRPr>
        </a:p>
        <a:p>
          <a:r>
            <a:rPr kumimoji="1" lang="ja-JP" altLang="en-US" sz="1100">
              <a:solidFill>
                <a:schemeClr val="dk1"/>
              </a:solidFill>
              <a:effectLst/>
              <a:latin typeface="+mn-lt"/>
              <a:ea typeface="+mn-ea"/>
              <a:cs typeface="+mn-cs"/>
            </a:rPr>
            <a:t>人件</a:t>
          </a:r>
          <a:r>
            <a:rPr kumimoji="1" lang="ja-JP" altLang="ja-JP" sz="1100">
              <a:solidFill>
                <a:schemeClr val="dk1"/>
              </a:solidFill>
              <a:effectLst/>
              <a:latin typeface="+mn-lt"/>
              <a:ea typeface="+mn-ea"/>
              <a:cs typeface="+mn-cs"/>
            </a:rPr>
            <a:t>費及び</a:t>
          </a:r>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が増額になったことが要因である。</a:t>
          </a:r>
          <a:endParaRPr lang="ja-JP" altLang="ja-JP" sz="1400">
            <a:effectLst/>
          </a:endParaRPr>
        </a:p>
        <a:p>
          <a:r>
            <a:rPr kumimoji="1" lang="ja-JP" altLang="ja-JP" sz="1100">
              <a:solidFill>
                <a:schemeClr val="dk1"/>
              </a:solidFill>
              <a:effectLst/>
              <a:latin typeface="+mn-lt"/>
              <a:ea typeface="+mn-ea"/>
              <a:cs typeface="+mn-cs"/>
            </a:rPr>
            <a:t>類似団体を下回っているが、今後も普通交付税等の依存財源の変動に左右されることなく、すべての経常経費において抑制に努め、健全な財政運営を持続していく。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38826</xdr:rowOff>
    </xdr:from>
    <xdr:to>
      <xdr:col>82</xdr:col>
      <xdr:colOff>107950</xdr:colOff>
      <xdr:row>76</xdr:row>
      <xdr:rowOff>97608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069026"/>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69504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71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2902</xdr:rowOff>
    </xdr:from>
    <xdr:to>
      <xdr:col>78</xdr:col>
      <xdr:colOff>69850</xdr:colOff>
      <xdr:row>76</xdr:row>
      <xdr:rowOff>38826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03310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141350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4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122101</xdr:rowOff>
    </xdr:from>
    <xdr:to>
      <xdr:col>73</xdr:col>
      <xdr:colOff>180975</xdr:colOff>
      <xdr:row>76</xdr:row>
      <xdr:rowOff>2902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980851"/>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122101</xdr:rowOff>
    </xdr:from>
    <xdr:to>
      <xdr:col>69</xdr:col>
      <xdr:colOff>92075</xdr:colOff>
      <xdr:row>76</xdr:row>
      <xdr:rowOff>25763</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980851"/>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17253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147882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46808</xdr:rowOff>
    </xdr:from>
    <xdr:to>
      <xdr:col>82</xdr:col>
      <xdr:colOff>158750</xdr:colOff>
      <xdr:row>76</xdr:row>
      <xdr:rowOff>148408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07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63336</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92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159476</xdr:rowOff>
    </xdr:from>
    <xdr:to>
      <xdr:col>78</xdr:col>
      <xdr:colOff>120650</xdr:colOff>
      <xdr:row>76</xdr:row>
      <xdr:rowOff>89626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01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99803</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787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123553</xdr:rowOff>
    </xdr:from>
    <xdr:to>
      <xdr:col>74</xdr:col>
      <xdr:colOff>31750</xdr:colOff>
      <xdr:row>76</xdr:row>
      <xdr:rowOff>53702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9823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63880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75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71301</xdr:rowOff>
    </xdr:from>
    <xdr:to>
      <xdr:col>69</xdr:col>
      <xdr:colOff>142875</xdr:colOff>
      <xdr:row>76</xdr:row>
      <xdr:rowOff>1451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93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11628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69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146413</xdr:rowOff>
    </xdr:from>
    <xdr:to>
      <xdr:col>65</xdr:col>
      <xdr:colOff>53975</xdr:colOff>
      <xdr:row>76</xdr:row>
      <xdr:rowOff>76563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0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86740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77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宮崎県椎葉村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84532</xdr:rowOff>
    </xdr:from>
    <xdr:to>
      <xdr:col>29</xdr:col>
      <xdr:colOff>127000</xdr:colOff>
      <xdr:row>18</xdr:row>
      <xdr:rowOff>12214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46807"/>
          <a:ext cx="647700" cy="99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128436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62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12214</xdr:rowOff>
    </xdr:from>
    <xdr:to>
      <xdr:col>26</xdr:col>
      <xdr:colOff>50800</xdr:colOff>
      <xdr:row>18</xdr:row>
      <xdr:rowOff>83059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45939"/>
          <a:ext cx="698500" cy="70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83059</xdr:rowOff>
    </xdr:from>
    <xdr:to>
      <xdr:col>22</xdr:col>
      <xdr:colOff>114300</xdr:colOff>
      <xdr:row>18</xdr:row>
      <xdr:rowOff>119595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16784"/>
          <a:ext cx="698500" cy="36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119595</xdr:rowOff>
    </xdr:from>
    <xdr:to>
      <xdr:col>18</xdr:col>
      <xdr:colOff>177800</xdr:colOff>
      <xdr:row>18</xdr:row>
      <xdr:rowOff>153306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53320"/>
          <a:ext cx="698500" cy="33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3976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8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33732</xdr:rowOff>
    </xdr:from>
    <xdr:to>
      <xdr:col>29</xdr:col>
      <xdr:colOff>177800</xdr:colOff>
      <xdr:row>17</xdr:row>
      <xdr:rowOff>135332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96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50259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41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132864</xdr:rowOff>
    </xdr:from>
    <xdr:to>
      <xdr:col>26</xdr:col>
      <xdr:colOff>101600</xdr:colOff>
      <xdr:row>18</xdr:row>
      <xdr:rowOff>63014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951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73191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64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32259</xdr:rowOff>
    </xdr:from>
    <xdr:to>
      <xdr:col>22</xdr:col>
      <xdr:colOff>165100</xdr:colOff>
      <xdr:row>18</xdr:row>
      <xdr:rowOff>133859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65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144036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68795</xdr:rowOff>
    </xdr:from>
    <xdr:to>
      <xdr:col>19</xdr:col>
      <xdr:colOff>38100</xdr:colOff>
      <xdr:row>18</xdr:row>
      <xdr:rowOff>170395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02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9122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102506</xdr:rowOff>
    </xdr:from>
    <xdr:to>
      <xdr:col>15</xdr:col>
      <xdr:colOff>101600</xdr:colOff>
      <xdr:row>19</xdr:row>
      <xdr:rowOff>32656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36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42833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0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254508</xdr:rowOff>
    </xdr:from>
    <xdr:to>
      <xdr:col>29</xdr:col>
      <xdr:colOff>127000</xdr:colOff>
      <xdr:row>34</xdr:row>
      <xdr:rowOff>281094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521958"/>
          <a:ext cx="647700" cy="26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64279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74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254508</xdr:rowOff>
    </xdr:from>
    <xdr:to>
      <xdr:col>26</xdr:col>
      <xdr:colOff>50800</xdr:colOff>
      <xdr:row>34</xdr:row>
      <xdr:rowOff>309669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521958"/>
          <a:ext cx="698500" cy="551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301906</xdr:rowOff>
    </xdr:from>
    <xdr:to>
      <xdr:col>22</xdr:col>
      <xdr:colOff>114300</xdr:colOff>
      <xdr:row>34</xdr:row>
      <xdr:rowOff>309669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569356"/>
          <a:ext cx="698500" cy="7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297860</xdr:rowOff>
    </xdr:from>
    <xdr:to>
      <xdr:col>18</xdr:col>
      <xdr:colOff>177800</xdr:colOff>
      <xdr:row>34</xdr:row>
      <xdr:rowOff>301906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565310"/>
          <a:ext cx="698500" cy="4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210007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230295</xdr:rowOff>
    </xdr:from>
    <xdr:to>
      <xdr:col>29</xdr:col>
      <xdr:colOff>177800</xdr:colOff>
      <xdr:row>34</xdr:row>
      <xdr:rowOff>331894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497745"/>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75372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42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203708</xdr:rowOff>
    </xdr:from>
    <xdr:to>
      <xdr:col>26</xdr:col>
      <xdr:colOff>101600</xdr:colOff>
      <xdr:row>34</xdr:row>
      <xdr:rowOff>305308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471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315485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240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258869</xdr:rowOff>
    </xdr:from>
    <xdr:to>
      <xdr:col>22</xdr:col>
      <xdr:colOff>165100</xdr:colOff>
      <xdr:row>35</xdr:row>
      <xdr:rowOff>17569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526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27747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2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251106</xdr:rowOff>
    </xdr:from>
    <xdr:to>
      <xdr:col>19</xdr:col>
      <xdr:colOff>38100</xdr:colOff>
      <xdr:row>35</xdr:row>
      <xdr:rowOff>9806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518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19983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287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247060</xdr:rowOff>
    </xdr:from>
    <xdr:to>
      <xdr:col>15</xdr:col>
      <xdr:colOff>101600</xdr:colOff>
      <xdr:row>35</xdr:row>
      <xdr:rowOff>5760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514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15937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28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宮崎県椎葉村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2,406
2,392
537.29
8,613,762
7,844,319
150,906
3,153,571
5,282,877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116123</xdr:rowOff>
    </xdr:from>
    <xdr:to>
      <xdr:col>24</xdr:col>
      <xdr:colOff>63500</xdr:colOff>
      <xdr:row>35</xdr:row>
      <xdr:rowOff>170915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116873"/>
          <a:ext cx="838200" cy="5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170915</xdr:rowOff>
    </xdr:from>
    <xdr:to>
      <xdr:col>19</xdr:col>
      <xdr:colOff>177800</xdr:colOff>
      <xdr:row>36</xdr:row>
      <xdr:rowOff>22072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171665"/>
          <a:ext cx="889000" cy="2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22072</xdr:rowOff>
    </xdr:from>
    <xdr:to>
      <xdr:col>15</xdr:col>
      <xdr:colOff>50800</xdr:colOff>
      <xdr:row>36</xdr:row>
      <xdr:rowOff>47241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194272"/>
          <a:ext cx="889000" cy="2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47241</xdr:rowOff>
    </xdr:from>
    <xdr:to>
      <xdr:col>10</xdr:col>
      <xdr:colOff>114300</xdr:colOff>
      <xdr:row>36</xdr:row>
      <xdr:rowOff>82705</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219441"/>
          <a:ext cx="889000" cy="3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117786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65323</xdr:rowOff>
    </xdr:from>
    <xdr:to>
      <xdr:col>24</xdr:col>
      <xdr:colOff>114300</xdr:colOff>
      <xdr:row>35</xdr:row>
      <xdr:rowOff>166923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06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88200</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917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120115</xdr:rowOff>
    </xdr:from>
    <xdr:to>
      <xdr:col>20</xdr:col>
      <xdr:colOff>38100</xdr:colOff>
      <xdr:row>36</xdr:row>
      <xdr:rowOff>50265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12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66792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896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142722</xdr:rowOff>
    </xdr:from>
    <xdr:to>
      <xdr:col>15</xdr:col>
      <xdr:colOff>101600</xdr:colOff>
      <xdr:row>36</xdr:row>
      <xdr:rowOff>72872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14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89399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91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167891</xdr:rowOff>
    </xdr:from>
    <xdr:to>
      <xdr:col>10</xdr:col>
      <xdr:colOff>165100</xdr:colOff>
      <xdr:row>36</xdr:row>
      <xdr:rowOff>98041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16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114568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94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31905</xdr:rowOff>
    </xdr:from>
    <xdr:to>
      <xdr:col>6</xdr:col>
      <xdr:colOff>38100</xdr:colOff>
      <xdr:row>36</xdr:row>
      <xdr:rowOff>133505</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20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150032</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979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34372</xdr:rowOff>
    </xdr:from>
    <xdr:to>
      <xdr:col>24</xdr:col>
      <xdr:colOff>63500</xdr:colOff>
      <xdr:row>56</xdr:row>
      <xdr:rowOff>52958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35572"/>
          <a:ext cx="838200" cy="1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2751</xdr:rowOff>
    </xdr:from>
    <xdr:to>
      <xdr:col>19</xdr:col>
      <xdr:colOff>177800</xdr:colOff>
      <xdr:row>56</xdr:row>
      <xdr:rowOff>52958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603951"/>
          <a:ext cx="889000" cy="50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94167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2751</xdr:rowOff>
    </xdr:from>
    <xdr:to>
      <xdr:col>15</xdr:col>
      <xdr:colOff>50800</xdr:colOff>
      <xdr:row>56</xdr:row>
      <xdr:rowOff>88604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03951"/>
          <a:ext cx="889000" cy="8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98249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88604</xdr:rowOff>
    </xdr:from>
    <xdr:to>
      <xdr:col>10</xdr:col>
      <xdr:colOff>114300</xdr:colOff>
      <xdr:row>56</xdr:row>
      <xdr:rowOff>108207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89804"/>
          <a:ext cx="889000" cy="1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145042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155022</xdr:rowOff>
    </xdr:from>
    <xdr:to>
      <xdr:col>24</xdr:col>
      <xdr:colOff>114300</xdr:colOff>
      <xdr:row>56</xdr:row>
      <xdr:rowOff>85172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8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6449</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36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2158</xdr:rowOff>
    </xdr:from>
    <xdr:to>
      <xdr:col>20</xdr:col>
      <xdr:colOff>38100</xdr:colOff>
      <xdr:row>56</xdr:row>
      <xdr:rowOff>103758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0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120285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37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123401</xdr:rowOff>
    </xdr:from>
    <xdr:to>
      <xdr:col>15</xdr:col>
      <xdr:colOff>101600</xdr:colOff>
      <xdr:row>56</xdr:row>
      <xdr:rowOff>53551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5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70078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328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37804</xdr:rowOff>
    </xdr:from>
    <xdr:to>
      <xdr:col>10</xdr:col>
      <xdr:colOff>165100</xdr:colOff>
      <xdr:row>56</xdr:row>
      <xdr:rowOff>139404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3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155931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41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57407</xdr:rowOff>
    </xdr:from>
    <xdr:to>
      <xdr:col>6</xdr:col>
      <xdr:colOff>38100</xdr:colOff>
      <xdr:row>56</xdr:row>
      <xdr:rowOff>159007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5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4084</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43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115007</xdr:rowOff>
    </xdr:from>
    <xdr:to>
      <xdr:col>24</xdr:col>
      <xdr:colOff>63500</xdr:colOff>
      <xdr:row>78</xdr:row>
      <xdr:rowOff>5150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16657"/>
          <a:ext cx="838200" cy="6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5150</xdr:rowOff>
    </xdr:from>
    <xdr:to>
      <xdr:col>19</xdr:col>
      <xdr:colOff>177800</xdr:colOff>
      <xdr:row>78</xdr:row>
      <xdr:rowOff>18080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78250"/>
          <a:ext cx="889000" cy="1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18080</xdr:rowOff>
    </xdr:from>
    <xdr:to>
      <xdr:col>15</xdr:col>
      <xdr:colOff>50800</xdr:colOff>
      <xdr:row>78</xdr:row>
      <xdr:rowOff>21391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91180"/>
          <a:ext cx="889000" cy="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169952</xdr:rowOff>
    </xdr:from>
    <xdr:to>
      <xdr:col>10</xdr:col>
      <xdr:colOff>114300</xdr:colOff>
      <xdr:row>78</xdr:row>
      <xdr:rowOff>21391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71602"/>
          <a:ext cx="889000" cy="2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64207</xdr:rowOff>
    </xdr:from>
    <xdr:to>
      <xdr:col>24</xdr:col>
      <xdr:colOff>114300</xdr:colOff>
      <xdr:row>77</xdr:row>
      <xdr:rowOff>165807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6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42634</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4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125800</xdr:rowOff>
    </xdr:from>
    <xdr:to>
      <xdr:col>20</xdr:col>
      <xdr:colOff>38100</xdr:colOff>
      <xdr:row>78</xdr:row>
      <xdr:rowOff>55950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2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47077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2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138730</xdr:rowOff>
    </xdr:from>
    <xdr:to>
      <xdr:col>15</xdr:col>
      <xdr:colOff>101600</xdr:colOff>
      <xdr:row>78</xdr:row>
      <xdr:rowOff>68880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60007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3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142041</xdr:rowOff>
    </xdr:from>
    <xdr:to>
      <xdr:col>10</xdr:col>
      <xdr:colOff>165100</xdr:colOff>
      <xdr:row>78</xdr:row>
      <xdr:rowOff>72191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4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63318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3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119152</xdr:rowOff>
    </xdr:from>
    <xdr:to>
      <xdr:col>6</xdr:col>
      <xdr:colOff>38100</xdr:colOff>
      <xdr:row>78</xdr:row>
      <xdr:rowOff>49302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2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40429</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1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125381</xdr:rowOff>
    </xdr:from>
    <xdr:to>
      <xdr:col>24</xdr:col>
      <xdr:colOff>63500</xdr:colOff>
      <xdr:row>95</xdr:row>
      <xdr:rowOff>9429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241681"/>
          <a:ext cx="838200" cy="5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112765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29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125381</xdr:rowOff>
    </xdr:from>
    <xdr:to>
      <xdr:col>19</xdr:col>
      <xdr:colOff>177800</xdr:colOff>
      <xdr:row>95</xdr:row>
      <xdr:rowOff>160640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241681"/>
          <a:ext cx="889000" cy="20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71145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5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109982</xdr:rowOff>
    </xdr:from>
    <xdr:to>
      <xdr:col>15</xdr:col>
      <xdr:colOff>50800</xdr:colOff>
      <xdr:row>95</xdr:row>
      <xdr:rowOff>160640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226282"/>
          <a:ext cx="889000" cy="22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109982</xdr:rowOff>
    </xdr:from>
    <xdr:to>
      <xdr:col>10</xdr:col>
      <xdr:colOff>114300</xdr:colOff>
      <xdr:row>95</xdr:row>
      <xdr:rowOff>113342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226282"/>
          <a:ext cx="889000" cy="17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55060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54982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130079</xdr:rowOff>
    </xdr:from>
    <xdr:to>
      <xdr:col>24</xdr:col>
      <xdr:colOff>114300</xdr:colOff>
      <xdr:row>95</xdr:row>
      <xdr:rowOff>60229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4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152956</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09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74581</xdr:rowOff>
    </xdr:from>
    <xdr:to>
      <xdr:col>20</xdr:col>
      <xdr:colOff>38100</xdr:colOff>
      <xdr:row>95</xdr:row>
      <xdr:rowOff>4731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19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21258</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966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109840</xdr:rowOff>
    </xdr:from>
    <xdr:to>
      <xdr:col>15</xdr:col>
      <xdr:colOff>101600</xdr:colOff>
      <xdr:row>96</xdr:row>
      <xdr:rowOff>39990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9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31117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49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59182</xdr:rowOff>
    </xdr:from>
    <xdr:to>
      <xdr:col>10</xdr:col>
      <xdr:colOff>165100</xdr:colOff>
      <xdr:row>94</xdr:row>
      <xdr:rowOff>160782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17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5859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950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62542</xdr:rowOff>
    </xdr:from>
    <xdr:to>
      <xdr:col>6</xdr:col>
      <xdr:colOff>38100</xdr:colOff>
      <xdr:row>95</xdr:row>
      <xdr:rowOff>164142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35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9219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12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81040</xdr:rowOff>
    </xdr:from>
    <xdr:to>
      <xdr:col>55</xdr:col>
      <xdr:colOff>0</xdr:colOff>
      <xdr:row>36</xdr:row>
      <xdr:rowOff>130568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53240"/>
          <a:ext cx="8382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37096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130568</xdr:rowOff>
    </xdr:from>
    <xdr:to>
      <xdr:col>50</xdr:col>
      <xdr:colOff>114300</xdr:colOff>
      <xdr:row>36</xdr:row>
      <xdr:rowOff>158173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02768"/>
          <a:ext cx="889000" cy="2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29414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37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158173</xdr:rowOff>
    </xdr:from>
    <xdr:to>
      <xdr:col>45</xdr:col>
      <xdr:colOff>177800</xdr:colOff>
      <xdr:row>37</xdr:row>
      <xdr:rowOff>9086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30373"/>
          <a:ext cx="889000" cy="2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24567</xdr:rowOff>
    </xdr:from>
    <xdr:to>
      <xdr:col>41</xdr:col>
      <xdr:colOff>50800</xdr:colOff>
      <xdr:row>37</xdr:row>
      <xdr:rowOff>9086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196767"/>
          <a:ext cx="889000" cy="15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95642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104659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7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30240</xdr:rowOff>
    </xdr:from>
    <xdr:to>
      <xdr:col>55</xdr:col>
      <xdr:colOff>50800</xdr:colOff>
      <xdr:row>36</xdr:row>
      <xdr:rowOff>131840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0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53117</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5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79768</xdr:rowOff>
    </xdr:from>
    <xdr:to>
      <xdr:col>50</xdr:col>
      <xdr:colOff>165100</xdr:colOff>
      <xdr:row>37</xdr:row>
      <xdr:rowOff>9918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5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26445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027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107373</xdr:rowOff>
    </xdr:from>
    <xdr:to>
      <xdr:col>46</xdr:col>
      <xdr:colOff>38100</xdr:colOff>
      <xdr:row>37</xdr:row>
      <xdr:rowOff>37523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7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54050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54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129736</xdr:rowOff>
    </xdr:from>
    <xdr:to>
      <xdr:col>41</xdr:col>
      <xdr:colOff>101600</xdr:colOff>
      <xdr:row>37</xdr:row>
      <xdr:rowOff>59886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0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76413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7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145217</xdr:rowOff>
    </xdr:from>
    <xdr:to>
      <xdr:col>36</xdr:col>
      <xdr:colOff>165100</xdr:colOff>
      <xdr:row>36</xdr:row>
      <xdr:rowOff>75367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4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91894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92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89508</xdr:rowOff>
    </xdr:from>
    <xdr:to>
      <xdr:col>55</xdr:col>
      <xdr:colOff>0</xdr:colOff>
      <xdr:row>57</xdr:row>
      <xdr:rowOff>67085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690708"/>
          <a:ext cx="838200" cy="14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91829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64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23398</xdr:rowOff>
    </xdr:from>
    <xdr:to>
      <xdr:col>50</xdr:col>
      <xdr:colOff>114300</xdr:colOff>
      <xdr:row>57</xdr:row>
      <xdr:rowOff>67085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96048"/>
          <a:ext cx="889000" cy="4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32777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97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23398</xdr:rowOff>
    </xdr:from>
    <xdr:to>
      <xdr:col>45</xdr:col>
      <xdr:colOff>177800</xdr:colOff>
      <xdr:row>57</xdr:row>
      <xdr:rowOff>49467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796048"/>
          <a:ext cx="889000" cy="2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42748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66405</xdr:rowOff>
    </xdr:from>
    <xdr:to>
      <xdr:col>41</xdr:col>
      <xdr:colOff>50800</xdr:colOff>
      <xdr:row>57</xdr:row>
      <xdr:rowOff>49467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667605"/>
          <a:ext cx="889000" cy="15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46397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28439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38708</xdr:rowOff>
    </xdr:from>
    <xdr:to>
      <xdr:col>55</xdr:col>
      <xdr:colOff>50800</xdr:colOff>
      <xdr:row>56</xdr:row>
      <xdr:rowOff>140308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3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61585</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491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16285</xdr:rowOff>
    </xdr:from>
    <xdr:to>
      <xdr:col>50</xdr:col>
      <xdr:colOff>165100</xdr:colOff>
      <xdr:row>57</xdr:row>
      <xdr:rowOff>117885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8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134412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56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144048</xdr:rowOff>
    </xdr:from>
    <xdr:to>
      <xdr:col>46</xdr:col>
      <xdr:colOff>38100</xdr:colOff>
      <xdr:row>57</xdr:row>
      <xdr:rowOff>74198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4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90725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520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170117</xdr:rowOff>
    </xdr:from>
    <xdr:to>
      <xdr:col>41</xdr:col>
      <xdr:colOff>101600</xdr:colOff>
      <xdr:row>57</xdr:row>
      <xdr:rowOff>100267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7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116794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546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15605</xdr:rowOff>
    </xdr:from>
    <xdr:to>
      <xdr:col>36</xdr:col>
      <xdr:colOff>165100</xdr:colOff>
      <xdr:row>56</xdr:row>
      <xdr:rowOff>117205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1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133732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39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37658</xdr:rowOff>
    </xdr:from>
    <xdr:to>
      <xdr:col>55</xdr:col>
      <xdr:colOff>0</xdr:colOff>
      <xdr:row>78</xdr:row>
      <xdr:rowOff>89705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10758"/>
          <a:ext cx="838200" cy="5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54318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89705</xdr:rowOff>
    </xdr:from>
    <xdr:to>
      <xdr:col>50</xdr:col>
      <xdr:colOff>114300</xdr:colOff>
      <xdr:row>79</xdr:row>
      <xdr:rowOff>392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62805"/>
          <a:ext cx="889000" cy="8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168783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4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151219</xdr:rowOff>
    </xdr:from>
    <xdr:to>
      <xdr:col>45</xdr:col>
      <xdr:colOff>177800</xdr:colOff>
      <xdr:row>79</xdr:row>
      <xdr:rowOff>392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24319"/>
          <a:ext cx="889000" cy="20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130637</xdr:rowOff>
    </xdr:from>
    <xdr:to>
      <xdr:col>41</xdr:col>
      <xdr:colOff>50800</xdr:colOff>
      <xdr:row>78</xdr:row>
      <xdr:rowOff>151219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332287"/>
          <a:ext cx="889000" cy="19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156748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158308</xdr:rowOff>
    </xdr:from>
    <xdr:to>
      <xdr:col>55</xdr:col>
      <xdr:colOff>50800</xdr:colOff>
      <xdr:row>78</xdr:row>
      <xdr:rowOff>88458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5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9735</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11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38905</xdr:rowOff>
    </xdr:from>
    <xdr:to>
      <xdr:col>50</xdr:col>
      <xdr:colOff>165100</xdr:colOff>
      <xdr:row>78</xdr:row>
      <xdr:rowOff>140505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1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157032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18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121042</xdr:rowOff>
    </xdr:from>
    <xdr:to>
      <xdr:col>46</xdr:col>
      <xdr:colOff>38100</xdr:colOff>
      <xdr:row>79</xdr:row>
      <xdr:rowOff>51192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9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42319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100419</xdr:rowOff>
    </xdr:from>
    <xdr:to>
      <xdr:col>41</xdr:col>
      <xdr:colOff>101600</xdr:colOff>
      <xdr:row>79</xdr:row>
      <xdr:rowOff>30569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7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21696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6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79837</xdr:rowOff>
    </xdr:from>
    <xdr:to>
      <xdr:col>36</xdr:col>
      <xdr:colOff>165100</xdr:colOff>
      <xdr:row>78</xdr:row>
      <xdr:rowOff>9987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8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26514</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3056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18317</xdr:rowOff>
    </xdr:from>
    <xdr:to>
      <xdr:col>55</xdr:col>
      <xdr:colOff>0</xdr:colOff>
      <xdr:row>97</xdr:row>
      <xdr:rowOff>39895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477517"/>
          <a:ext cx="838200" cy="19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85386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16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69036</xdr:rowOff>
    </xdr:from>
    <xdr:to>
      <xdr:col>50</xdr:col>
      <xdr:colOff>114300</xdr:colOff>
      <xdr:row>97</xdr:row>
      <xdr:rowOff>39895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528236"/>
          <a:ext cx="889000" cy="14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26508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828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69036</xdr:rowOff>
    </xdr:from>
    <xdr:to>
      <xdr:col>45</xdr:col>
      <xdr:colOff>177800</xdr:colOff>
      <xdr:row>96</xdr:row>
      <xdr:rowOff>133507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528236"/>
          <a:ext cx="889000" cy="6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53818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8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46620</xdr:rowOff>
    </xdr:from>
    <xdr:to>
      <xdr:col>41</xdr:col>
      <xdr:colOff>50800</xdr:colOff>
      <xdr:row>96</xdr:row>
      <xdr:rowOff>133507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505820"/>
          <a:ext cx="889000" cy="8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68451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87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29345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8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138967</xdr:rowOff>
    </xdr:from>
    <xdr:to>
      <xdr:col>55</xdr:col>
      <xdr:colOff>50800</xdr:colOff>
      <xdr:row>96</xdr:row>
      <xdr:rowOff>69117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42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161844</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27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160545</xdr:rowOff>
    </xdr:from>
    <xdr:to>
      <xdr:col>50</xdr:col>
      <xdr:colOff>165100</xdr:colOff>
      <xdr:row>97</xdr:row>
      <xdr:rowOff>90695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1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107222</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394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18236</xdr:rowOff>
    </xdr:from>
    <xdr:to>
      <xdr:col>46</xdr:col>
      <xdr:colOff>38100</xdr:colOff>
      <xdr:row>96</xdr:row>
      <xdr:rowOff>119836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47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136363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252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82707</xdr:rowOff>
    </xdr:from>
    <xdr:to>
      <xdr:col>41</xdr:col>
      <xdr:colOff>101600</xdr:colOff>
      <xdr:row>97</xdr:row>
      <xdr:rowOff>12857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54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29384</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31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167270</xdr:rowOff>
    </xdr:from>
    <xdr:to>
      <xdr:col>36</xdr:col>
      <xdr:colOff>165100</xdr:colOff>
      <xdr:row>96</xdr:row>
      <xdr:rowOff>97420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45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113947</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230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2511</xdr:rowOff>
    </xdr:from>
    <xdr:to>
      <xdr:col>85</xdr:col>
      <xdr:colOff>127000</xdr:colOff>
      <xdr:row>32</xdr:row>
      <xdr:rowOff>162110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5317461"/>
          <a:ext cx="838200" cy="33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115259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3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2511</xdr:rowOff>
    </xdr:from>
    <xdr:to>
      <xdr:col>81</xdr:col>
      <xdr:colOff>50800</xdr:colOff>
      <xdr:row>35</xdr:row>
      <xdr:rowOff>138026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5317461"/>
          <a:ext cx="889000" cy="82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53825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4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138026</xdr:rowOff>
    </xdr:from>
    <xdr:to>
      <xdr:col>76</xdr:col>
      <xdr:colOff>114300</xdr:colOff>
      <xdr:row>37</xdr:row>
      <xdr:rowOff>36537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138776"/>
          <a:ext cx="889000" cy="24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53015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1755</xdr:rowOff>
    </xdr:from>
    <xdr:to>
      <xdr:col>71</xdr:col>
      <xdr:colOff>177800</xdr:colOff>
      <xdr:row>37</xdr:row>
      <xdr:rowOff>36537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345405"/>
          <a:ext cx="889000" cy="3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54380</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56424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111310</xdr:rowOff>
    </xdr:from>
    <xdr:to>
      <xdr:col>85</xdr:col>
      <xdr:colOff>177800</xdr:colOff>
      <xdr:row>33</xdr:row>
      <xdr:rowOff>41460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559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134187</xdr:rowOff>
    </xdr:from>
    <xdr:ext cx="599010"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5449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123161</xdr:rowOff>
    </xdr:from>
    <xdr:to>
      <xdr:col>81</xdr:col>
      <xdr:colOff>101600</xdr:colOff>
      <xdr:row>31</xdr:row>
      <xdr:rowOff>53311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526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86705</xdr:colOff>
      <xdr:row>29</xdr:row>
      <xdr:rowOff>69838</xdr:rowOff>
    </xdr:from>
    <xdr:ext cx="69018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136205" y="5041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87226</xdr:rowOff>
    </xdr:from>
    <xdr:to>
      <xdr:col>76</xdr:col>
      <xdr:colOff>165100</xdr:colOff>
      <xdr:row>36</xdr:row>
      <xdr:rowOff>17376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08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33903</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292795" y="5863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157187</xdr:rowOff>
    </xdr:from>
    <xdr:to>
      <xdr:col>72</xdr:col>
      <xdr:colOff>38100</xdr:colOff>
      <xdr:row>37</xdr:row>
      <xdr:rowOff>87337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32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103864</xdr:rowOff>
    </xdr:from>
    <xdr:ext cx="59901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03795" y="6104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122405</xdr:rowOff>
    </xdr:from>
    <xdr:to>
      <xdr:col>67</xdr:col>
      <xdr:colOff>101600</xdr:colOff>
      <xdr:row>37</xdr:row>
      <xdr:rowOff>52555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29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69082</xdr:rowOff>
    </xdr:from>
    <xdr:ext cx="59901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14795" y="606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170808</xdr:rowOff>
    </xdr:from>
    <xdr:to>
      <xdr:col>85</xdr:col>
      <xdr:colOff>127000</xdr:colOff>
      <xdr:row>76</xdr:row>
      <xdr:rowOff>7018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029558"/>
          <a:ext cx="838200" cy="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145874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176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170808</xdr:rowOff>
    </xdr:from>
    <xdr:to>
      <xdr:col>81</xdr:col>
      <xdr:colOff>50800</xdr:colOff>
      <xdr:row>76</xdr:row>
      <xdr:rowOff>29902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029558"/>
          <a:ext cx="889000" cy="3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100306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3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23721</xdr:rowOff>
    </xdr:from>
    <xdr:to>
      <xdr:col>76</xdr:col>
      <xdr:colOff>114300</xdr:colOff>
      <xdr:row>76</xdr:row>
      <xdr:rowOff>29902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053921"/>
          <a:ext cx="889000" cy="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23721</xdr:rowOff>
    </xdr:from>
    <xdr:to>
      <xdr:col>71</xdr:col>
      <xdr:colOff>177800</xdr:colOff>
      <xdr:row>76</xdr:row>
      <xdr:rowOff>24295</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053921"/>
          <a:ext cx="889000" cy="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129359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143234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127669</xdr:rowOff>
    </xdr:from>
    <xdr:to>
      <xdr:col>85</xdr:col>
      <xdr:colOff>177800</xdr:colOff>
      <xdr:row>76</xdr:row>
      <xdr:rowOff>57820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9864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150546</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83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120009</xdr:rowOff>
    </xdr:from>
    <xdr:to>
      <xdr:col>81</xdr:col>
      <xdr:colOff>101600</xdr:colOff>
      <xdr:row>76</xdr:row>
      <xdr:rowOff>50158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9787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66686</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2753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150552</xdr:rowOff>
    </xdr:from>
    <xdr:to>
      <xdr:col>76</xdr:col>
      <xdr:colOff>165100</xdr:colOff>
      <xdr:row>76</xdr:row>
      <xdr:rowOff>80702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0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97228</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2784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144372</xdr:rowOff>
    </xdr:from>
    <xdr:to>
      <xdr:col>72</xdr:col>
      <xdr:colOff>38100</xdr:colOff>
      <xdr:row>76</xdr:row>
      <xdr:rowOff>74523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0031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91049</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2778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144945</xdr:rowOff>
    </xdr:from>
    <xdr:to>
      <xdr:col>67</xdr:col>
      <xdr:colOff>101600</xdr:colOff>
      <xdr:row>76</xdr:row>
      <xdr:rowOff>75096</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0036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91622</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2778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41666</xdr:rowOff>
    </xdr:from>
    <xdr:to>
      <xdr:col>85</xdr:col>
      <xdr:colOff>127000</xdr:colOff>
      <xdr:row>98</xdr:row>
      <xdr:rowOff>64962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43766"/>
          <a:ext cx="838200" cy="2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64962</xdr:rowOff>
    </xdr:from>
    <xdr:to>
      <xdr:col>81</xdr:col>
      <xdr:colOff>50800</xdr:colOff>
      <xdr:row>98</xdr:row>
      <xdr:rowOff>66087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67062"/>
          <a:ext cx="889000" cy="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108843</xdr:rowOff>
    </xdr:from>
    <xdr:to>
      <xdr:col>76</xdr:col>
      <xdr:colOff>114300</xdr:colOff>
      <xdr:row>98</xdr:row>
      <xdr:rowOff>66087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39493"/>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108843</xdr:rowOff>
    </xdr:from>
    <xdr:to>
      <xdr:col>71</xdr:col>
      <xdr:colOff>177800</xdr:colOff>
      <xdr:row>98</xdr:row>
      <xdr:rowOff>35023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39493"/>
          <a:ext cx="889000" cy="9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162316</xdr:rowOff>
    </xdr:from>
    <xdr:to>
      <xdr:col>85</xdr:col>
      <xdr:colOff>177800</xdr:colOff>
      <xdr:row>98</xdr:row>
      <xdr:rowOff>92466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9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129398</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6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14162</xdr:rowOff>
    </xdr:from>
    <xdr:to>
      <xdr:col>81</xdr:col>
      <xdr:colOff>101600</xdr:colOff>
      <xdr:row>98</xdr:row>
      <xdr:rowOff>115762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1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106889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0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15287</xdr:rowOff>
    </xdr:from>
    <xdr:to>
      <xdr:col>76</xdr:col>
      <xdr:colOff>165100</xdr:colOff>
      <xdr:row>98</xdr:row>
      <xdr:rowOff>116887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108014</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58043</xdr:rowOff>
    </xdr:from>
    <xdr:to>
      <xdr:col>72</xdr:col>
      <xdr:colOff>38100</xdr:colOff>
      <xdr:row>97</xdr:row>
      <xdr:rowOff>159643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8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4720</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46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155673</xdr:rowOff>
    </xdr:from>
    <xdr:to>
      <xdr:col>67</xdr:col>
      <xdr:colOff>101600</xdr:colOff>
      <xdr:row>98</xdr:row>
      <xdr:rowOff>85823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8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102350</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56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161254</xdr:rowOff>
    </xdr:from>
    <xdr:to>
      <xdr:col>116</xdr:col>
      <xdr:colOff>63500</xdr:colOff>
      <xdr:row>38</xdr:row>
      <xdr:rowOff>8353</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6504904"/>
          <a:ext cx="838200" cy="1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67653</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582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8353</xdr:rowOff>
    </xdr:from>
    <xdr:to>
      <xdr:col>111</xdr:col>
      <xdr:colOff>177800</xdr:colOff>
      <xdr:row>38</xdr:row>
      <xdr:rowOff>148779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0434300" y="6523453"/>
          <a:ext cx="8890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82104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768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148779</xdr:rowOff>
    </xdr:from>
    <xdr:to>
      <xdr:col>107</xdr:col>
      <xdr:colOff>50800</xdr:colOff>
      <xdr:row>38</xdr:row>
      <xdr:rowOff>156486</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6663879"/>
          <a:ext cx="889000" cy="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95804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78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156486</xdr:rowOff>
    </xdr:from>
    <xdr:to>
      <xdr:col>102</xdr:col>
      <xdr:colOff>114300</xdr:colOff>
      <xdr:row>38</xdr:row>
      <xdr:rowOff>163817</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8656300" y="6671586"/>
          <a:ext cx="889000" cy="7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99984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78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100164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786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110454</xdr:rowOff>
    </xdr:from>
    <xdr:to>
      <xdr:col>116</xdr:col>
      <xdr:colOff>114300</xdr:colOff>
      <xdr:row>38</xdr:row>
      <xdr:rowOff>40604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45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133331</xdr:rowOff>
    </xdr:from>
    <xdr:ext cx="534377"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30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129003</xdr:rowOff>
    </xdr:from>
    <xdr:to>
      <xdr:col>112</xdr:col>
      <xdr:colOff>38100</xdr:colOff>
      <xdr:row>38</xdr:row>
      <xdr:rowOff>59153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47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36</xdr:row>
      <xdr:rowOff>75680</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056111" y="624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97979</xdr:rowOff>
    </xdr:from>
    <xdr:to>
      <xdr:col>107</xdr:col>
      <xdr:colOff>101600</xdr:colOff>
      <xdr:row>39</xdr:row>
      <xdr:rowOff>28129</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61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44656</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199428" y="6388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105686</xdr:rowOff>
    </xdr:from>
    <xdr:to>
      <xdr:col>102</xdr:col>
      <xdr:colOff>165100</xdr:colOff>
      <xdr:row>39</xdr:row>
      <xdr:rowOff>35836</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6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52363</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10428" y="6396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113017</xdr:rowOff>
    </xdr:from>
    <xdr:to>
      <xdr:col>98</xdr:col>
      <xdr:colOff>38100</xdr:colOff>
      <xdr:row>39</xdr:row>
      <xdr:rowOff>43167</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62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59694</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21428" y="6403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84633</xdr:rowOff>
    </xdr:from>
    <xdr:to>
      <xdr:col>116</xdr:col>
      <xdr:colOff>63500</xdr:colOff>
      <xdr:row>58</xdr:row>
      <xdr:rowOff>88112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028733"/>
          <a:ext cx="838200" cy="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31919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976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84633</xdr:rowOff>
    </xdr:from>
    <xdr:to>
      <xdr:col>111</xdr:col>
      <xdr:colOff>177800</xdr:colOff>
      <xdr:row>58</xdr:row>
      <xdr:rowOff>92139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10028733"/>
          <a:ext cx="889000" cy="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160291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1010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92139</xdr:rowOff>
    </xdr:from>
    <xdr:to>
      <xdr:col>107</xdr:col>
      <xdr:colOff>50800</xdr:colOff>
      <xdr:row>58</xdr:row>
      <xdr:rowOff>98578</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10036239"/>
          <a:ext cx="889000" cy="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156456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0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90932</xdr:rowOff>
    </xdr:from>
    <xdr:to>
      <xdr:col>102</xdr:col>
      <xdr:colOff>114300</xdr:colOff>
      <xdr:row>58</xdr:row>
      <xdr:rowOff>98578</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035032"/>
          <a:ext cx="889000" cy="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156595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1010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154436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09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37312</xdr:rowOff>
    </xdr:from>
    <xdr:to>
      <xdr:col>116</xdr:col>
      <xdr:colOff>114300</xdr:colOff>
      <xdr:row>58</xdr:row>
      <xdr:rowOff>138912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998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60189</xdr:rowOff>
    </xdr:from>
    <xdr:ext cx="534377"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83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33833</xdr:rowOff>
    </xdr:from>
    <xdr:to>
      <xdr:col>112</xdr:col>
      <xdr:colOff>38100</xdr:colOff>
      <xdr:row>58</xdr:row>
      <xdr:rowOff>135433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997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151960</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56111" y="975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41339</xdr:rowOff>
    </xdr:from>
    <xdr:to>
      <xdr:col>107</xdr:col>
      <xdr:colOff>101600</xdr:colOff>
      <xdr:row>58</xdr:row>
      <xdr:rowOff>142939</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998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159466</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976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47778</xdr:rowOff>
    </xdr:from>
    <xdr:to>
      <xdr:col>102</xdr:col>
      <xdr:colOff>165100</xdr:colOff>
      <xdr:row>58</xdr:row>
      <xdr:rowOff>149378</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999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165905</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976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40132</xdr:rowOff>
    </xdr:from>
    <xdr:to>
      <xdr:col>98</xdr:col>
      <xdr:colOff>38100</xdr:colOff>
      <xdr:row>58</xdr:row>
      <xdr:rowOff>141732</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98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158259</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975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106809</xdr:rowOff>
    </xdr:from>
    <xdr:to>
      <xdr:col>116</xdr:col>
      <xdr:colOff>63500</xdr:colOff>
      <xdr:row>76</xdr:row>
      <xdr:rowOff>125028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3137009"/>
          <a:ext cx="838200" cy="1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62086</xdr:rowOff>
    </xdr:from>
    <xdr:to>
      <xdr:col>111</xdr:col>
      <xdr:colOff>177800</xdr:colOff>
      <xdr:row>76</xdr:row>
      <xdr:rowOff>125028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3092286"/>
          <a:ext cx="889000" cy="6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35476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272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45083</xdr:rowOff>
    </xdr:from>
    <xdr:to>
      <xdr:col>107</xdr:col>
      <xdr:colOff>50800</xdr:colOff>
      <xdr:row>76</xdr:row>
      <xdr:rowOff>62086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9545300" y="13075283"/>
          <a:ext cx="889000" cy="17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45083</xdr:rowOff>
    </xdr:from>
    <xdr:to>
      <xdr:col>102</xdr:col>
      <xdr:colOff>114300</xdr:colOff>
      <xdr:row>76</xdr:row>
      <xdr:rowOff>71980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075283"/>
          <a:ext cx="889000" cy="2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36020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56009</xdr:rowOff>
    </xdr:from>
    <xdr:to>
      <xdr:col>116</xdr:col>
      <xdr:colOff>114300</xdr:colOff>
      <xdr:row>76</xdr:row>
      <xdr:rowOff>157609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08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34436</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06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74228</xdr:rowOff>
    </xdr:from>
    <xdr:to>
      <xdr:col>112</xdr:col>
      <xdr:colOff>38100</xdr:colOff>
      <xdr:row>77</xdr:row>
      <xdr:rowOff>4378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10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166955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19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11286</xdr:rowOff>
    </xdr:from>
    <xdr:to>
      <xdr:col>107</xdr:col>
      <xdr:colOff>101600</xdr:colOff>
      <xdr:row>76</xdr:row>
      <xdr:rowOff>112886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04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104013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13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165733</xdr:rowOff>
    </xdr:from>
    <xdr:to>
      <xdr:col>102</xdr:col>
      <xdr:colOff>165100</xdr:colOff>
      <xdr:row>76</xdr:row>
      <xdr:rowOff>95883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02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87010</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11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21180</xdr:rowOff>
    </xdr:from>
    <xdr:to>
      <xdr:col>98</xdr:col>
      <xdr:colOff>38100</xdr:colOff>
      <xdr:row>76</xdr:row>
      <xdr:rowOff>122780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05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113907</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14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歳出総額は、住民一人当たり</a:t>
          </a:r>
          <a:r>
            <a:rPr kumimoji="1" lang="en-US" altLang="ja-JP" sz="1100">
              <a:solidFill>
                <a:schemeClr val="dk1"/>
              </a:solidFill>
              <a:effectLst/>
              <a:latin typeface="+mn-lt"/>
              <a:ea typeface="+mn-ea"/>
              <a:cs typeface="+mn-cs"/>
            </a:rPr>
            <a:t>3,260</a:t>
          </a:r>
          <a:r>
            <a:rPr kumimoji="1" lang="ja-JP" altLang="ja-JP" sz="1100">
              <a:solidFill>
                <a:schemeClr val="dk1"/>
              </a:solidFill>
              <a:effectLst/>
              <a:latin typeface="+mn-lt"/>
              <a:ea typeface="+mn-ea"/>
              <a:cs typeface="+mn-cs"/>
            </a:rPr>
            <a:t>千円となり、前年度比</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千円の増となった。</a:t>
          </a:r>
          <a:endParaRPr lang="ja-JP" altLang="ja-JP" sz="1400">
            <a:effectLst/>
          </a:endParaRPr>
        </a:p>
        <a:p>
          <a:r>
            <a:rPr kumimoji="1" lang="ja-JP" altLang="ja-JP" sz="1100">
              <a:solidFill>
                <a:schemeClr val="dk1"/>
              </a:solidFill>
              <a:effectLst/>
              <a:latin typeface="+mn-lt"/>
              <a:ea typeface="+mn-ea"/>
              <a:cs typeface="+mn-cs"/>
            </a:rPr>
            <a:t>人件費については、</a:t>
          </a:r>
          <a:r>
            <a:rPr kumimoji="1" lang="ja-JP" altLang="en-US" sz="1100">
              <a:solidFill>
                <a:schemeClr val="dk1"/>
              </a:solidFill>
              <a:effectLst/>
              <a:latin typeface="+mn-lt"/>
              <a:ea typeface="+mn-ea"/>
              <a:cs typeface="+mn-cs"/>
            </a:rPr>
            <a:t>人事院勧告に伴う職員並びに会計年度任用職員の給与等の増</a:t>
          </a:r>
          <a:r>
            <a:rPr kumimoji="1" lang="ja-JP" altLang="ja-JP" sz="1100">
              <a:solidFill>
                <a:schemeClr val="dk1"/>
              </a:solidFill>
              <a:effectLst/>
              <a:latin typeface="+mn-lt"/>
              <a:ea typeface="+mn-ea"/>
              <a:cs typeface="+mn-cs"/>
            </a:rPr>
            <a:t>や地域おこし協力隊等の会計年度任用職員の増により、依然として類似団体の平均値を上回っている。</a:t>
          </a:r>
          <a:endParaRPr lang="ja-JP" altLang="ja-JP" sz="1400">
            <a:effectLst/>
          </a:endParaRPr>
        </a:p>
        <a:p>
          <a:r>
            <a:rPr kumimoji="1" lang="ja-JP" altLang="en-US" sz="1100">
              <a:solidFill>
                <a:schemeClr val="dk1"/>
              </a:solidFill>
              <a:effectLst/>
              <a:latin typeface="+mn-lt"/>
              <a:ea typeface="+mn-ea"/>
              <a:cs typeface="+mn-cs"/>
            </a:rPr>
            <a:t>維持補修費については、令和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年災による施設及び設備等の修繕費による増となった。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普通建設事業費</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道路改良舗装事業や小規模水道建設事業等により</a:t>
          </a:r>
          <a:r>
            <a:rPr kumimoji="1" lang="ja-JP" altLang="ja-JP" sz="1100">
              <a:solidFill>
                <a:schemeClr val="dk1"/>
              </a:solidFill>
              <a:effectLst/>
              <a:latin typeface="+mn-lt"/>
              <a:ea typeface="+mn-ea"/>
              <a:cs typeface="+mn-cs"/>
            </a:rPr>
            <a:t>、昨年度と比較し</a:t>
          </a:r>
          <a:r>
            <a:rPr kumimoji="1" lang="ja-JP" altLang="en-US" sz="1100">
              <a:solidFill>
                <a:schemeClr val="dk1"/>
              </a:solidFill>
              <a:effectLst/>
              <a:latin typeface="+mn-lt"/>
              <a:ea typeface="+mn-ea"/>
              <a:cs typeface="+mn-cs"/>
            </a:rPr>
            <a:t>大幅な増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災害復旧事業費については、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年災</a:t>
          </a:r>
          <a:r>
            <a:rPr kumimoji="1" lang="ja-JP" altLang="ja-JP" sz="1100">
              <a:solidFill>
                <a:schemeClr val="dk1"/>
              </a:solidFill>
              <a:effectLst/>
              <a:latin typeface="+mn-lt"/>
              <a:ea typeface="+mn-ea"/>
              <a:cs typeface="+mn-cs"/>
            </a:rPr>
            <a:t>の工事</a:t>
          </a:r>
          <a:r>
            <a:rPr kumimoji="1" lang="ja-JP" altLang="en-US" sz="1100">
              <a:solidFill>
                <a:schemeClr val="dk1"/>
              </a:solidFill>
              <a:effectLst/>
              <a:latin typeface="+mn-lt"/>
              <a:ea typeface="+mn-ea"/>
              <a:cs typeface="+mn-cs"/>
            </a:rPr>
            <a:t>完了</a:t>
          </a:r>
          <a:r>
            <a:rPr kumimoji="1" lang="ja-JP" altLang="ja-JP" sz="1100">
              <a:solidFill>
                <a:schemeClr val="dk1"/>
              </a:solidFill>
              <a:effectLst/>
              <a:latin typeface="+mn-lt"/>
              <a:ea typeface="+mn-ea"/>
              <a:cs typeface="+mn-cs"/>
            </a:rPr>
            <a:t>が進んだことで大幅</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年災が工事発注が続いているため、当分は高い水準で続いていくと思われる。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宮崎県椎葉村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2,406
2,392
537.29
8,613,762
7,844,319
150,906
3,153,571
5,282,877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13132</xdr:rowOff>
    </xdr:from>
    <xdr:to>
      <xdr:col>24</xdr:col>
      <xdr:colOff>63500</xdr:colOff>
      <xdr:row>36</xdr:row>
      <xdr:rowOff>17666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185332"/>
          <a:ext cx="838200" cy="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17666</xdr:rowOff>
    </xdr:from>
    <xdr:to>
      <xdr:col>19</xdr:col>
      <xdr:colOff>177800</xdr:colOff>
      <xdr:row>36</xdr:row>
      <xdr:rowOff>58300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189866"/>
          <a:ext cx="889000" cy="4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58300</xdr:rowOff>
    </xdr:from>
    <xdr:to>
      <xdr:col>15</xdr:col>
      <xdr:colOff>50800</xdr:colOff>
      <xdr:row>36</xdr:row>
      <xdr:rowOff>89256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230500"/>
          <a:ext cx="889000" cy="3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89256</xdr:rowOff>
    </xdr:from>
    <xdr:to>
      <xdr:col>10</xdr:col>
      <xdr:colOff>114300</xdr:colOff>
      <xdr:row>36</xdr:row>
      <xdr:rowOff>106534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261456"/>
          <a:ext cx="889000" cy="1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133782</xdr:rowOff>
    </xdr:from>
    <xdr:to>
      <xdr:col>24</xdr:col>
      <xdr:colOff>114300</xdr:colOff>
      <xdr:row>36</xdr:row>
      <xdr:rowOff>63932</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13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156659</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8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138316</xdr:rowOff>
    </xdr:from>
    <xdr:to>
      <xdr:col>20</xdr:col>
      <xdr:colOff>38100</xdr:colOff>
      <xdr:row>36</xdr:row>
      <xdr:rowOff>68466</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13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84993</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91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7500</xdr:rowOff>
    </xdr:from>
    <xdr:to>
      <xdr:col>15</xdr:col>
      <xdr:colOff>101600</xdr:colOff>
      <xdr:row>36</xdr:row>
      <xdr:rowOff>109100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1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125627</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95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38456</xdr:rowOff>
    </xdr:from>
    <xdr:to>
      <xdr:col>10</xdr:col>
      <xdr:colOff>165100</xdr:colOff>
      <xdr:row>36</xdr:row>
      <xdr:rowOff>140056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156583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98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55734</xdr:rowOff>
    </xdr:from>
    <xdr:to>
      <xdr:col>6</xdr:col>
      <xdr:colOff>38100</xdr:colOff>
      <xdr:row>36</xdr:row>
      <xdr:rowOff>157334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2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2411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0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106161</xdr:rowOff>
    </xdr:from>
    <xdr:to>
      <xdr:col>24</xdr:col>
      <xdr:colOff>63500</xdr:colOff>
      <xdr:row>57</xdr:row>
      <xdr:rowOff>123319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78811"/>
          <a:ext cx="838200" cy="1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59224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3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110505</xdr:rowOff>
    </xdr:from>
    <xdr:to>
      <xdr:col>19</xdr:col>
      <xdr:colOff>177800</xdr:colOff>
      <xdr:row>57</xdr:row>
      <xdr:rowOff>123319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883155"/>
          <a:ext cx="889000" cy="1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58139</xdr:rowOff>
    </xdr:from>
    <xdr:to>
      <xdr:col>15</xdr:col>
      <xdr:colOff>50800</xdr:colOff>
      <xdr:row>57</xdr:row>
      <xdr:rowOff>110505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830789"/>
          <a:ext cx="889000" cy="5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58139</xdr:rowOff>
    </xdr:from>
    <xdr:to>
      <xdr:col>10</xdr:col>
      <xdr:colOff>114300</xdr:colOff>
      <xdr:row>57</xdr:row>
      <xdr:rowOff>71840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830789"/>
          <a:ext cx="889000" cy="1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55361</xdr:rowOff>
    </xdr:from>
    <xdr:to>
      <xdr:col>24</xdr:col>
      <xdr:colOff>114300</xdr:colOff>
      <xdr:row>57</xdr:row>
      <xdr:rowOff>156961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2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78238</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7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72519</xdr:rowOff>
    </xdr:from>
    <xdr:to>
      <xdr:col>20</xdr:col>
      <xdr:colOff>38100</xdr:colOff>
      <xdr:row>58</xdr:row>
      <xdr:rowOff>2669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4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19196</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20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59705</xdr:rowOff>
    </xdr:from>
    <xdr:to>
      <xdr:col>15</xdr:col>
      <xdr:colOff>101600</xdr:colOff>
      <xdr:row>57</xdr:row>
      <xdr:rowOff>161305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3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6382</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0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7339</xdr:rowOff>
    </xdr:from>
    <xdr:to>
      <xdr:col>10</xdr:col>
      <xdr:colOff>165100</xdr:colOff>
      <xdr:row>57</xdr:row>
      <xdr:rowOff>108939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77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125466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555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21040</xdr:rowOff>
    </xdr:from>
    <xdr:to>
      <xdr:col>6</xdr:col>
      <xdr:colOff>38100</xdr:colOff>
      <xdr:row>57</xdr:row>
      <xdr:rowOff>122640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9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139167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568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110472</xdr:rowOff>
    </xdr:from>
    <xdr:to>
      <xdr:col>24</xdr:col>
      <xdr:colOff>63500</xdr:colOff>
      <xdr:row>75</xdr:row>
      <xdr:rowOff>146048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969222"/>
          <a:ext cx="838200" cy="3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146048</xdr:rowOff>
    </xdr:from>
    <xdr:to>
      <xdr:col>19</xdr:col>
      <xdr:colOff>177800</xdr:colOff>
      <xdr:row>76</xdr:row>
      <xdr:rowOff>28404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004798"/>
          <a:ext cx="889000" cy="53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90298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2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23124</xdr:rowOff>
    </xdr:from>
    <xdr:to>
      <xdr:col>15</xdr:col>
      <xdr:colOff>50800</xdr:colOff>
      <xdr:row>76</xdr:row>
      <xdr:rowOff>28404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053324"/>
          <a:ext cx="889000" cy="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150271</xdr:rowOff>
    </xdr:from>
    <xdr:to>
      <xdr:col>10</xdr:col>
      <xdr:colOff>114300</xdr:colOff>
      <xdr:row>76</xdr:row>
      <xdr:rowOff>23124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009021"/>
          <a:ext cx="889000" cy="4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41296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59672</xdr:rowOff>
    </xdr:from>
    <xdr:to>
      <xdr:col>24</xdr:col>
      <xdr:colOff>114300</xdr:colOff>
      <xdr:row>75</xdr:row>
      <xdr:rowOff>161271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9184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82549</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76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95248</xdr:rowOff>
    </xdr:from>
    <xdr:to>
      <xdr:col>20</xdr:col>
      <xdr:colOff>38100</xdr:colOff>
      <xdr:row>76</xdr:row>
      <xdr:rowOff>25398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95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41925</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72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149054</xdr:rowOff>
    </xdr:from>
    <xdr:to>
      <xdr:col>15</xdr:col>
      <xdr:colOff>101600</xdr:colOff>
      <xdr:row>76</xdr:row>
      <xdr:rowOff>79204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0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95731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783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143774</xdr:rowOff>
    </xdr:from>
    <xdr:to>
      <xdr:col>10</xdr:col>
      <xdr:colOff>165100</xdr:colOff>
      <xdr:row>76</xdr:row>
      <xdr:rowOff>73924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0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90451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777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99471</xdr:rowOff>
    </xdr:from>
    <xdr:to>
      <xdr:col>6</xdr:col>
      <xdr:colOff>38100</xdr:colOff>
      <xdr:row>76</xdr:row>
      <xdr:rowOff>29621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95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46148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73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75778</xdr:rowOff>
    </xdr:from>
    <xdr:to>
      <xdr:col>24</xdr:col>
      <xdr:colOff>63500</xdr:colOff>
      <xdr:row>96</xdr:row>
      <xdr:rowOff>161395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534978"/>
          <a:ext cx="838200" cy="8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161395</xdr:rowOff>
    </xdr:from>
    <xdr:to>
      <xdr:col>19</xdr:col>
      <xdr:colOff>177800</xdr:colOff>
      <xdr:row>97</xdr:row>
      <xdr:rowOff>41317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620595"/>
          <a:ext cx="889000" cy="5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147100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7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31738</xdr:rowOff>
    </xdr:from>
    <xdr:to>
      <xdr:col>15</xdr:col>
      <xdr:colOff>50800</xdr:colOff>
      <xdr:row>97</xdr:row>
      <xdr:rowOff>41317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662388"/>
          <a:ext cx="889000" cy="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31738</xdr:rowOff>
    </xdr:from>
    <xdr:to>
      <xdr:col>10</xdr:col>
      <xdr:colOff>114300</xdr:colOff>
      <xdr:row>97</xdr:row>
      <xdr:rowOff>34677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62388"/>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7555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16163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24978</xdr:rowOff>
    </xdr:from>
    <xdr:to>
      <xdr:col>24</xdr:col>
      <xdr:colOff>114300</xdr:colOff>
      <xdr:row>96</xdr:row>
      <xdr:rowOff>126578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48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47855</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35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110595</xdr:rowOff>
    </xdr:from>
    <xdr:to>
      <xdr:col>20</xdr:col>
      <xdr:colOff>38100</xdr:colOff>
      <xdr:row>97</xdr:row>
      <xdr:rowOff>40745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6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57272</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345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161967</xdr:rowOff>
    </xdr:from>
    <xdr:to>
      <xdr:col>15</xdr:col>
      <xdr:colOff>101600</xdr:colOff>
      <xdr:row>97</xdr:row>
      <xdr:rowOff>92117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2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108644</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39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152388</xdr:rowOff>
    </xdr:from>
    <xdr:to>
      <xdr:col>10</xdr:col>
      <xdr:colOff>165100</xdr:colOff>
      <xdr:row>97</xdr:row>
      <xdr:rowOff>82538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1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99065</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386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155327</xdr:rowOff>
    </xdr:from>
    <xdr:to>
      <xdr:col>6</xdr:col>
      <xdr:colOff>38100</xdr:colOff>
      <xdr:row>97</xdr:row>
      <xdr:rowOff>85477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1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102004</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38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150368</xdr:rowOff>
    </xdr:from>
    <xdr:to>
      <xdr:col>55</xdr:col>
      <xdr:colOff>0</xdr:colOff>
      <xdr:row>38</xdr:row>
      <xdr:rowOff>140462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494018"/>
          <a:ext cx="838200" cy="16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46880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561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17907</xdr:rowOff>
    </xdr:from>
    <xdr:to>
      <xdr:col>50</xdr:col>
      <xdr:colOff>114300</xdr:colOff>
      <xdr:row>38</xdr:row>
      <xdr:rowOff>140462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533007"/>
          <a:ext cx="889000" cy="12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16764</xdr:rowOff>
    </xdr:from>
    <xdr:to>
      <xdr:col>45</xdr:col>
      <xdr:colOff>177800</xdr:colOff>
      <xdr:row>38</xdr:row>
      <xdr:rowOff>17907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53186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3954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69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16764</xdr:rowOff>
    </xdr:from>
    <xdr:to>
      <xdr:col>41</xdr:col>
      <xdr:colOff>50800</xdr:colOff>
      <xdr:row>38</xdr:row>
      <xdr:rowOff>67564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531864"/>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168165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683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164990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680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4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122445</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294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89662</xdr:rowOff>
    </xdr:from>
    <xdr:to>
      <xdr:col>50</xdr:col>
      <xdr:colOff>165100</xdr:colOff>
      <xdr:row>39</xdr:row>
      <xdr:rowOff>19812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0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10939</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697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138557</xdr:rowOff>
    </xdr:from>
    <xdr:to>
      <xdr:col>46</xdr:col>
      <xdr:colOff>38100</xdr:colOff>
      <xdr:row>38</xdr:row>
      <xdr:rowOff>68707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8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85234</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137414</xdr:rowOff>
    </xdr:from>
    <xdr:to>
      <xdr:col>41</xdr:col>
      <xdr:colOff>101600</xdr:colOff>
      <xdr:row>38</xdr:row>
      <xdr:rowOff>67564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48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84091</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25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16764</xdr:rowOff>
    </xdr:from>
    <xdr:to>
      <xdr:col>36</xdr:col>
      <xdr:colOff>165100</xdr:colOff>
      <xdr:row>38</xdr:row>
      <xdr:rowOff>118364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134891</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30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35551</xdr:rowOff>
    </xdr:from>
    <xdr:to>
      <xdr:col>55</xdr:col>
      <xdr:colOff>0</xdr:colOff>
      <xdr:row>56</xdr:row>
      <xdr:rowOff>102294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636751"/>
          <a:ext cx="838200" cy="6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99189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71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102294</xdr:rowOff>
    </xdr:from>
    <xdr:to>
      <xdr:col>50</xdr:col>
      <xdr:colOff>114300</xdr:colOff>
      <xdr:row>56</xdr:row>
      <xdr:rowOff>119852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703494"/>
          <a:ext cx="889000" cy="1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25881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6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94512</xdr:rowOff>
    </xdr:from>
    <xdr:to>
      <xdr:col>45</xdr:col>
      <xdr:colOff>177800</xdr:colOff>
      <xdr:row>56</xdr:row>
      <xdr:rowOff>119852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695712"/>
          <a:ext cx="889000" cy="2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16208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6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94512</xdr:rowOff>
    </xdr:from>
    <xdr:to>
      <xdr:col>41</xdr:col>
      <xdr:colOff>50800</xdr:colOff>
      <xdr:row>56</xdr:row>
      <xdr:rowOff>95238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695712"/>
          <a:ext cx="889000" cy="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43013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8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54639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156201</xdr:rowOff>
    </xdr:from>
    <xdr:to>
      <xdr:col>55</xdr:col>
      <xdr:colOff>50800</xdr:colOff>
      <xdr:row>56</xdr:row>
      <xdr:rowOff>86351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58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7628</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437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51494</xdr:rowOff>
    </xdr:from>
    <xdr:to>
      <xdr:col>50</xdr:col>
      <xdr:colOff>165100</xdr:colOff>
      <xdr:row>56</xdr:row>
      <xdr:rowOff>153094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65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169621</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427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69052</xdr:rowOff>
    </xdr:from>
    <xdr:to>
      <xdr:col>46</xdr:col>
      <xdr:colOff>38100</xdr:colOff>
      <xdr:row>56</xdr:row>
      <xdr:rowOff>170652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67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15729</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445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43712</xdr:rowOff>
    </xdr:from>
    <xdr:to>
      <xdr:col>41</xdr:col>
      <xdr:colOff>101600</xdr:colOff>
      <xdr:row>56</xdr:row>
      <xdr:rowOff>145312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64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161839</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420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44438</xdr:rowOff>
    </xdr:from>
    <xdr:to>
      <xdr:col>36</xdr:col>
      <xdr:colOff>165100</xdr:colOff>
      <xdr:row>56</xdr:row>
      <xdr:rowOff>146038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64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162565</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420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148828</xdr:rowOff>
    </xdr:from>
    <xdr:to>
      <xdr:col>55</xdr:col>
      <xdr:colOff>0</xdr:colOff>
      <xdr:row>78</xdr:row>
      <xdr:rowOff>8815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350478"/>
          <a:ext cx="838200" cy="3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144554</xdr:rowOff>
    </xdr:from>
    <xdr:to>
      <xdr:col>50</xdr:col>
      <xdr:colOff>114300</xdr:colOff>
      <xdr:row>77</xdr:row>
      <xdr:rowOff>148828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46204"/>
          <a:ext cx="889000" cy="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126967</xdr:rowOff>
    </xdr:from>
    <xdr:to>
      <xdr:col>45</xdr:col>
      <xdr:colOff>177800</xdr:colOff>
      <xdr:row>77</xdr:row>
      <xdr:rowOff>144554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328617"/>
          <a:ext cx="889000" cy="1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122906</xdr:rowOff>
    </xdr:from>
    <xdr:to>
      <xdr:col>41</xdr:col>
      <xdr:colOff>50800</xdr:colOff>
      <xdr:row>77</xdr:row>
      <xdr:rowOff>126967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324556"/>
          <a:ext cx="889000" cy="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129465</xdr:rowOff>
    </xdr:from>
    <xdr:to>
      <xdr:col>55</xdr:col>
      <xdr:colOff>50800</xdr:colOff>
      <xdr:row>78</xdr:row>
      <xdr:rowOff>59615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3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107892</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0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98028</xdr:rowOff>
    </xdr:from>
    <xdr:to>
      <xdr:col>50</xdr:col>
      <xdr:colOff>165100</xdr:colOff>
      <xdr:row>78</xdr:row>
      <xdr:rowOff>28178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9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19305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39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93754</xdr:rowOff>
    </xdr:from>
    <xdr:to>
      <xdr:col>46</xdr:col>
      <xdr:colOff>38100</xdr:colOff>
      <xdr:row>78</xdr:row>
      <xdr:rowOff>23904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9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15031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38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76167</xdr:rowOff>
    </xdr:from>
    <xdr:to>
      <xdr:col>41</xdr:col>
      <xdr:colOff>101600</xdr:colOff>
      <xdr:row>78</xdr:row>
      <xdr:rowOff>6317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7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22844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05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72106</xdr:rowOff>
    </xdr:from>
    <xdr:to>
      <xdr:col>36</xdr:col>
      <xdr:colOff>165100</xdr:colOff>
      <xdr:row>78</xdr:row>
      <xdr:rowOff>2256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18783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04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138292</xdr:rowOff>
    </xdr:from>
    <xdr:to>
      <xdr:col>55</xdr:col>
      <xdr:colOff>0</xdr:colOff>
      <xdr:row>97</xdr:row>
      <xdr:rowOff>47175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597492"/>
          <a:ext cx="838200" cy="8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67077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697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68986</xdr:rowOff>
    </xdr:from>
    <xdr:to>
      <xdr:col>50</xdr:col>
      <xdr:colOff>114300</xdr:colOff>
      <xdr:row>97</xdr:row>
      <xdr:rowOff>47175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528186"/>
          <a:ext cx="889000" cy="14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25736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82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68986</xdr:rowOff>
    </xdr:from>
    <xdr:to>
      <xdr:col>45</xdr:col>
      <xdr:colOff>177800</xdr:colOff>
      <xdr:row>97</xdr:row>
      <xdr:rowOff>18788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528186"/>
          <a:ext cx="889000" cy="12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37110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154828</xdr:rowOff>
    </xdr:from>
    <xdr:to>
      <xdr:col>41</xdr:col>
      <xdr:colOff>50800</xdr:colOff>
      <xdr:row>97</xdr:row>
      <xdr:rowOff>18788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614028"/>
          <a:ext cx="889000" cy="3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50488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59365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87492</xdr:rowOff>
    </xdr:from>
    <xdr:to>
      <xdr:col>55</xdr:col>
      <xdr:colOff>50800</xdr:colOff>
      <xdr:row>97</xdr:row>
      <xdr:rowOff>17642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4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110369</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39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167825</xdr:rowOff>
    </xdr:from>
    <xdr:to>
      <xdr:col>50</xdr:col>
      <xdr:colOff>165100</xdr:colOff>
      <xdr:row>97</xdr:row>
      <xdr:rowOff>97975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2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114502</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402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18186</xdr:rowOff>
    </xdr:from>
    <xdr:to>
      <xdr:col>46</xdr:col>
      <xdr:colOff>38100</xdr:colOff>
      <xdr:row>96</xdr:row>
      <xdr:rowOff>119786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47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136313</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25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139438</xdr:rowOff>
    </xdr:from>
    <xdr:to>
      <xdr:col>41</xdr:col>
      <xdr:colOff>101600</xdr:colOff>
      <xdr:row>97</xdr:row>
      <xdr:rowOff>69588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9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86115</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37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104028</xdr:rowOff>
    </xdr:from>
    <xdr:to>
      <xdr:col>36</xdr:col>
      <xdr:colOff>165100</xdr:colOff>
      <xdr:row>97</xdr:row>
      <xdr:rowOff>34178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6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50705</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33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101204</xdr:rowOff>
    </xdr:from>
    <xdr:to>
      <xdr:col>85</xdr:col>
      <xdr:colOff>127000</xdr:colOff>
      <xdr:row>38</xdr:row>
      <xdr:rowOff>116771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616304"/>
          <a:ext cx="838200" cy="1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92723</xdr:rowOff>
    </xdr:from>
    <xdr:to>
      <xdr:col>81</xdr:col>
      <xdr:colOff>50800</xdr:colOff>
      <xdr:row>38</xdr:row>
      <xdr:rowOff>101204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607823"/>
          <a:ext cx="889000" cy="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92723</xdr:rowOff>
    </xdr:from>
    <xdr:to>
      <xdr:col>76</xdr:col>
      <xdr:colOff>114300</xdr:colOff>
      <xdr:row>38</xdr:row>
      <xdr:rowOff>122906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607823"/>
          <a:ext cx="889000" cy="3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12835</xdr:rowOff>
    </xdr:from>
    <xdr:to>
      <xdr:col>71</xdr:col>
      <xdr:colOff>177800</xdr:colOff>
      <xdr:row>38</xdr:row>
      <xdr:rowOff>122906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527935"/>
          <a:ext cx="889000" cy="11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65971</xdr:rowOff>
    </xdr:from>
    <xdr:to>
      <xdr:col>85</xdr:col>
      <xdr:colOff>177800</xdr:colOff>
      <xdr:row>38</xdr:row>
      <xdr:rowOff>167571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8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152348</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9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50404</xdr:rowOff>
    </xdr:from>
    <xdr:to>
      <xdr:col>81</xdr:col>
      <xdr:colOff>101600</xdr:colOff>
      <xdr:row>38</xdr:row>
      <xdr:rowOff>152004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6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143131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5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41923</xdr:rowOff>
    </xdr:from>
    <xdr:to>
      <xdr:col>76</xdr:col>
      <xdr:colOff>165100</xdr:colOff>
      <xdr:row>38</xdr:row>
      <xdr:rowOff>143523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5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134650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72106</xdr:rowOff>
    </xdr:from>
    <xdr:to>
      <xdr:col>72</xdr:col>
      <xdr:colOff>38100</xdr:colOff>
      <xdr:row>39</xdr:row>
      <xdr:rowOff>2256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8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164833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7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133484</xdr:rowOff>
    </xdr:from>
    <xdr:to>
      <xdr:col>67</xdr:col>
      <xdr:colOff>101600</xdr:colOff>
      <xdr:row>38</xdr:row>
      <xdr:rowOff>63635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771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54762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6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129578</xdr:rowOff>
    </xdr:from>
    <xdr:to>
      <xdr:col>85</xdr:col>
      <xdr:colOff>127000</xdr:colOff>
      <xdr:row>57</xdr:row>
      <xdr:rowOff>164384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730778"/>
          <a:ext cx="838200" cy="20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87498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860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164384</xdr:rowOff>
    </xdr:from>
    <xdr:to>
      <xdr:col>81</xdr:col>
      <xdr:colOff>50800</xdr:colOff>
      <xdr:row>58</xdr:row>
      <xdr:rowOff>35695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937034"/>
          <a:ext cx="889000" cy="4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49954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99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35695</xdr:rowOff>
    </xdr:from>
    <xdr:to>
      <xdr:col>76</xdr:col>
      <xdr:colOff>114300</xdr:colOff>
      <xdr:row>58</xdr:row>
      <xdr:rowOff>68128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979795"/>
          <a:ext cx="889000" cy="3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88072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1003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78114</xdr:rowOff>
    </xdr:from>
    <xdr:to>
      <xdr:col>71</xdr:col>
      <xdr:colOff>177800</xdr:colOff>
      <xdr:row>58</xdr:row>
      <xdr:rowOff>68128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850764"/>
          <a:ext cx="889000" cy="16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83490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1002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78778</xdr:rowOff>
    </xdr:from>
    <xdr:to>
      <xdr:col>85</xdr:col>
      <xdr:colOff>177800</xdr:colOff>
      <xdr:row>57</xdr:row>
      <xdr:rowOff>8928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67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101655</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531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113584</xdr:rowOff>
    </xdr:from>
    <xdr:to>
      <xdr:col>81</xdr:col>
      <xdr:colOff>101600</xdr:colOff>
      <xdr:row>58</xdr:row>
      <xdr:rowOff>43734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88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60261</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9661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156345</xdr:rowOff>
    </xdr:from>
    <xdr:to>
      <xdr:col>76</xdr:col>
      <xdr:colOff>165100</xdr:colOff>
      <xdr:row>58</xdr:row>
      <xdr:rowOff>86495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92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103022</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9704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17328</xdr:rowOff>
    </xdr:from>
    <xdr:to>
      <xdr:col>72</xdr:col>
      <xdr:colOff>38100</xdr:colOff>
      <xdr:row>58</xdr:row>
      <xdr:rowOff>118928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6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110055</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10054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27314</xdr:rowOff>
    </xdr:from>
    <xdr:to>
      <xdr:col>67</xdr:col>
      <xdr:colOff>101600</xdr:colOff>
      <xdr:row>57</xdr:row>
      <xdr:rowOff>128914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79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145441</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957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2511</xdr:rowOff>
    </xdr:from>
    <xdr:to>
      <xdr:col>85</xdr:col>
      <xdr:colOff>127000</xdr:colOff>
      <xdr:row>72</xdr:row>
      <xdr:rowOff>162110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2175461"/>
          <a:ext cx="838200" cy="33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115257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88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2511</xdr:rowOff>
    </xdr:from>
    <xdr:to>
      <xdr:col>81</xdr:col>
      <xdr:colOff>50800</xdr:colOff>
      <xdr:row>75</xdr:row>
      <xdr:rowOff>136618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2175461"/>
          <a:ext cx="889000" cy="8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53824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59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136618</xdr:rowOff>
    </xdr:from>
    <xdr:to>
      <xdr:col>76</xdr:col>
      <xdr:colOff>114300</xdr:colOff>
      <xdr:row>77</xdr:row>
      <xdr:rowOff>36537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2995368"/>
          <a:ext cx="889000" cy="24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52995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1755</xdr:rowOff>
    </xdr:from>
    <xdr:to>
      <xdr:col>71</xdr:col>
      <xdr:colOff>177800</xdr:colOff>
      <xdr:row>77</xdr:row>
      <xdr:rowOff>36537</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203405"/>
          <a:ext cx="889000" cy="3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54379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56422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111310</xdr:rowOff>
    </xdr:from>
    <xdr:to>
      <xdr:col>85</xdr:col>
      <xdr:colOff>177800</xdr:colOff>
      <xdr:row>73</xdr:row>
      <xdr:rowOff>41460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245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134187</xdr:rowOff>
    </xdr:from>
    <xdr:ext cx="599010"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230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123161</xdr:rowOff>
    </xdr:from>
    <xdr:to>
      <xdr:col>81</xdr:col>
      <xdr:colOff>101600</xdr:colOff>
      <xdr:row>71</xdr:row>
      <xdr:rowOff>53311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212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86705</xdr:colOff>
      <xdr:row>69</xdr:row>
      <xdr:rowOff>69838</xdr:rowOff>
    </xdr:from>
    <xdr:ext cx="69018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136205" y="11899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85818</xdr:rowOff>
    </xdr:from>
    <xdr:to>
      <xdr:col>76</xdr:col>
      <xdr:colOff>165100</xdr:colOff>
      <xdr:row>76</xdr:row>
      <xdr:rowOff>15968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294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32495</xdr:rowOff>
    </xdr:from>
    <xdr:ext cx="59901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292795" y="1271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157187</xdr:rowOff>
    </xdr:from>
    <xdr:to>
      <xdr:col>72</xdr:col>
      <xdr:colOff>38100</xdr:colOff>
      <xdr:row>77</xdr:row>
      <xdr:rowOff>87337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18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103864</xdr:rowOff>
    </xdr:from>
    <xdr:ext cx="59901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03795" y="12962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122405</xdr:rowOff>
    </xdr:from>
    <xdr:to>
      <xdr:col>67</xdr:col>
      <xdr:colOff>101600</xdr:colOff>
      <xdr:row>77</xdr:row>
      <xdr:rowOff>52555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15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69082</xdr:rowOff>
    </xdr:from>
    <xdr:ext cx="59901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14795" y="12927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170808</xdr:rowOff>
    </xdr:from>
    <xdr:to>
      <xdr:col>85</xdr:col>
      <xdr:colOff>127000</xdr:colOff>
      <xdr:row>96</xdr:row>
      <xdr:rowOff>7018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458558"/>
          <a:ext cx="838200" cy="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145873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605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170808</xdr:rowOff>
    </xdr:from>
    <xdr:to>
      <xdr:col>81</xdr:col>
      <xdr:colOff>50800</xdr:colOff>
      <xdr:row>96</xdr:row>
      <xdr:rowOff>29902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458558"/>
          <a:ext cx="889000" cy="3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100306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7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23721</xdr:rowOff>
    </xdr:from>
    <xdr:to>
      <xdr:col>76</xdr:col>
      <xdr:colOff>114300</xdr:colOff>
      <xdr:row>96</xdr:row>
      <xdr:rowOff>29902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482921"/>
          <a:ext cx="889000" cy="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23721</xdr:rowOff>
    </xdr:from>
    <xdr:to>
      <xdr:col>71</xdr:col>
      <xdr:colOff>177800</xdr:colOff>
      <xdr:row>96</xdr:row>
      <xdr:rowOff>24295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482921"/>
          <a:ext cx="889000" cy="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129356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143234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127668</xdr:rowOff>
    </xdr:from>
    <xdr:to>
      <xdr:col>85</xdr:col>
      <xdr:colOff>177800</xdr:colOff>
      <xdr:row>96</xdr:row>
      <xdr:rowOff>57818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41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150545</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266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120008</xdr:rowOff>
    </xdr:from>
    <xdr:to>
      <xdr:col>81</xdr:col>
      <xdr:colOff>101600</xdr:colOff>
      <xdr:row>96</xdr:row>
      <xdr:rowOff>50158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40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66685</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18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150552</xdr:rowOff>
    </xdr:from>
    <xdr:to>
      <xdr:col>76</xdr:col>
      <xdr:colOff>165100</xdr:colOff>
      <xdr:row>96</xdr:row>
      <xdr:rowOff>80702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43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97229</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213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144371</xdr:rowOff>
    </xdr:from>
    <xdr:to>
      <xdr:col>72</xdr:col>
      <xdr:colOff>38100</xdr:colOff>
      <xdr:row>96</xdr:row>
      <xdr:rowOff>74521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43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91048</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207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144945</xdr:rowOff>
    </xdr:from>
    <xdr:to>
      <xdr:col>67</xdr:col>
      <xdr:colOff>101600</xdr:colOff>
      <xdr:row>96</xdr:row>
      <xdr:rowOff>75095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43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91622</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207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総務費においては、</a:t>
          </a:r>
          <a:r>
            <a:rPr kumimoji="1" lang="ja-JP" altLang="en-US" sz="1100">
              <a:solidFill>
                <a:schemeClr val="dk1"/>
              </a:solidFill>
              <a:effectLst/>
              <a:latin typeface="+mn-lt"/>
              <a:ea typeface="+mn-ea"/>
              <a:cs typeface="+mn-cs"/>
            </a:rPr>
            <a:t>人事院勧告に伴う職員及び会計年度任用職員の給与等の増や行政システム標準化に伴う物件費の増</a:t>
          </a:r>
          <a:r>
            <a:rPr kumimoji="1" lang="ja-JP" altLang="ja-JP" sz="1100">
              <a:solidFill>
                <a:schemeClr val="dk1"/>
              </a:solidFill>
              <a:effectLst/>
              <a:latin typeface="+mn-lt"/>
              <a:ea typeface="+mn-ea"/>
              <a:cs typeface="+mn-cs"/>
            </a:rPr>
            <a:t>が主な要因である。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土木費においては、災害復旧事業の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によって村道改良舗装事業が</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となったことが要因である。</a:t>
          </a:r>
          <a:endParaRPr lang="ja-JP" altLang="ja-JP" sz="1400">
            <a:effectLst/>
          </a:endParaRPr>
        </a:p>
        <a:p>
          <a:r>
            <a:rPr kumimoji="1" lang="ja-JP" altLang="ja-JP" sz="1100">
              <a:solidFill>
                <a:schemeClr val="dk1"/>
              </a:solidFill>
              <a:effectLst/>
              <a:latin typeface="+mn-lt"/>
              <a:ea typeface="+mn-ea"/>
              <a:cs typeface="+mn-cs"/>
            </a:rPr>
            <a:t>衛生費においては、</a:t>
          </a:r>
          <a:r>
            <a:rPr kumimoji="1" lang="ja-JP" altLang="en-US" sz="1100">
              <a:solidFill>
                <a:schemeClr val="dk1"/>
              </a:solidFill>
              <a:effectLst/>
              <a:latin typeface="+mn-lt"/>
              <a:ea typeface="+mn-ea"/>
              <a:cs typeface="+mn-cs"/>
            </a:rPr>
            <a:t>墓地管理運営事業による公営墓地の地盤整備事業及び小規模水道建設事業</a:t>
          </a:r>
          <a:r>
            <a:rPr kumimoji="1" lang="ja-JP" altLang="ja-JP" sz="1100">
              <a:solidFill>
                <a:schemeClr val="dk1"/>
              </a:solidFill>
              <a:effectLst/>
              <a:latin typeface="+mn-lt"/>
              <a:ea typeface="+mn-ea"/>
              <a:cs typeface="+mn-cs"/>
            </a:rPr>
            <a:t>の増</a:t>
          </a:r>
          <a:r>
            <a:rPr kumimoji="1" lang="ja-JP" altLang="en-US" sz="1100">
              <a:solidFill>
                <a:schemeClr val="dk1"/>
              </a:solidFill>
              <a:effectLst/>
              <a:latin typeface="+mn-lt"/>
              <a:ea typeface="+mn-ea"/>
              <a:cs typeface="+mn-cs"/>
            </a:rPr>
            <a:t>、椎葉村国民健康保険病院への負担金及び補助金の増</a:t>
          </a:r>
          <a:r>
            <a:rPr kumimoji="1" lang="ja-JP" altLang="ja-JP" sz="1100">
              <a:solidFill>
                <a:schemeClr val="dk1"/>
              </a:solidFill>
              <a:effectLst/>
              <a:latin typeface="+mn-lt"/>
              <a:ea typeface="+mn-ea"/>
              <a:cs typeface="+mn-cs"/>
            </a:rPr>
            <a:t>が主な要因である。</a:t>
          </a:r>
          <a:endParaRPr lang="ja-JP" altLang="ja-JP" sz="1400">
            <a:effectLst/>
          </a:endParaRPr>
        </a:p>
        <a:p>
          <a:r>
            <a:rPr kumimoji="1" lang="ja-JP" altLang="ja-JP" sz="1100">
              <a:solidFill>
                <a:schemeClr val="dk1"/>
              </a:solidFill>
              <a:effectLst/>
              <a:latin typeface="+mn-lt"/>
              <a:ea typeface="+mn-ea"/>
              <a:cs typeface="+mn-cs"/>
            </a:rPr>
            <a:t>教育費においては、</a:t>
          </a:r>
          <a:r>
            <a:rPr kumimoji="1" lang="ja-JP" altLang="en-US" sz="1100">
              <a:solidFill>
                <a:schemeClr val="dk1"/>
              </a:solidFill>
              <a:effectLst/>
              <a:latin typeface="+mn-lt"/>
              <a:ea typeface="+mn-ea"/>
              <a:cs typeface="+mn-cs"/>
            </a:rPr>
            <a:t>学校施設環境改善交付金事業による小学校プール建設工事並びに中学校寄宿舎改修工事の増、また、小崎地区交流拠点施設建設に</a:t>
          </a:r>
          <a:r>
            <a:rPr kumimoji="1" lang="ja-JP" altLang="ja-JP" sz="1100">
              <a:solidFill>
                <a:schemeClr val="dk1"/>
              </a:solidFill>
              <a:effectLst/>
              <a:latin typeface="+mn-lt"/>
              <a:ea typeface="+mn-ea"/>
              <a:cs typeface="+mn-cs"/>
            </a:rPr>
            <a:t>伴う普通建設事業の増が主な要因である。</a:t>
          </a:r>
          <a:endParaRPr lang="ja-JP" altLang="ja-JP" sz="1400">
            <a:effectLst/>
          </a:endParaRPr>
        </a:p>
        <a:p>
          <a:r>
            <a:rPr kumimoji="1" lang="ja-JP" altLang="ja-JP" sz="1100">
              <a:solidFill>
                <a:schemeClr val="dk1"/>
              </a:solidFill>
              <a:effectLst/>
              <a:latin typeface="+mn-lt"/>
              <a:ea typeface="+mn-ea"/>
              <a:cs typeface="+mn-cs"/>
            </a:rPr>
            <a:t>民生費においては、</a:t>
          </a:r>
          <a:r>
            <a:rPr kumimoji="1" lang="ja-JP" altLang="en-US" sz="1100">
              <a:solidFill>
                <a:schemeClr val="dk1"/>
              </a:solidFill>
              <a:effectLst/>
              <a:latin typeface="+mn-lt"/>
              <a:ea typeface="+mn-ea"/>
              <a:cs typeface="+mn-cs"/>
            </a:rPr>
            <a:t>介護人材確保対策事業の皆増</a:t>
          </a:r>
          <a:r>
            <a:rPr kumimoji="1" lang="ja-JP" altLang="ja-JP" sz="1100">
              <a:solidFill>
                <a:schemeClr val="dk1"/>
              </a:solidFill>
              <a:effectLst/>
              <a:latin typeface="+mn-lt"/>
              <a:ea typeface="+mn-ea"/>
              <a:cs typeface="+mn-cs"/>
            </a:rPr>
            <a:t>による</a:t>
          </a:r>
          <a:r>
            <a:rPr kumimoji="1" lang="ja-JP" altLang="en-US" sz="1100">
              <a:solidFill>
                <a:schemeClr val="dk1"/>
              </a:solidFill>
              <a:effectLst/>
              <a:latin typeface="+mn-lt"/>
              <a:ea typeface="+mn-ea"/>
              <a:cs typeface="+mn-cs"/>
            </a:rPr>
            <a:t>補助</a:t>
          </a:r>
          <a:r>
            <a:rPr kumimoji="1" lang="ja-JP" altLang="ja-JP" sz="1100">
              <a:solidFill>
                <a:schemeClr val="dk1"/>
              </a:solidFill>
              <a:effectLst/>
              <a:latin typeface="+mn-lt"/>
              <a:ea typeface="+mn-ea"/>
              <a:cs typeface="+mn-cs"/>
            </a:rPr>
            <a:t>費の増</a:t>
          </a:r>
          <a:r>
            <a:rPr kumimoji="1" lang="ja-JP" altLang="en-US" sz="1100">
              <a:solidFill>
                <a:schemeClr val="dk1"/>
              </a:solidFill>
              <a:effectLst/>
              <a:latin typeface="+mn-lt"/>
              <a:ea typeface="+mn-ea"/>
              <a:cs typeface="+mn-cs"/>
            </a:rPr>
            <a:t>並びに災害救助費による仮設住宅建設事業の増</a:t>
          </a:r>
          <a:r>
            <a:rPr kumimoji="1" lang="ja-JP" altLang="ja-JP" sz="1100">
              <a:solidFill>
                <a:schemeClr val="dk1"/>
              </a:solidFill>
              <a:effectLst/>
              <a:latin typeface="+mn-lt"/>
              <a:ea typeface="+mn-ea"/>
              <a:cs typeface="+mn-cs"/>
            </a:rPr>
            <a:t>が主な要因である。</a:t>
          </a:r>
          <a:endParaRPr lang="ja-JP" altLang="ja-JP" sz="1400">
            <a:effectLst/>
          </a:endParaRPr>
        </a:p>
        <a:p>
          <a:r>
            <a:rPr kumimoji="1" lang="ja-JP" altLang="ja-JP" sz="1100">
              <a:solidFill>
                <a:schemeClr val="dk1"/>
              </a:solidFill>
              <a:effectLst/>
              <a:latin typeface="+mn-lt"/>
              <a:ea typeface="+mn-ea"/>
              <a:cs typeface="+mn-cs"/>
            </a:rPr>
            <a:t>災害復旧事業費においては、</a:t>
          </a:r>
          <a:r>
            <a:rPr kumimoji="1" lang="ja-JP" altLang="en-US" sz="1100">
              <a:solidFill>
                <a:schemeClr val="dk1"/>
              </a:solidFill>
              <a:effectLst/>
              <a:latin typeface="+mn-lt"/>
              <a:ea typeface="+mn-ea"/>
              <a:cs typeface="+mn-cs"/>
            </a:rPr>
            <a:t>林道施設災害復旧費及び道路橋梁災害復旧費</a:t>
          </a:r>
          <a:r>
            <a:rPr kumimoji="1" lang="ja-JP" altLang="ja-JP" sz="1100">
              <a:solidFill>
                <a:schemeClr val="dk1"/>
              </a:solidFill>
              <a:effectLst/>
              <a:latin typeface="+mn-lt"/>
              <a:ea typeface="+mn-ea"/>
              <a:cs typeface="+mn-cs"/>
            </a:rPr>
            <a:t>が全て</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となったことが要因である。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宮崎県椎葉村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lt"/>
              <a:ea typeface="+mn-ea"/>
              <a:cs typeface="+mn-cs"/>
            </a:rPr>
            <a:t>人件費及び維持補修費並びに普通建設費が増となったが、災害復旧費が大幅な減となったため、</a:t>
          </a:r>
          <a:r>
            <a:rPr kumimoji="1" lang="ja-JP" altLang="ja-JP" sz="1300">
              <a:solidFill>
                <a:schemeClr val="dk1"/>
              </a:solidFill>
              <a:effectLst/>
              <a:latin typeface="+mn-lt"/>
              <a:ea typeface="+mn-ea"/>
              <a:cs typeface="+mn-cs"/>
            </a:rPr>
            <a:t>実質収支は</a:t>
          </a:r>
          <a:r>
            <a:rPr kumimoji="1" lang="en-US" altLang="ja-JP" sz="1300">
              <a:solidFill>
                <a:schemeClr val="dk1"/>
              </a:solidFill>
              <a:effectLst/>
              <a:latin typeface="+mn-lt"/>
              <a:ea typeface="+mn-ea"/>
              <a:cs typeface="+mn-cs"/>
            </a:rPr>
            <a:t>150</a:t>
          </a:r>
          <a:r>
            <a:rPr kumimoji="1" lang="ja-JP" altLang="ja-JP" sz="1300">
              <a:solidFill>
                <a:schemeClr val="dk1"/>
              </a:solidFill>
              <a:effectLst/>
              <a:latin typeface="+mn-lt"/>
              <a:ea typeface="+mn-ea"/>
              <a:cs typeface="+mn-cs"/>
            </a:rPr>
            <a:t>百万円となり、前年度と比較し</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となった。</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形式収支は、前年度と比較し</a:t>
          </a:r>
          <a:r>
            <a:rPr kumimoji="1" lang="en-US" altLang="ja-JP" sz="1300">
              <a:solidFill>
                <a:schemeClr val="dk1"/>
              </a:solidFill>
              <a:effectLst/>
              <a:latin typeface="+mn-lt"/>
              <a:ea typeface="+mn-ea"/>
              <a:cs typeface="+mn-cs"/>
            </a:rPr>
            <a:t>128</a:t>
          </a:r>
          <a:r>
            <a:rPr kumimoji="1" lang="ja-JP" altLang="en-US" sz="1300">
              <a:solidFill>
                <a:schemeClr val="dk1"/>
              </a:solidFill>
              <a:effectLst/>
              <a:latin typeface="+mn-lt"/>
              <a:ea typeface="+mn-ea"/>
              <a:cs typeface="+mn-cs"/>
            </a:rPr>
            <a:t>百万円の増となった。形式収支は増となったが、次年度に繰り越すべき財源が上回ったため実質収支は減となった。</a:t>
          </a:r>
          <a:endParaRPr kumimoji="1" lang="en-US" altLang="ja-JP" sz="1300">
            <a:solidFill>
              <a:schemeClr val="dk1"/>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宮崎県椎葉村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特別会計に赤字額はなく、健全な財政運営を保持している。</a:t>
          </a:r>
          <a:endParaRPr lang="ja-JP" altLang="ja-JP" sz="1400">
            <a:effectLst/>
          </a:endParaRPr>
        </a:p>
        <a:p>
          <a:r>
            <a:rPr kumimoji="1" lang="ja-JP" altLang="ja-JP" sz="1100">
              <a:solidFill>
                <a:schemeClr val="dk1"/>
              </a:solidFill>
              <a:effectLst/>
              <a:latin typeface="+mn-lt"/>
              <a:ea typeface="+mn-ea"/>
              <a:cs typeface="+mn-cs"/>
            </a:rPr>
            <a:t>しかし、依然として椎葉村国民健康保険病院は赤字補填として一般会計からの運営補助金等を支出していることから経営改善が必要である。</a:t>
          </a:r>
          <a:endParaRPr lang="ja-JP" altLang="ja-JP" sz="1400">
            <a:effectLst/>
          </a:endParaRPr>
        </a:p>
        <a:p>
          <a:r>
            <a:rPr kumimoji="1" lang="ja-JP" altLang="ja-JP" sz="1100">
              <a:solidFill>
                <a:schemeClr val="dk1"/>
              </a:solidFill>
              <a:effectLst/>
              <a:latin typeface="+mn-lt"/>
              <a:ea typeface="+mn-ea"/>
              <a:cs typeface="+mn-cs"/>
            </a:rPr>
            <a:t>また、他の会計においても、これまで以上に自主財源の確保、経営改革等を積極的に推進し、財政健全化に取り組んでいきたい。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8613762</v>
      </c>
      <c r="BO4" s="436"/>
      <c r="BP4" s="436"/>
      <c r="BQ4" s="436"/>
      <c r="BR4" s="436"/>
      <c r="BS4" s="436"/>
      <c r="BT4" s="436"/>
      <c r="BU4" s="437"/>
      <c r="BV4" s="435">
        <v>8683550</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4.8</v>
      </c>
      <c r="CU4" s="576"/>
      <c r="CV4" s="576"/>
      <c r="CW4" s="576"/>
      <c r="CX4" s="576"/>
      <c r="CY4" s="576"/>
      <c r="CZ4" s="576"/>
      <c r="DA4" s="577"/>
      <c r="DB4" s="575">
        <v>5.3</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7844319</v>
      </c>
      <c r="BO5" s="407"/>
      <c r="BP5" s="407"/>
      <c r="BQ5" s="407"/>
      <c r="BR5" s="407"/>
      <c r="BS5" s="407"/>
      <c r="BT5" s="407"/>
      <c r="BU5" s="408"/>
      <c r="BV5" s="406">
        <v>8042423</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82.1</v>
      </c>
      <c r="CU5" s="404"/>
      <c r="CV5" s="404"/>
      <c r="CW5" s="404"/>
      <c r="CX5" s="404"/>
      <c r="CY5" s="404"/>
      <c r="CZ5" s="404"/>
      <c r="DA5" s="405"/>
      <c r="DB5" s="403">
        <v>82.1</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769443</v>
      </c>
      <c r="BO6" s="407"/>
      <c r="BP6" s="407"/>
      <c r="BQ6" s="407"/>
      <c r="BR6" s="407"/>
      <c r="BS6" s="407"/>
      <c r="BT6" s="407"/>
      <c r="BU6" s="408"/>
      <c r="BV6" s="406">
        <v>641127</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82.2</v>
      </c>
      <c r="CU6" s="550"/>
      <c r="CV6" s="550"/>
      <c r="CW6" s="550"/>
      <c r="CX6" s="550"/>
      <c r="CY6" s="550"/>
      <c r="CZ6" s="550"/>
      <c r="DA6" s="551"/>
      <c r="DB6" s="549">
        <v>82.4</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618537</v>
      </c>
      <c r="BO7" s="407"/>
      <c r="BP7" s="407"/>
      <c r="BQ7" s="407"/>
      <c r="BR7" s="407"/>
      <c r="BS7" s="407"/>
      <c r="BT7" s="407"/>
      <c r="BU7" s="408"/>
      <c r="BV7" s="406">
        <v>476492</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3153571</v>
      </c>
      <c r="CU7" s="407"/>
      <c r="CV7" s="407"/>
      <c r="CW7" s="407"/>
      <c r="CX7" s="407"/>
      <c r="CY7" s="407"/>
      <c r="CZ7" s="407"/>
      <c r="DA7" s="408"/>
      <c r="DB7" s="406">
        <v>3080053</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150906</v>
      </c>
      <c r="BO8" s="407"/>
      <c r="BP8" s="407"/>
      <c r="BQ8" s="407"/>
      <c r="BR8" s="407"/>
      <c r="BS8" s="407"/>
      <c r="BT8" s="407"/>
      <c r="BU8" s="408"/>
      <c r="BV8" s="406">
        <v>164635</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0.18</v>
      </c>
      <c r="CU8" s="510"/>
      <c r="CV8" s="510"/>
      <c r="CW8" s="510"/>
      <c r="CX8" s="510"/>
      <c r="CY8" s="510"/>
      <c r="CZ8" s="510"/>
      <c r="DA8" s="511"/>
      <c r="DB8" s="509">
        <v>0.17</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2503</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-13729</v>
      </c>
      <c r="BO9" s="407"/>
      <c r="BP9" s="407"/>
      <c r="BQ9" s="407"/>
      <c r="BR9" s="407"/>
      <c r="BS9" s="407"/>
      <c r="BT9" s="407"/>
      <c r="BU9" s="408"/>
      <c r="BV9" s="406">
        <v>1506</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14.3</v>
      </c>
      <c r="CU9" s="404"/>
      <c r="CV9" s="404"/>
      <c r="CW9" s="404"/>
      <c r="CX9" s="404"/>
      <c r="CY9" s="404"/>
      <c r="CZ9" s="404"/>
      <c r="DA9" s="405"/>
      <c r="DB9" s="403">
        <v>15.8</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2808</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305</v>
      </c>
      <c r="BO10" s="407"/>
      <c r="BP10" s="407"/>
      <c r="BQ10" s="407"/>
      <c r="BR10" s="407"/>
      <c r="BS10" s="407"/>
      <c r="BT10" s="407"/>
      <c r="BU10" s="408"/>
      <c r="BV10" s="406">
        <v>340</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2406</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65148</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2392</v>
      </c>
      <c r="S13" s="494"/>
      <c r="T13" s="494"/>
      <c r="U13" s="494"/>
      <c r="V13" s="495"/>
      <c r="W13" s="496" t="s">
        <v>131</v>
      </c>
      <c r="X13" s="392"/>
      <c r="Y13" s="392"/>
      <c r="Z13" s="392"/>
      <c r="AA13" s="392"/>
      <c r="AB13" s="393"/>
      <c r="AC13" s="359">
        <v>436</v>
      </c>
      <c r="AD13" s="360"/>
      <c r="AE13" s="360"/>
      <c r="AF13" s="360"/>
      <c r="AG13" s="361"/>
      <c r="AH13" s="359">
        <v>514</v>
      </c>
      <c r="AI13" s="360"/>
      <c r="AJ13" s="360"/>
      <c r="AK13" s="360"/>
      <c r="AL13" s="419"/>
      <c r="AM13" s="463" t="s">
        <v>132</v>
      </c>
      <c r="AN13" s="363"/>
      <c r="AO13" s="363"/>
      <c r="AP13" s="363"/>
      <c r="AQ13" s="363"/>
      <c r="AR13" s="363"/>
      <c r="AS13" s="363"/>
      <c r="AT13" s="364"/>
      <c r="AU13" s="464" t="s">
        <v>90</v>
      </c>
      <c r="AV13" s="465"/>
      <c r="AW13" s="465"/>
      <c r="AX13" s="465"/>
      <c r="AY13" s="420" t="s">
        <v>133</v>
      </c>
      <c r="AZ13" s="421"/>
      <c r="BA13" s="421"/>
      <c r="BB13" s="421"/>
      <c r="BC13" s="421"/>
      <c r="BD13" s="421"/>
      <c r="BE13" s="421"/>
      <c r="BF13" s="421"/>
      <c r="BG13" s="421"/>
      <c r="BH13" s="421"/>
      <c r="BI13" s="421"/>
      <c r="BJ13" s="421"/>
      <c r="BK13" s="421"/>
      <c r="BL13" s="421"/>
      <c r="BM13" s="422"/>
      <c r="BN13" s="406">
        <v>-78572</v>
      </c>
      <c r="BO13" s="407"/>
      <c r="BP13" s="407"/>
      <c r="BQ13" s="407"/>
      <c r="BR13" s="407"/>
      <c r="BS13" s="407"/>
      <c r="BT13" s="407"/>
      <c r="BU13" s="408"/>
      <c r="BV13" s="406">
        <v>1846</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10</v>
      </c>
      <c r="CU13" s="404"/>
      <c r="CV13" s="404"/>
      <c r="CW13" s="404"/>
      <c r="CX13" s="404"/>
      <c r="CY13" s="404"/>
      <c r="CZ13" s="404"/>
      <c r="DA13" s="405"/>
      <c r="DB13" s="403">
        <v>10.1</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2502</v>
      </c>
      <c r="S14" s="494"/>
      <c r="T14" s="494"/>
      <c r="U14" s="494"/>
      <c r="V14" s="495"/>
      <c r="W14" s="497"/>
      <c r="X14" s="395"/>
      <c r="Y14" s="395"/>
      <c r="Z14" s="395"/>
      <c r="AA14" s="395"/>
      <c r="AB14" s="396"/>
      <c r="AC14" s="486">
        <v>33.1</v>
      </c>
      <c r="AD14" s="487"/>
      <c r="AE14" s="487"/>
      <c r="AF14" s="487"/>
      <c r="AG14" s="488"/>
      <c r="AH14" s="486">
        <v>35.700000000000003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2492</v>
      </c>
      <c r="S15" s="494"/>
      <c r="T15" s="494"/>
      <c r="U15" s="494"/>
      <c r="V15" s="495"/>
      <c r="W15" s="496" t="s">
        <v>137</v>
      </c>
      <c r="X15" s="392"/>
      <c r="Y15" s="392"/>
      <c r="Z15" s="392"/>
      <c r="AA15" s="392"/>
      <c r="AB15" s="393"/>
      <c r="AC15" s="359">
        <v>245</v>
      </c>
      <c r="AD15" s="360"/>
      <c r="AE15" s="360"/>
      <c r="AF15" s="360"/>
      <c r="AG15" s="361"/>
      <c r="AH15" s="359">
        <v>274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560144</v>
      </c>
      <c r="BO15" s="436"/>
      <c r="BP15" s="436"/>
      <c r="BQ15" s="436"/>
      <c r="BR15" s="436"/>
      <c r="BS15" s="436"/>
      <c r="BT15" s="436"/>
      <c r="BU15" s="437"/>
      <c r="BV15" s="435">
        <v>521439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18.600000000000001</v>
      </c>
      <c r="AD16" s="487"/>
      <c r="AE16" s="487"/>
      <c r="AF16" s="487"/>
      <c r="AG16" s="488"/>
      <c r="AH16" s="486">
        <v>19</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3064507</v>
      </c>
      <c r="BO16" s="407"/>
      <c r="BP16" s="407"/>
      <c r="BQ16" s="407"/>
      <c r="BR16" s="407"/>
      <c r="BS16" s="407"/>
      <c r="BT16" s="407"/>
      <c r="BU16" s="408"/>
      <c r="BV16" s="406">
        <v>2982139</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638</v>
      </c>
      <c r="AD17" s="360"/>
      <c r="AE17" s="360"/>
      <c r="AF17" s="360"/>
      <c r="AG17" s="361"/>
      <c r="AH17" s="359">
        <v>653</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643673</v>
      </c>
      <c r="BO17" s="407"/>
      <c r="BP17" s="407"/>
      <c r="BQ17" s="407"/>
      <c r="BR17" s="407"/>
      <c r="BS17" s="407"/>
      <c r="BT17" s="407"/>
      <c r="BU17" s="408"/>
      <c r="BV17" s="406">
        <v>607882</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537.29</v>
      </c>
      <c r="M18" s="459"/>
      <c r="N18" s="459"/>
      <c r="O18" s="459"/>
      <c r="P18" s="459"/>
      <c r="Q18" s="459"/>
      <c r="R18" s="460"/>
      <c r="S18" s="460"/>
      <c r="T18" s="460"/>
      <c r="U18" s="460"/>
      <c r="V18" s="461"/>
      <c r="W18" s="477"/>
      <c r="X18" s="478"/>
      <c r="Y18" s="478"/>
      <c r="Z18" s="478"/>
      <c r="AA18" s="478"/>
      <c r="AB18" s="502"/>
      <c r="AC18" s="376">
        <v>48.4</v>
      </c>
      <c r="AD18" s="377"/>
      <c r="AE18" s="377"/>
      <c r="AF18" s="377"/>
      <c r="AG18" s="462"/>
      <c r="AH18" s="376">
        <v>45.3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2658573</v>
      </c>
      <c r="BO18" s="407"/>
      <c r="BP18" s="407"/>
      <c r="BQ18" s="407"/>
      <c r="BR18" s="407"/>
      <c r="BS18" s="407"/>
      <c r="BT18" s="407"/>
      <c r="BU18" s="408"/>
      <c r="BV18" s="406">
        <v>2587793</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4884278</v>
      </c>
      <c r="BO19" s="407"/>
      <c r="BP19" s="407"/>
      <c r="BQ19" s="407"/>
      <c r="BR19" s="407"/>
      <c r="BS19" s="407"/>
      <c r="BT19" s="407"/>
      <c r="BU19" s="408"/>
      <c r="BV19" s="406">
        <v>4652170</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1057</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5282877</v>
      </c>
      <c r="BO22" s="436"/>
      <c r="BP22" s="436"/>
      <c r="BQ22" s="436"/>
      <c r="BR22" s="436"/>
      <c r="BS22" s="436"/>
      <c r="BT22" s="436"/>
      <c r="BU22" s="437"/>
      <c r="BV22" s="435">
        <v>5365537</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4729959</v>
      </c>
      <c r="BO23" s="407"/>
      <c r="BP23" s="407"/>
      <c r="BQ23" s="407"/>
      <c r="BR23" s="407"/>
      <c r="BS23" s="407"/>
      <c r="BT23" s="407"/>
      <c r="BU23" s="408"/>
      <c r="BV23" s="406">
        <v>4787707</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7170</v>
      </c>
      <c r="R24" s="360"/>
      <c r="S24" s="360"/>
      <c r="T24" s="360"/>
      <c r="U24" s="360"/>
      <c r="V24" s="361"/>
      <c r="W24" s="449"/>
      <c r="X24" s="386"/>
      <c r="Y24" s="387"/>
      <c r="Z24" s="362" t="s">
        <v>162</v>
      </c>
      <c r="AA24" s="363"/>
      <c r="AB24" s="363"/>
      <c r="AC24" s="363"/>
      <c r="AD24" s="363"/>
      <c r="AE24" s="363"/>
      <c r="AF24" s="363"/>
      <c r="AG24" s="364"/>
      <c r="AH24" s="359">
        <v>90</v>
      </c>
      <c r="AI24" s="360"/>
      <c r="AJ24" s="360"/>
      <c r="AK24" s="360"/>
      <c r="AL24" s="361"/>
      <c r="AM24" s="359">
        <v>283140</v>
      </c>
      <c r="AN24" s="360"/>
      <c r="AO24" s="360"/>
      <c r="AP24" s="360"/>
      <c r="AQ24" s="360"/>
      <c r="AR24" s="361"/>
      <c r="AS24" s="359">
        <v>3146</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4088095</v>
      </c>
      <c r="BO24" s="407"/>
      <c r="BP24" s="407"/>
      <c r="BQ24" s="407"/>
      <c r="BR24" s="407"/>
      <c r="BS24" s="407"/>
      <c r="BT24" s="407"/>
      <c r="BU24" s="408"/>
      <c r="BV24" s="406">
        <v>4029161</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5790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371357</v>
      </c>
      <c r="BO25" s="436"/>
      <c r="BP25" s="436"/>
      <c r="BQ25" s="436"/>
      <c r="BR25" s="436"/>
      <c r="BS25" s="436"/>
      <c r="BT25" s="436"/>
      <c r="BU25" s="437"/>
      <c r="BV25" s="435">
        <v>327737</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5490</v>
      </c>
      <c r="R26" s="360"/>
      <c r="S26" s="360"/>
      <c r="T26" s="360"/>
      <c r="U26" s="360"/>
      <c r="V26" s="361"/>
      <c r="W26" s="449"/>
      <c r="X26" s="386"/>
      <c r="Y26" s="387"/>
      <c r="Z26" s="362" t="s">
        <v>168</v>
      </c>
      <c r="AA26" s="417"/>
      <c r="AB26" s="417"/>
      <c r="AC26" s="417"/>
      <c r="AD26" s="417"/>
      <c r="AE26" s="417"/>
      <c r="AF26" s="417"/>
      <c r="AG26" s="418"/>
      <c r="AH26" s="359">
        <v>3</v>
      </c>
      <c r="AI26" s="360"/>
      <c r="AJ26" s="360"/>
      <c r="AK26" s="360"/>
      <c r="AL26" s="361"/>
      <c r="AM26" s="359">
        <v>10593</v>
      </c>
      <c r="AN26" s="360"/>
      <c r="AO26" s="360"/>
      <c r="AP26" s="360"/>
      <c r="AQ26" s="360"/>
      <c r="AR26" s="361"/>
      <c r="AS26" s="359">
        <v>3531</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2930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364778</v>
      </c>
      <c r="BO27" s="441"/>
      <c r="BP27" s="441"/>
      <c r="BQ27" s="441"/>
      <c r="BR27" s="441"/>
      <c r="BS27" s="441"/>
      <c r="BT27" s="441"/>
      <c r="BU27" s="442"/>
      <c r="BV27" s="440">
        <v>364772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2200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2073478</v>
      </c>
      <c r="BO28" s="436"/>
      <c r="BP28" s="436"/>
      <c r="BQ28" s="436"/>
      <c r="BR28" s="436"/>
      <c r="BS28" s="436"/>
      <c r="BT28" s="436"/>
      <c r="BU28" s="437"/>
      <c r="BV28" s="435">
        <v>2055321</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8</v>
      </c>
      <c r="M29" s="360"/>
      <c r="N29" s="360"/>
      <c r="O29" s="360"/>
      <c r="P29" s="361"/>
      <c r="Q29" s="359">
        <v>2030</v>
      </c>
      <c r="R29" s="360"/>
      <c r="S29" s="360"/>
      <c r="T29" s="360"/>
      <c r="U29" s="360"/>
      <c r="V29" s="361"/>
      <c r="W29" s="450"/>
      <c r="X29" s="451"/>
      <c r="Y29" s="452"/>
      <c r="Z29" s="362" t="s">
        <v>177</v>
      </c>
      <c r="AA29" s="363"/>
      <c r="AB29" s="363"/>
      <c r="AC29" s="363"/>
      <c r="AD29" s="363"/>
      <c r="AE29" s="363"/>
      <c r="AF29" s="363"/>
      <c r="AG29" s="364"/>
      <c r="AH29" s="359">
        <v>90</v>
      </c>
      <c r="AI29" s="360"/>
      <c r="AJ29" s="360"/>
      <c r="AK29" s="360"/>
      <c r="AL29" s="361"/>
      <c r="AM29" s="359">
        <v>283140</v>
      </c>
      <c r="AN29" s="360"/>
      <c r="AO29" s="360"/>
      <c r="AP29" s="360"/>
      <c r="AQ29" s="360"/>
      <c r="AR29" s="361"/>
      <c r="AS29" s="359">
        <v>3146</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616943</v>
      </c>
      <c r="BO29" s="407"/>
      <c r="BP29" s="407"/>
      <c r="BQ29" s="407"/>
      <c r="BR29" s="407"/>
      <c r="BS29" s="407"/>
      <c r="BT29" s="407"/>
      <c r="BU29" s="408"/>
      <c r="BV29" s="406">
        <v>702647</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94.7</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1667880</v>
      </c>
      <c r="BO30" s="441"/>
      <c r="BP30" s="441"/>
      <c r="BQ30" s="441"/>
      <c r="BR30" s="441"/>
      <c r="BS30" s="441"/>
      <c r="BT30" s="441"/>
      <c r="BU30" s="442"/>
      <c r="BV30" s="440">
        <v>1685017</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国民健康保険事業</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IF('各会計、関係団体の財政状況及び健全化判断比率'!B32="","",'各会計、関係団体の財政状況及び健全化判断比率'!B32)</f>
        <v>国民健康保険病院事業</v>
      </c>
      <c r="AP34" s="355"/>
      <c r="AQ34" s="355"/>
      <c r="AR34" s="355"/>
      <c r="AS34" s="355"/>
      <c r="AT34" s="355"/>
      <c r="AU34" s="355"/>
      <c r="AV34" s="355"/>
      <c r="AW34" s="355"/>
      <c r="AX34" s="355"/>
      <c r="AY34" s="355"/>
      <c r="AZ34" s="355"/>
      <c r="BA34" s="355"/>
      <c r="BB34" s="355"/>
      <c r="BC34" s="355"/>
      <c r="BD34" s="163"/>
      <c r="BE34" s="354">
        <f>IF(BG34="","",MAX(C34:D43,U34:V43,AM34:AN43)+1)</f>
        <v>9</v>
      </c>
      <c r="BF34" s="354"/>
      <c r="BG34" s="355" t="str">
        <f>IF('各会計、関係団体の財政状況及び健全化判断比率'!B34="","",'各会計、関係団体の財政状況及び健全化判断比率'!B34)</f>
        <v>電気事業</v>
      </c>
      <c r="BH34" s="355"/>
      <c r="BI34" s="355"/>
      <c r="BJ34" s="355"/>
      <c r="BK34" s="355"/>
      <c r="BL34" s="355"/>
      <c r="BM34" s="355"/>
      <c r="BN34" s="355"/>
      <c r="BO34" s="355"/>
      <c r="BP34" s="355"/>
      <c r="BQ34" s="355"/>
      <c r="BR34" s="355"/>
      <c r="BS34" s="355"/>
      <c r="BT34" s="355"/>
      <c r="BU34" s="355"/>
      <c r="BV34" s="163"/>
      <c r="BW34" s="354">
        <f>IF(BY34="","",MAX(C34:D43,U34:V43,AM34:AN43,BE34:BF43)+1)</f>
        <v>10</v>
      </c>
      <c r="BX34" s="354"/>
      <c r="BY34" s="355" t="str">
        <f>IF('各会計、関係団体の財政状況及び健全化判断比率'!B68="","",'各会計、関係団体の財政状況及び健全化判断比率'!B68)</f>
        <v>宮崎県市町村総合事務組合　一般会計</v>
      </c>
      <c r="BZ34" s="355"/>
      <c r="CA34" s="355"/>
      <c r="CB34" s="355"/>
      <c r="CC34" s="355"/>
      <c r="CD34" s="355"/>
      <c r="CE34" s="355"/>
      <c r="CF34" s="355"/>
      <c r="CG34" s="355"/>
      <c r="CH34" s="355"/>
      <c r="CI34" s="355"/>
      <c r="CJ34" s="355"/>
      <c r="CK34" s="355"/>
      <c r="CL34" s="355"/>
      <c r="CM34" s="355"/>
      <c r="CN34" s="163"/>
      <c r="CO34" s="354">
        <f>IF(CQ34="","",MAX(C34:D43,U34:V43,AM34:AN43,BE34:BF43,BW34:BX43)+1)</f>
        <v>19</v>
      </c>
      <c r="CP34" s="354"/>
      <c r="CQ34" s="355" t="str">
        <f>IF('各会計、関係団体の財政状況及び健全化判断比率'!BS7="","",'各会計、関係団体の財政状況及び健全化判断比率'!BS7)</f>
        <v>宮崎県林業公社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f>IF(E35="","",C34+1)</f>
        <v>2</v>
      </c>
      <c r="D35" s="354"/>
      <c r="E35" s="355" t="str">
        <f>IF('各会計、関係団体の財政状況及び健全化判断比率'!B8="","",'各会計、関係団体の財政状況及び健全化判断比率'!B8)</f>
        <v>ケーブルネットワーク事業</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介護保険事業</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IF('各会計、関係団体の財政状況及び健全化判断比率'!B33="","",'各会計、関係団体の財政状況及び健全化判断比率'!B33)</f>
        <v>簡易水道事業</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11</v>
      </c>
      <c r="BX35" s="354"/>
      <c r="BY35" s="355" t="str">
        <f>IF('各会計、関係団体の財政状況及び健全化判断比率'!B69="","",'各会計、関係団体の財政状況及び健全化判断比率'!B69)</f>
        <v>宮崎県市町村総合事務組合　市町村交通災害共済事業特別会計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後期高齢者医療事業</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12</v>
      </c>
      <c r="BX36" s="354"/>
      <c r="BY36" s="355" t="str">
        <f>IF('各会計、関係団体の財政状況及び健全化判断比率'!B70="","",'各会計、関係団体の財政状況及び健全化判断比率'!B70)</f>
        <v>宮崎県市町村総合事務組合　自治会館管理運営特別会計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6</v>
      </c>
      <c r="V37" s="354"/>
      <c r="W37" s="355" t="str">
        <f>IF('各会計、関係団体の財政状況及び健全化判断比率'!B31="","",'各会計、関係団体の財政状況及び健全化判断比率'!B31)</f>
        <v>介護サービス事業</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13</v>
      </c>
      <c r="BX37" s="354"/>
      <c r="BY37" s="355" t="str">
        <f>IF('各会計、関係団体の財政状況及び健全化判断比率'!B71="","",'各会計、関係団体の財政状況及び健全化判断比率'!B71)</f>
        <v>宮崎県後期高齢者医療広域連合　一般会計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14</v>
      </c>
      <c r="BX38" s="354"/>
      <c r="BY38" s="355" t="str">
        <f>IF('各会計、関係団体の財政状況及び健全化判断比率'!B72="","",'各会計、関係団体の財政状況及び健全化判断比率'!B72)</f>
        <v>宮崎県後期高齢者医療広域連合　後期高齢者医療特別会計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15</v>
      </c>
      <c r="BX39" s="354"/>
      <c r="BY39" s="355" t="str">
        <f>IF('各会計、関係団体の財政状況及び健全化判断比率'!B73="","",'各会計、関係団体の財政状況及び健全化判断比率'!B73)</f>
        <v>宮崎県北部広域行政事務組合（一般会計）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16</v>
      </c>
      <c r="BX40" s="354"/>
      <c r="BY40" s="355" t="str">
        <f>IF('各会計、関係団体の財政状況及び健全化判断比率'!B74="","",'各会計、関係団体の財政状況及び健全化判断比率'!B74)</f>
        <v>宮崎県北部広域行政事務組合（特別会計）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17</v>
      </c>
      <c r="BX41" s="354"/>
      <c r="BY41" s="355" t="str">
        <f>IF('各会計、関係団体の財政状況及び健全化判断比率'!B75="","",'各会計、関係団体の財政状況及び健全化判断比率'!B75)</f>
        <v>日向東臼杵広域連合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18</v>
      </c>
      <c r="BX42" s="354"/>
      <c r="BY42" s="355" t="str">
        <f>IF('各会計、関係団体の財政状況及び健全化判断比率'!B76="","",'各会計、関係団体の財政状況及び健全化判断比率'!B76)</f>
        <v>入郷地区衛生組合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waPBz4dBNdv75O5584dHFqjZKKspGDBzPio+wSA3M9QHpjZjwjbhqjoSX8nQVPwaYNzMzZWV6Ryn8T4CqbsAmw==" saltValue="Dbp0Be8iLTqx5KD+oPvxP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36" t="s">
        <v>535</v>
      </c>
      <c r="D34" s="1136"/>
      <c r="E34" s="1137"/>
      <c r="F34" s="32">
        <v>17.149999999999999</v>
      </c>
      <c r="G34" s="33">
        <v>16.850000000000001</v>
      </c>
      <c r="H34" s="33">
        <v>17.3</v>
      </c>
      <c r="I34" s="33">
        <v>17.260000000000002</v>
      </c>
      <c r="J34" s="34">
        <v>17.03</v>
      </c>
      <c r="K34" s="22"/>
      <c r="L34" s="22"/>
      <c r="M34" s="22"/>
      <c r="N34" s="22"/>
      <c r="O34" s="22"/>
      <c r="P34" s="22"/>
    </row>
    <row r="35" spans="1:16" ht="39" customHeight="1" x14ac:dyDescent="0.15">
      <c r="A35" s="22"/>
      <c r="B35" s="35"/>
      <c r="C35" s="1132" t="s">
        <v>536</v>
      </c>
      <c r="D35" s="1132"/>
      <c r="E35" s="1133"/>
      <c r="F35" s="36">
        <v>5.45</v>
      </c>
      <c r="G35" s="37">
        <v>5.13</v>
      </c>
      <c r="H35" s="37">
        <v>5.26</v>
      </c>
      <c r="I35" s="37">
        <v>5.32</v>
      </c>
      <c r="J35" s="38">
        <v>4.76</v>
      </c>
      <c r="K35" s="22"/>
      <c r="L35" s="22"/>
      <c r="M35" s="22"/>
      <c r="N35" s="22"/>
      <c r="O35" s="22"/>
      <c r="P35" s="22"/>
    </row>
    <row r="36" spans="1:16" ht="39" customHeight="1" x14ac:dyDescent="0.15">
      <c r="A36" s="22"/>
      <c r="B36" s="35"/>
      <c r="C36" s="1132" t="s">
        <v>537</v>
      </c>
      <c r="D36" s="1132"/>
      <c r="E36" s="1133"/>
      <c r="F36" s="36">
        <v>0.02</v>
      </c>
      <c r="G36" s="37">
        <v>0.02</v>
      </c>
      <c r="H36" s="37">
        <v>1.31</v>
      </c>
      <c r="I36" s="37">
        <v>1.26</v>
      </c>
      <c r="J36" s="38">
        <v>1.5</v>
      </c>
      <c r="K36" s="22"/>
      <c r="L36" s="22"/>
      <c r="M36" s="22"/>
      <c r="N36" s="22"/>
      <c r="O36" s="22"/>
      <c r="P36" s="22"/>
    </row>
    <row r="37" spans="1:16" ht="39" customHeight="1" x14ac:dyDescent="0.15">
      <c r="A37" s="22"/>
      <c r="B37" s="35"/>
      <c r="C37" s="1132" t="s">
        <v>538</v>
      </c>
      <c r="D37" s="1132"/>
      <c r="E37" s="1133"/>
      <c r="F37" s="36">
        <v>0.27</v>
      </c>
      <c r="G37" s="37">
        <v>0.44</v>
      </c>
      <c r="H37" s="37">
        <v>1.06</v>
      </c>
      <c r="I37" s="37">
        <v>1.29</v>
      </c>
      <c r="J37" s="38">
        <v>0.94</v>
      </c>
      <c r="K37" s="22"/>
      <c r="L37" s="22"/>
      <c r="M37" s="22"/>
      <c r="N37" s="22"/>
      <c r="O37" s="22"/>
      <c r="P37" s="22"/>
    </row>
    <row r="38" spans="1:16" ht="39" customHeight="1" x14ac:dyDescent="0.15">
      <c r="A38" s="22"/>
      <c r="B38" s="35"/>
      <c r="C38" s="1132" t="s">
        <v>539</v>
      </c>
      <c r="D38" s="1132"/>
      <c r="E38" s="1133"/>
      <c r="F38" s="36">
        <v>0.04</v>
      </c>
      <c r="G38" s="37">
        <v>0.05</v>
      </c>
      <c r="H38" s="37">
        <v>7.0000000000000007E-2</v>
      </c>
      <c r="I38" s="37">
        <v>0.04</v>
      </c>
      <c r="J38" s="38">
        <v>0.12</v>
      </c>
      <c r="K38" s="22"/>
      <c r="L38" s="22"/>
      <c r="M38" s="22"/>
      <c r="N38" s="22"/>
      <c r="O38" s="22"/>
      <c r="P38" s="22"/>
    </row>
    <row r="39" spans="1:16" ht="39" customHeight="1" x14ac:dyDescent="0.15">
      <c r="A39" s="22"/>
      <c r="B39" s="35"/>
      <c r="C39" s="1132" t="s">
        <v>540</v>
      </c>
      <c r="D39" s="1132"/>
      <c r="E39" s="1133"/>
      <c r="F39" s="36">
        <v>0.73</v>
      </c>
      <c r="G39" s="37">
        <v>0.02</v>
      </c>
      <c r="H39" s="37">
        <v>0.24</v>
      </c>
      <c r="I39" s="37">
        <v>0.06</v>
      </c>
      <c r="J39" s="38">
        <v>7.0000000000000007E-2</v>
      </c>
      <c r="K39" s="22"/>
      <c r="L39" s="22"/>
      <c r="M39" s="22"/>
      <c r="N39" s="22"/>
      <c r="O39" s="22"/>
      <c r="P39" s="22"/>
    </row>
    <row r="40" spans="1:16" ht="39" customHeight="1" x14ac:dyDescent="0.15">
      <c r="A40" s="22"/>
      <c r="B40" s="35"/>
      <c r="C40" s="1132" t="s">
        <v>541</v>
      </c>
      <c r="D40" s="1132"/>
      <c r="E40" s="1133"/>
      <c r="F40" s="36">
        <v>0.01</v>
      </c>
      <c r="G40" s="37">
        <v>0.01</v>
      </c>
      <c r="H40" s="37">
        <v>0.01</v>
      </c>
      <c r="I40" s="37">
        <v>0.01</v>
      </c>
      <c r="J40" s="38">
        <v>0.01</v>
      </c>
      <c r="K40" s="22"/>
      <c r="L40" s="22"/>
      <c r="M40" s="22"/>
      <c r="N40" s="22"/>
      <c r="O40" s="22"/>
      <c r="P40" s="22"/>
    </row>
    <row r="41" spans="1:16" ht="39" customHeight="1" x14ac:dyDescent="0.15">
      <c r="A41" s="22"/>
      <c r="B41" s="35"/>
      <c r="C41" s="1132" t="s">
        <v>542</v>
      </c>
      <c r="D41" s="1132"/>
      <c r="E41" s="1133"/>
      <c r="F41" s="36">
        <v>0.02</v>
      </c>
      <c r="G41" s="37">
        <v>0.03</v>
      </c>
      <c r="H41" s="37">
        <v>0.02</v>
      </c>
      <c r="I41" s="37">
        <v>0.02</v>
      </c>
      <c r="J41" s="38">
        <v>0.01</v>
      </c>
      <c r="K41" s="22"/>
      <c r="L41" s="22"/>
      <c r="M41" s="22"/>
      <c r="N41" s="22"/>
      <c r="O41" s="22"/>
      <c r="P41" s="22"/>
    </row>
    <row r="42" spans="1:16" ht="39" customHeight="1" x14ac:dyDescent="0.15">
      <c r="A42" s="22"/>
      <c r="B42" s="39"/>
      <c r="C42" s="1132" t="s">
        <v>543</v>
      </c>
      <c r="D42" s="1132"/>
      <c r="E42" s="1133"/>
      <c r="F42" s="36" t="s">
        <v>490</v>
      </c>
      <c r="G42" s="37" t="s">
        <v>490</v>
      </c>
      <c r="H42" s="37" t="s">
        <v>490</v>
      </c>
      <c r="I42" s="37" t="s">
        <v>490</v>
      </c>
      <c r="J42" s="38" t="s">
        <v>490</v>
      </c>
      <c r="K42" s="22"/>
      <c r="L42" s="22"/>
      <c r="M42" s="22"/>
      <c r="N42" s="22"/>
      <c r="O42" s="22"/>
      <c r="P42" s="22"/>
    </row>
    <row r="43" spans="1:16" ht="39" customHeight="1" thickBot="1" x14ac:dyDescent="0.2">
      <c r="A43" s="22"/>
      <c r="B43" s="40"/>
      <c r="C43" s="1134" t="s">
        <v>544</v>
      </c>
      <c r="D43" s="1134"/>
      <c r="E43" s="1135"/>
      <c r="F43" s="41">
        <v>0</v>
      </c>
      <c r="G43" s="42">
        <v>0</v>
      </c>
      <c r="H43" s="42">
        <v>0.01</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Gj28AWHsr9+TtpbKPr5mQj33nD/Tf/ZFmeGlUjj/gALRpZ6hTQChNaT5Y6dtQZi2JVhloCPhAGIyjQgxeAvag==" saltValue="bHAXhLT+muAic6saLBPZ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755</v>
      </c>
      <c r="L45" s="58">
        <v>741</v>
      </c>
      <c r="M45" s="58">
        <v>718</v>
      </c>
      <c r="N45" s="58">
        <v>735</v>
      </c>
      <c r="O45" s="59">
        <v>697</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490</v>
      </c>
      <c r="L46" s="62" t="s">
        <v>490</v>
      </c>
      <c r="M46" s="62" t="s">
        <v>490</v>
      </c>
      <c r="N46" s="62" t="s">
        <v>490</v>
      </c>
      <c r="O46" s="63" t="s">
        <v>490</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490</v>
      </c>
      <c r="L47" s="62" t="s">
        <v>490</v>
      </c>
      <c r="M47" s="62" t="s">
        <v>490</v>
      </c>
      <c r="N47" s="62" t="s">
        <v>490</v>
      </c>
      <c r="O47" s="63" t="s">
        <v>490</v>
      </c>
      <c r="P47" s="46"/>
      <c r="Q47" s="46"/>
      <c r="R47" s="46"/>
      <c r="S47" s="46"/>
      <c r="T47" s="46"/>
      <c r="U47" s="46"/>
    </row>
    <row r="48" spans="1:21" ht="30.75" customHeight="1" x14ac:dyDescent="0.15">
      <c r="A48" s="46"/>
      <c r="B48" s="1163"/>
      <c r="C48" s="1164"/>
      <c r="D48" s="60"/>
      <c r="E48" s="1140" t="s">
        <v>13</v>
      </c>
      <c r="F48" s="1140"/>
      <c r="G48" s="1140"/>
      <c r="H48" s="1140"/>
      <c r="I48" s="1140"/>
      <c r="J48" s="1141"/>
      <c r="K48" s="61">
        <v>54</v>
      </c>
      <c r="L48" s="62">
        <v>52</v>
      </c>
      <c r="M48" s="62">
        <v>59</v>
      </c>
      <c r="N48" s="62">
        <v>57</v>
      </c>
      <c r="O48" s="63">
        <v>58</v>
      </c>
      <c r="P48" s="46"/>
      <c r="Q48" s="46"/>
      <c r="R48" s="46"/>
      <c r="S48" s="46"/>
      <c r="T48" s="46"/>
      <c r="U48" s="46"/>
    </row>
    <row r="49" spans="1:21" ht="30.75" customHeight="1" x14ac:dyDescent="0.15">
      <c r="A49" s="46"/>
      <c r="B49" s="1163"/>
      <c r="C49" s="1164"/>
      <c r="D49" s="60"/>
      <c r="E49" s="1140" t="s">
        <v>14</v>
      </c>
      <c r="F49" s="1140"/>
      <c r="G49" s="1140"/>
      <c r="H49" s="1140"/>
      <c r="I49" s="1140"/>
      <c r="J49" s="1141"/>
      <c r="K49" s="61">
        <v>4</v>
      </c>
      <c r="L49" s="62">
        <v>4</v>
      </c>
      <c r="M49" s="62">
        <v>4</v>
      </c>
      <c r="N49" s="62">
        <v>2</v>
      </c>
      <c r="O49" s="63">
        <v>0</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490</v>
      </c>
      <c r="L50" s="62" t="s">
        <v>490</v>
      </c>
      <c r="M50" s="62" t="s">
        <v>490</v>
      </c>
      <c r="N50" s="62" t="s">
        <v>490</v>
      </c>
      <c r="O50" s="63" t="s">
        <v>490</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490</v>
      </c>
      <c r="L51" s="62" t="s">
        <v>490</v>
      </c>
      <c r="M51" s="62" t="s">
        <v>490</v>
      </c>
      <c r="N51" s="62">
        <v>0</v>
      </c>
      <c r="O51" s="63">
        <v>0</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544</v>
      </c>
      <c r="L52" s="62">
        <v>534</v>
      </c>
      <c r="M52" s="62">
        <v>529</v>
      </c>
      <c r="N52" s="62">
        <v>520</v>
      </c>
      <c r="O52" s="63">
        <v>506</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269</v>
      </c>
      <c r="L53" s="67">
        <v>263</v>
      </c>
      <c r="M53" s="67">
        <v>252</v>
      </c>
      <c r="N53" s="67">
        <v>274</v>
      </c>
      <c r="O53" s="68">
        <v>249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15">
      <c r="B58" s="1146" t="s">
        <v>24</v>
      </c>
      <c r="C58" s="1147"/>
      <c r="D58" s="1152" t="s">
        <v>25</v>
      </c>
      <c r="E58" s="1153"/>
      <c r="F58" s="1153"/>
      <c r="G58" s="1153"/>
      <c r="H58" s="1153"/>
      <c r="I58" s="1153"/>
      <c r="J58" s="1154"/>
      <c r="K58" s="81" t="s">
        <v>550</v>
      </c>
      <c r="L58" s="82" t="s">
        <v>550</v>
      </c>
      <c r="M58" s="82" t="s">
        <v>550</v>
      </c>
      <c r="N58" s="82" t="s">
        <v>550</v>
      </c>
      <c r="O58" s="83" t="s">
        <v>550</v>
      </c>
    </row>
    <row r="59" spans="1:21" ht="31.5" customHeight="1" x14ac:dyDescent="0.15">
      <c r="B59" s="1148"/>
      <c r="C59" s="1149"/>
      <c r="D59" s="1155" t="s">
        <v>26</v>
      </c>
      <c r="E59" s="1156"/>
      <c r="F59" s="1156"/>
      <c r="G59" s="1156"/>
      <c r="H59" s="1156"/>
      <c r="I59" s="1156"/>
      <c r="J59" s="1157"/>
      <c r="K59" s="84" t="s">
        <v>550</v>
      </c>
      <c r="L59" s="85" t="s">
        <v>550</v>
      </c>
      <c r="M59" s="85" t="s">
        <v>550</v>
      </c>
      <c r="N59" s="85" t="s">
        <v>550</v>
      </c>
      <c r="O59" s="86" t="s">
        <v>550</v>
      </c>
    </row>
    <row r="60" spans="1:21" ht="31.5" customHeight="1" thickBot="1" x14ac:dyDescent="0.2">
      <c r="B60" s="1150"/>
      <c r="C60" s="1151"/>
      <c r="D60" s="1158" t="s">
        <v>27</v>
      </c>
      <c r="E60" s="1159"/>
      <c r="F60" s="1159"/>
      <c r="G60" s="1159"/>
      <c r="H60" s="1159"/>
      <c r="I60" s="1159"/>
      <c r="J60" s="1160"/>
      <c r="K60" s="87" t="s">
        <v>550</v>
      </c>
      <c r="L60" s="88" t="s">
        <v>550</v>
      </c>
      <c r="M60" s="88" t="s">
        <v>550</v>
      </c>
      <c r="N60" s="88" t="s">
        <v>550</v>
      </c>
      <c r="O60" s="89" t="s">
        <v>550</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9RPh4qNlnKhciEEFtGVsMYjUCq3T6u/LpFEvcPdd/hfZoKSzPWWXqgDH/hHLoEc8BM7s+biyKVBguRvdWgX4WA==" saltValue="WxGcn9C0fLFOifIm5uoF3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81" t="s">
        <v>30</v>
      </c>
      <c r="C41" s="1182"/>
      <c r="D41" s="103"/>
      <c r="E41" s="1183" t="s">
        <v>31</v>
      </c>
      <c r="F41" s="1183"/>
      <c r="G41" s="1183"/>
      <c r="H41" s="1184"/>
      <c r="I41" s="330">
        <v>6096</v>
      </c>
      <c r="J41" s="331">
        <v>5886</v>
      </c>
      <c r="K41" s="331">
        <v>5751</v>
      </c>
      <c r="L41" s="331">
        <v>5366</v>
      </c>
      <c r="M41" s="332">
        <v>5283</v>
      </c>
    </row>
    <row r="42" spans="2:13" ht="27.75" customHeight="1" x14ac:dyDescent="0.15">
      <c r="B42" s="1171"/>
      <c r="C42" s="1172"/>
      <c r="D42" s="104"/>
      <c r="E42" s="1175" t="s">
        <v>32</v>
      </c>
      <c r="F42" s="1175"/>
      <c r="G42" s="1175"/>
      <c r="H42" s="1176"/>
      <c r="I42" s="333" t="s">
        <v>490</v>
      </c>
      <c r="J42" s="334" t="s">
        <v>490</v>
      </c>
      <c r="K42" s="334" t="s">
        <v>490</v>
      </c>
      <c r="L42" s="334" t="s">
        <v>490</v>
      </c>
      <c r="M42" s="335" t="s">
        <v>490</v>
      </c>
    </row>
    <row r="43" spans="2:13" ht="27.75" customHeight="1" x14ac:dyDescent="0.15">
      <c r="B43" s="1171"/>
      <c r="C43" s="1172"/>
      <c r="D43" s="104"/>
      <c r="E43" s="1175" t="s">
        <v>33</v>
      </c>
      <c r="F43" s="1175"/>
      <c r="G43" s="1175"/>
      <c r="H43" s="1176"/>
      <c r="I43" s="333">
        <v>475</v>
      </c>
      <c r="J43" s="334">
        <v>409</v>
      </c>
      <c r="K43" s="334">
        <v>401</v>
      </c>
      <c r="L43" s="334">
        <v>354</v>
      </c>
      <c r="M43" s="335">
        <v>317</v>
      </c>
    </row>
    <row r="44" spans="2:13" ht="27.75" customHeight="1" x14ac:dyDescent="0.15">
      <c r="B44" s="1171"/>
      <c r="C44" s="1172"/>
      <c r="D44" s="104"/>
      <c r="E44" s="1175" t="s">
        <v>34</v>
      </c>
      <c r="F44" s="1175"/>
      <c r="G44" s="1175"/>
      <c r="H44" s="1176"/>
      <c r="I44" s="333">
        <v>10</v>
      </c>
      <c r="J44" s="334">
        <v>6</v>
      </c>
      <c r="K44" s="334">
        <v>2</v>
      </c>
      <c r="L44" s="334">
        <v>1</v>
      </c>
      <c r="M44" s="335">
        <v>23</v>
      </c>
    </row>
    <row r="45" spans="2:13" ht="27.75" customHeight="1" x14ac:dyDescent="0.15">
      <c r="B45" s="1171"/>
      <c r="C45" s="1172"/>
      <c r="D45" s="104"/>
      <c r="E45" s="1175" t="s">
        <v>35</v>
      </c>
      <c r="F45" s="1175"/>
      <c r="G45" s="1175"/>
      <c r="H45" s="1176"/>
      <c r="I45" s="333">
        <v>1102</v>
      </c>
      <c r="J45" s="334">
        <v>1101</v>
      </c>
      <c r="K45" s="334">
        <v>1163</v>
      </c>
      <c r="L45" s="334">
        <v>1183</v>
      </c>
      <c r="M45" s="335">
        <v>1286</v>
      </c>
    </row>
    <row r="46" spans="2:13" ht="27.75" customHeight="1" x14ac:dyDescent="0.15">
      <c r="B46" s="1171"/>
      <c r="C46" s="1172"/>
      <c r="D46" s="105"/>
      <c r="E46" s="1175" t="s">
        <v>36</v>
      </c>
      <c r="F46" s="1175"/>
      <c r="G46" s="1175"/>
      <c r="H46" s="1176"/>
      <c r="I46" s="333" t="s">
        <v>490</v>
      </c>
      <c r="J46" s="334" t="s">
        <v>490</v>
      </c>
      <c r="K46" s="334" t="s">
        <v>490</v>
      </c>
      <c r="L46" s="334" t="s">
        <v>490</v>
      </c>
      <c r="M46" s="335" t="s">
        <v>490</v>
      </c>
    </row>
    <row r="47" spans="2:13" ht="27.75" customHeight="1" x14ac:dyDescent="0.15">
      <c r="B47" s="1171"/>
      <c r="C47" s="1172"/>
      <c r="D47" s="106"/>
      <c r="E47" s="1185" t="s">
        <v>37</v>
      </c>
      <c r="F47" s="1186"/>
      <c r="G47" s="1186"/>
      <c r="H47" s="1187"/>
      <c r="I47" s="333" t="s">
        <v>490</v>
      </c>
      <c r="J47" s="334" t="s">
        <v>490</v>
      </c>
      <c r="K47" s="334" t="s">
        <v>490</v>
      </c>
      <c r="L47" s="334" t="s">
        <v>490</v>
      </c>
      <c r="M47" s="335" t="s">
        <v>490</v>
      </c>
    </row>
    <row r="48" spans="2:13" ht="27.75" customHeight="1" x14ac:dyDescent="0.15">
      <c r="B48" s="1171"/>
      <c r="C48" s="1172"/>
      <c r="D48" s="104"/>
      <c r="E48" s="1175" t="s">
        <v>38</v>
      </c>
      <c r="F48" s="1175"/>
      <c r="G48" s="1175"/>
      <c r="H48" s="1176"/>
      <c r="I48" s="333" t="s">
        <v>490</v>
      </c>
      <c r="J48" s="334" t="s">
        <v>490</v>
      </c>
      <c r="K48" s="334" t="s">
        <v>490</v>
      </c>
      <c r="L48" s="334" t="s">
        <v>490</v>
      </c>
      <c r="M48" s="335" t="s">
        <v>490</v>
      </c>
    </row>
    <row r="49" spans="2:13" ht="27.75" customHeight="1" x14ac:dyDescent="0.15">
      <c r="B49" s="1173"/>
      <c r="C49" s="1174"/>
      <c r="D49" s="104"/>
      <c r="E49" s="1175" t="s">
        <v>39</v>
      </c>
      <c r="F49" s="1175"/>
      <c r="G49" s="1175"/>
      <c r="H49" s="1176"/>
      <c r="I49" s="333" t="s">
        <v>490</v>
      </c>
      <c r="J49" s="334" t="s">
        <v>490</v>
      </c>
      <c r="K49" s="334" t="s">
        <v>490</v>
      </c>
      <c r="L49" s="334" t="s">
        <v>490</v>
      </c>
      <c r="M49" s="335" t="s">
        <v>490</v>
      </c>
    </row>
    <row r="50" spans="2:13" ht="27.75" customHeight="1" x14ac:dyDescent="0.15">
      <c r="B50" s="1169" t="s">
        <v>40</v>
      </c>
      <c r="C50" s="1170"/>
      <c r="D50" s="107"/>
      <c r="E50" s="1175" t="s">
        <v>41</v>
      </c>
      <c r="F50" s="1175"/>
      <c r="G50" s="1175"/>
      <c r="H50" s="1176"/>
      <c r="I50" s="333">
        <v>3844</v>
      </c>
      <c r="J50" s="334">
        <v>4334</v>
      </c>
      <c r="K50" s="334">
        <v>4243</v>
      </c>
      <c r="L50" s="334">
        <v>4304</v>
      </c>
      <c r="M50" s="335">
        <v>4208</v>
      </c>
    </row>
    <row r="51" spans="2:13" ht="27.75" customHeight="1" x14ac:dyDescent="0.15">
      <c r="B51" s="1171"/>
      <c r="C51" s="1172"/>
      <c r="D51" s="104"/>
      <c r="E51" s="1175" t="s">
        <v>42</v>
      </c>
      <c r="F51" s="1175"/>
      <c r="G51" s="1175"/>
      <c r="H51" s="1176"/>
      <c r="I51" s="333" t="s">
        <v>490</v>
      </c>
      <c r="J51" s="334" t="s">
        <v>490</v>
      </c>
      <c r="K51" s="334" t="s">
        <v>490</v>
      </c>
      <c r="L51" s="334" t="s">
        <v>490</v>
      </c>
      <c r="M51" s="335" t="s">
        <v>490</v>
      </c>
    </row>
    <row r="52" spans="2:13" ht="27.75" customHeight="1" x14ac:dyDescent="0.15">
      <c r="B52" s="1173"/>
      <c r="C52" s="1174"/>
      <c r="D52" s="104"/>
      <c r="E52" s="1175" t="s">
        <v>43</v>
      </c>
      <c r="F52" s="1175"/>
      <c r="G52" s="1175"/>
      <c r="H52" s="1176"/>
      <c r="I52" s="333">
        <v>4668</v>
      </c>
      <c r="J52" s="334">
        <v>4539</v>
      </c>
      <c r="K52" s="334">
        <v>4481</v>
      </c>
      <c r="L52" s="334">
        <v>4251</v>
      </c>
      <c r="M52" s="335">
        <v>4205</v>
      </c>
    </row>
    <row r="53" spans="2:13" ht="27.75" customHeight="1" thickBot="1" x14ac:dyDescent="0.2">
      <c r="B53" s="1177" t="s">
        <v>19</v>
      </c>
      <c r="C53" s="1178"/>
      <c r="D53" s="108"/>
      <c r="E53" s="1179" t="s">
        <v>44</v>
      </c>
      <c r="F53" s="1179"/>
      <c r="G53" s="1179"/>
      <c r="H53" s="1180"/>
      <c r="I53" s="336">
        <v>-829</v>
      </c>
      <c r="J53" s="337">
        <v>-1470</v>
      </c>
      <c r="K53" s="337">
        <v>-1406</v>
      </c>
      <c r="L53" s="337">
        <v>-1652</v>
      </c>
      <c r="M53" s="338">
        <v>-1505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s42kpgiqx24IhtERPYsRXqoCONnzxT6nfYnwIcE1KGaI05dxg4Iq5K3fMIsdhcucHekNyJSBBv9fGVcoPnW6hQ==" saltValue="2UJxOwitowLQDrMHjHkuW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196" t="s">
        <v>46</v>
      </c>
      <c r="D55" s="1196"/>
      <c r="E55" s="1197"/>
      <c r="F55" s="339">
        <v>1973</v>
      </c>
      <c r="G55" s="339">
        <v>2055</v>
      </c>
      <c r="H55" s="340">
        <v>2073</v>
      </c>
    </row>
    <row r="56" spans="2:8" ht="52.5" customHeight="1" x14ac:dyDescent="0.15">
      <c r="B56" s="120"/>
      <c r="C56" s="1198" t="s">
        <v>47</v>
      </c>
      <c r="D56" s="1198"/>
      <c r="E56" s="1199"/>
      <c r="F56" s="341">
        <v>691</v>
      </c>
      <c r="G56" s="341">
        <v>703</v>
      </c>
      <c r="H56" s="342">
        <v>617</v>
      </c>
    </row>
    <row r="57" spans="2:8" ht="53.25" customHeight="1" x14ac:dyDescent="0.15">
      <c r="B57" s="120"/>
      <c r="C57" s="1200" t="s">
        <v>48</v>
      </c>
      <c r="D57" s="1200"/>
      <c r="E57" s="1201"/>
      <c r="F57" s="343">
        <v>1699</v>
      </c>
      <c r="G57" s="343">
        <v>1685</v>
      </c>
      <c r="H57" s="344">
        <v>1668</v>
      </c>
    </row>
    <row r="58" spans="2:8" ht="45.75" customHeight="1" x14ac:dyDescent="0.15">
      <c r="B58" s="121"/>
      <c r="C58" s="1188" t="s">
        <v>552</v>
      </c>
      <c r="D58" s="1189"/>
      <c r="E58" s="1190"/>
      <c r="F58" s="345">
        <v>774</v>
      </c>
      <c r="G58" s="345">
        <v>774</v>
      </c>
      <c r="H58" s="346">
        <v>701</v>
      </c>
    </row>
    <row r="59" spans="2:8" ht="45.75" customHeight="1" x14ac:dyDescent="0.15">
      <c r="B59" s="121"/>
      <c r="C59" s="1188" t="s">
        <v>553</v>
      </c>
      <c r="D59" s="1189"/>
      <c r="E59" s="1190"/>
      <c r="F59" s="345">
        <v>391</v>
      </c>
      <c r="G59" s="345">
        <v>414</v>
      </c>
      <c r="H59" s="346">
        <v>434</v>
      </c>
    </row>
    <row r="60" spans="2:8" ht="45.75" customHeight="1" x14ac:dyDescent="0.15">
      <c r="B60" s="121"/>
      <c r="C60" s="1188" t="s">
        <v>554</v>
      </c>
      <c r="D60" s="1189"/>
      <c r="E60" s="1190"/>
      <c r="F60" s="345">
        <v>292</v>
      </c>
      <c r="G60" s="345">
        <v>267</v>
      </c>
      <c r="H60" s="346">
        <v>259</v>
      </c>
    </row>
    <row r="61" spans="2:8" ht="45.75" customHeight="1" x14ac:dyDescent="0.15">
      <c r="B61" s="121"/>
      <c r="C61" s="1188" t="s">
        <v>555</v>
      </c>
      <c r="D61" s="1189"/>
      <c r="E61" s="1190"/>
      <c r="F61" s="345">
        <v>127</v>
      </c>
      <c r="G61" s="345">
        <v>127</v>
      </c>
      <c r="H61" s="346">
        <v>127</v>
      </c>
    </row>
    <row r="62" spans="2:8" ht="45.75" customHeight="1" thickBot="1" x14ac:dyDescent="0.2">
      <c r="B62" s="122"/>
      <c r="C62" s="1191" t="s">
        <v>556</v>
      </c>
      <c r="D62" s="1192"/>
      <c r="E62" s="1193"/>
      <c r="F62" s="347">
        <v>50</v>
      </c>
      <c r="G62" s="347">
        <v>45</v>
      </c>
      <c r="H62" s="348">
        <v>84</v>
      </c>
    </row>
    <row r="63" spans="2:8" ht="52.5" customHeight="1" thickBot="1" x14ac:dyDescent="0.2">
      <c r="B63" s="123"/>
      <c r="C63" s="1194" t="s">
        <v>49</v>
      </c>
      <c r="D63" s="1194"/>
      <c r="E63" s="1195"/>
      <c r="F63" s="349">
        <v>4363</v>
      </c>
      <c r="G63" s="349">
        <v>4443</v>
      </c>
      <c r="H63" s="350">
        <v>4358</v>
      </c>
    </row>
    <row r="64" spans="2:8" x14ac:dyDescent="0.15"/>
  </sheetData>
  <sheetProtection algorithmName="SHA-512" hashValue="/uV2xVgGLraicYzUjaxLkxo+KsWgcqR7J23yTVlj2zWJ2c7e9fwZM2o005VidPZTAgXmQ114Wtz1fMgvszFReg==" saltValue="cuf9VsIg04U76iIrtg6A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527</v>
      </c>
      <c r="G2" s="137"/>
      <c r="H2" s="138"/>
    </row>
    <row r="3" spans="1:8" x14ac:dyDescent="0.15">
      <c r="A3" s="134" t="s">
        <v>520</v>
      </c>
      <c r="B3" s="139"/>
      <c r="C3" s="140"/>
      <c r="D3" s="141">
        <v>646187</v>
      </c>
      <c r="E3" s="142"/>
      <c r="F3" s="143">
        <v>301035</v>
      </c>
      <c r="G3" s="144"/>
      <c r="H3" s="145"/>
    </row>
    <row r="4" spans="1:8" x14ac:dyDescent="0.15">
      <c r="A4" s="146"/>
      <c r="B4" s="147"/>
      <c r="C4" s="148"/>
      <c r="D4" s="149">
        <v>227437</v>
      </c>
      <c r="E4" s="150"/>
      <c r="F4" s="151">
        <v>154376</v>
      </c>
      <c r="G4" s="152"/>
      <c r="H4" s="153"/>
    </row>
    <row r="5" spans="1:8" x14ac:dyDescent="0.15">
      <c r="A5" s="134" t="s">
        <v>522</v>
      </c>
      <c r="B5" s="139"/>
      <c r="C5" s="140"/>
      <c r="D5" s="141">
        <v>443416</v>
      </c>
      <c r="E5" s="142"/>
      <c r="F5" s="143">
        <v>277467</v>
      </c>
      <c r="G5" s="144"/>
      <c r="H5" s="145"/>
    </row>
    <row r="6" spans="1:8" x14ac:dyDescent="0.15">
      <c r="A6" s="146"/>
      <c r="B6" s="147"/>
      <c r="C6" s="148"/>
      <c r="D6" s="149">
        <v>232358</v>
      </c>
      <c r="E6" s="150"/>
      <c r="F6" s="151">
        <v>128378</v>
      </c>
      <c r="G6" s="152"/>
      <c r="H6" s="153"/>
    </row>
    <row r="7" spans="1:8" x14ac:dyDescent="0.15">
      <c r="A7" s="134" t="s">
        <v>523</v>
      </c>
      <c r="B7" s="139"/>
      <c r="C7" s="140"/>
      <c r="D7" s="141">
        <v>477628</v>
      </c>
      <c r="E7" s="142"/>
      <c r="F7" s="143">
        <v>282256</v>
      </c>
      <c r="G7" s="144"/>
      <c r="H7" s="145"/>
    </row>
    <row r="8" spans="1:8" x14ac:dyDescent="0.15">
      <c r="A8" s="146"/>
      <c r="B8" s="147"/>
      <c r="C8" s="148"/>
      <c r="D8" s="149">
        <v>249297</v>
      </c>
      <c r="E8" s="150"/>
      <c r="F8" s="151">
        <v>145453</v>
      </c>
      <c r="G8" s="152"/>
      <c r="H8" s="153"/>
    </row>
    <row r="9" spans="1:8" x14ac:dyDescent="0.15">
      <c r="A9" s="134" t="s">
        <v>524</v>
      </c>
      <c r="B9" s="139"/>
      <c r="C9" s="140"/>
      <c r="D9" s="141">
        <v>420295</v>
      </c>
      <c r="E9" s="142"/>
      <c r="F9" s="143">
        <v>295341</v>
      </c>
      <c r="G9" s="144"/>
      <c r="H9" s="145"/>
    </row>
    <row r="10" spans="1:8" x14ac:dyDescent="0.15">
      <c r="A10" s="146"/>
      <c r="B10" s="147"/>
      <c r="C10" s="148"/>
      <c r="D10" s="149">
        <v>169984</v>
      </c>
      <c r="E10" s="150"/>
      <c r="F10" s="151">
        <v>137402</v>
      </c>
      <c r="G10" s="152"/>
      <c r="H10" s="153"/>
    </row>
    <row r="11" spans="1:8" x14ac:dyDescent="0.15">
      <c r="A11" s="134" t="s">
        <v>525</v>
      </c>
      <c r="B11" s="139"/>
      <c r="C11" s="140"/>
      <c r="D11" s="141">
        <v>615869</v>
      </c>
      <c r="E11" s="142"/>
      <c r="F11" s="143">
        <v>292845</v>
      </c>
      <c r="G11" s="144"/>
      <c r="H11" s="145"/>
    </row>
    <row r="12" spans="1:8" x14ac:dyDescent="0.15">
      <c r="A12" s="146"/>
      <c r="B12" s="147"/>
      <c r="C12" s="154"/>
      <c r="D12" s="149">
        <v>233980</v>
      </c>
      <c r="E12" s="150"/>
      <c r="F12" s="151">
        <v>143187</v>
      </c>
      <c r="G12" s="152"/>
      <c r="H12" s="153"/>
    </row>
    <row r="13" spans="1:8" x14ac:dyDescent="0.15">
      <c r="A13" s="134"/>
      <c r="B13" s="139"/>
      <c r="C13" s="140"/>
      <c r="D13" s="141">
        <v>520679</v>
      </c>
      <c r="E13" s="142"/>
      <c r="F13" s="143">
        <v>289789</v>
      </c>
      <c r="G13" s="155"/>
      <c r="H13" s="145"/>
    </row>
    <row r="14" spans="1:8" x14ac:dyDescent="0.15">
      <c r="A14" s="146"/>
      <c r="B14" s="147"/>
      <c r="C14" s="148"/>
      <c r="D14" s="149">
        <v>222611</v>
      </c>
      <c r="E14" s="150"/>
      <c r="F14" s="151">
        <v>141759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5.47</v>
      </c>
      <c r="C19" s="156">
        <f>ROUND(VALUE(SUBSTITUTE(実質収支比率等に係る経年分析!G$48,"▲","-")),2)</f>
        <v>5.15</v>
      </c>
      <c r="D19" s="156">
        <f>ROUND(VALUE(SUBSTITUTE(実質収支比率等に係る経年分析!H$48,"▲","-")),2)</f>
        <v>5.28</v>
      </c>
      <c r="E19" s="156">
        <f>ROUND(VALUE(SUBSTITUTE(実質収支比率等に係る経年分析!I$48,"▲","-")),2)</f>
        <v>5.35</v>
      </c>
      <c r="F19" s="156">
        <f>ROUND(VALUE(SUBSTITUTE(実質収支比率等に係る経年分析!J$48,"▲","-")),2)</f>
        <v>4.79</v>
      </c>
    </row>
    <row r="20" spans="1:11" x14ac:dyDescent="0.15">
      <c r="A20" s="156" t="s">
        <v>53</v>
      </c>
      <c r="B20" s="156">
        <f>ROUND(VALUE(SUBSTITUTE(実質収支比率等に係る経年分析!F$47,"▲","-")),2)</f>
        <v>63.47</v>
      </c>
      <c r="C20" s="156">
        <f>ROUND(VALUE(SUBSTITUTE(実質収支比率等に係る経年分析!G$47,"▲","-")),2)</f>
        <v>63.75</v>
      </c>
      <c r="D20" s="156">
        <f>ROUND(VALUE(SUBSTITUTE(実質収支比率等に係る経年分析!H$47,"▲","-")),2)</f>
        <v>63.92</v>
      </c>
      <c r="E20" s="156">
        <f>ROUND(VALUE(SUBSTITUTE(実質収支比率等に係る経年分析!I$47,"▲","-")),2)</f>
        <v>66.73</v>
      </c>
      <c r="F20" s="156">
        <f>ROUND(VALUE(SUBSTITUTE(実質収支比率等に係る経年分析!J$47,"▲","-")),2)</f>
        <v>65.75</v>
      </c>
    </row>
    <row r="21" spans="1:11" x14ac:dyDescent="0.15">
      <c r="A21" s="156" t="s">
        <v>54</v>
      </c>
      <c r="B21" s="156">
        <f>IF(ISNUMBER(VALUE(SUBSTITUTE(実質収支比率等に係る経年分析!F$49,"▲","-"))),ROUND(VALUE(SUBSTITUTE(実質収支比率等に係る経年分析!F$49,"▲","-")),2),NA())</f>
        <v>4.03</v>
      </c>
      <c r="C21" s="156">
        <f>IF(ISNUMBER(VALUE(SUBSTITUTE(実質収支比率等に係る経年分析!G$49,"▲","-"))),ROUND(VALUE(SUBSTITUTE(実質収支比率等に係る経年分析!G$49,"▲","-")),2),NA())</f>
        <v>0.92</v>
      </c>
      <c r="D21" s="156">
        <f>IF(ISNUMBER(VALUE(SUBSTITUTE(実質収支比率等に係る経年分析!H$49,"▲","-"))),ROUND(VALUE(SUBSTITUTE(実質収支比率等に係る経年分析!H$49,"▲","-")),2),NA())</f>
        <v>-3.99</v>
      </c>
      <c r="E21" s="156">
        <f>IF(ISNUMBER(VALUE(SUBSTITUTE(実質収支比率等に係る経年分析!I$49,"▲","-"))),ROUND(VALUE(SUBSTITUTE(実質収支比率等に係る経年分析!I$49,"▲","-")),2),NA())</f>
        <v>0.06</v>
      </c>
      <c r="F21" s="156">
        <f>IF(ISNUMBER(VALUE(SUBSTITUTE(実質収支比率等に係る経年分析!J$49,"▲","-"))),ROUND(VALUE(SUBSTITUTE(実質収支比率等に係る経年分析!J$49,"▲","-")),2),NA())</f>
        <v>-2.4900000000000002</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介護サービス事業</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0.03</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0.02</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0.01</v>
      </c>
    </row>
    <row r="30" spans="1:11" x14ac:dyDescent="0.15">
      <c r="A30" s="157" t="str">
        <f>IF(連結実質赤字比率に係る赤字・黒字の構成分析!C$40="",NA(),連結実質赤字比率に係る赤字・黒字の構成分析!C$40)</f>
        <v>ケーブルネットワーク事業</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15">
      <c r="A31" s="157" t="str">
        <f>IF(連結実質赤字比率に係る赤字・黒字の構成分析!C$39="",NA(),連結実質赤字比率に係る赤字・黒字の構成分析!C$39)</f>
        <v>電気事業</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0.73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0.24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7.0000000000000007E-2</v>
      </c>
    </row>
    <row r="32" spans="1:11" x14ac:dyDescent="0.15">
      <c r="A32" s="157" t="str">
        <f>IF(連結実質赤字比率に係る赤字・黒字の構成分析!C$38="",NA(),連結実質赤字比率に係る赤字・黒字の構成分析!C$38)</f>
        <v>国民健康保険事業</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7.0000000000000007E-2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0.12</v>
      </c>
    </row>
    <row r="33" spans="1:16" x14ac:dyDescent="0.15">
      <c r="A33" s="157" t="str">
        <f>IF(連結実質赤字比率に係る赤字・黒字の構成分析!C$37="",NA(),連結実質赤字比率に係る赤字・黒字の構成分析!C$37)</f>
        <v>介護保険事業</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0.27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0.44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1.06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1.29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0.94</v>
      </c>
    </row>
    <row r="34" spans="1:16" x14ac:dyDescent="0.15">
      <c r="A34" s="157" t="str">
        <f>IF(連結実質赤字比率に係る赤字・黒字の構成分析!C$36="",NA(),連結実質赤字比率に係る赤字・黒字の構成分析!C$36)</f>
        <v>簡易水道事業</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0.02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0.02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1.31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1.26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1.5</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5.45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5.13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5.26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5.32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4.76</v>
      </c>
    </row>
    <row r="36" spans="1:16" x14ac:dyDescent="0.15">
      <c r="A36" s="157" t="str">
        <f>IF(連結実質赤字比率に係る赤字・黒字の構成分析!C$34="",NA(),連結実質赤字比率に係る赤字・黒字の構成分析!C$34)</f>
        <v>国民健康保険病院事業</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17.149999999999999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16.850000000000001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17.3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17.260000000000002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17.03</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544</v>
      </c>
      <c r="E42" s="158"/>
      <c r="F42" s="158"/>
      <c r="G42" s="158">
        <f>'実質公債費比率（分子）の構造'!L$52</f>
        <v>534</v>
      </c>
      <c r="H42" s="158"/>
      <c r="I42" s="158"/>
      <c r="J42" s="158">
        <f>'実質公債費比率（分子）の構造'!M$52</f>
        <v>529</v>
      </c>
      <c r="K42" s="158"/>
      <c r="L42" s="158"/>
      <c r="M42" s="158">
        <f>'実質公債費比率（分子）の構造'!N$52</f>
        <v>520</v>
      </c>
      <c r="N42" s="158"/>
      <c r="O42" s="158"/>
      <c r="P42" s="158">
        <f>'実質公債費比率（分子）の構造'!O$52</f>
        <v>506</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f>'実質公債費比率（分子）の構造'!N$51</f>
        <v>0</v>
      </c>
      <c r="L43" s="158"/>
      <c r="M43" s="158"/>
      <c r="N43" s="158">
        <f>'実質公債費比率（分子）の構造'!O$51</f>
        <v>0</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4</v>
      </c>
      <c r="C45" s="158"/>
      <c r="D45" s="158"/>
      <c r="E45" s="158">
        <f>'実質公債費比率（分子）の構造'!L$49</f>
        <v>4</v>
      </c>
      <c r="F45" s="158"/>
      <c r="G45" s="158"/>
      <c r="H45" s="158">
        <f>'実質公債費比率（分子）の構造'!M$49</f>
        <v>4</v>
      </c>
      <c r="I45" s="158"/>
      <c r="J45" s="158"/>
      <c r="K45" s="158">
        <f>'実質公債費比率（分子）の構造'!N$49</f>
        <v>2</v>
      </c>
      <c r="L45" s="158"/>
      <c r="M45" s="158"/>
      <c r="N45" s="158">
        <f>'実質公債費比率（分子）の構造'!O$49</f>
        <v>0</v>
      </c>
      <c r="O45" s="158"/>
      <c r="P45" s="158"/>
    </row>
    <row r="46" spans="1:16" x14ac:dyDescent="0.15">
      <c r="A46" s="158" t="s">
        <v>64</v>
      </c>
      <c r="B46" s="158">
        <f>'実質公債費比率（分子）の構造'!K$48</f>
        <v>54</v>
      </c>
      <c r="C46" s="158"/>
      <c r="D46" s="158"/>
      <c r="E46" s="158">
        <f>'実質公債費比率（分子）の構造'!L$48</f>
        <v>52</v>
      </c>
      <c r="F46" s="158"/>
      <c r="G46" s="158"/>
      <c r="H46" s="158">
        <f>'実質公債費比率（分子）の構造'!M$48</f>
        <v>59</v>
      </c>
      <c r="I46" s="158"/>
      <c r="J46" s="158"/>
      <c r="K46" s="158">
        <f>'実質公債費比率（分子）の構造'!N$48</f>
        <v>57</v>
      </c>
      <c r="L46" s="158"/>
      <c r="M46" s="158"/>
      <c r="N46" s="158">
        <f>'実質公債費比率（分子）の構造'!O$48</f>
        <v>58</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755</v>
      </c>
      <c r="C49" s="158"/>
      <c r="D49" s="158"/>
      <c r="E49" s="158">
        <f>'実質公債費比率（分子）の構造'!L$45</f>
        <v>741</v>
      </c>
      <c r="F49" s="158"/>
      <c r="G49" s="158"/>
      <c r="H49" s="158">
        <f>'実質公債費比率（分子）の構造'!M$45</f>
        <v>718</v>
      </c>
      <c r="I49" s="158"/>
      <c r="J49" s="158"/>
      <c r="K49" s="158">
        <f>'実質公債費比率（分子）の構造'!N$45</f>
        <v>735</v>
      </c>
      <c r="L49" s="158"/>
      <c r="M49" s="158"/>
      <c r="N49" s="158">
        <f>'実質公債費比率（分子）の構造'!O$45</f>
        <v>697</v>
      </c>
      <c r="O49" s="158"/>
      <c r="P49" s="158"/>
    </row>
    <row r="50" spans="1:16" x14ac:dyDescent="0.15">
      <c r="A50" s="158" t="s">
        <v>67</v>
      </c>
      <c r="B50" s="158" t="e">
        <f>NA()</f>
        <v>#N/A</v>
      </c>
      <c r="C50" s="158">
        <f>IF(ISNUMBER('実質公債費比率（分子）の構造'!K$53),'実質公債費比率（分子）の構造'!K$53,NA())</f>
        <v>269</v>
      </c>
      <c r="D50" s="158" t="e">
        <f>NA()</f>
        <v>#N/A</v>
      </c>
      <c r="E50" s="158" t="e">
        <f>NA()</f>
        <v>#N/A</v>
      </c>
      <c r="F50" s="158">
        <f>IF(ISNUMBER('実質公債費比率（分子）の構造'!L$53),'実質公債費比率（分子）の構造'!L$53,NA())</f>
        <v>263</v>
      </c>
      <c r="G50" s="158" t="e">
        <f>NA()</f>
        <v>#N/A</v>
      </c>
      <c r="H50" s="158" t="e">
        <f>NA()</f>
        <v>#N/A</v>
      </c>
      <c r="I50" s="158">
        <f>IF(ISNUMBER('実質公債費比率（分子）の構造'!M$53),'実質公債費比率（分子）の構造'!M$53,NA())</f>
        <v>252</v>
      </c>
      <c r="J50" s="158" t="e">
        <f>NA()</f>
        <v>#N/A</v>
      </c>
      <c r="K50" s="158" t="e">
        <f>NA()</f>
        <v>#N/A</v>
      </c>
      <c r="L50" s="158">
        <f>IF(ISNUMBER('実質公債費比率（分子）の構造'!N$53),'実質公債費比率（分子）の構造'!N$53,NA())</f>
        <v>274</v>
      </c>
      <c r="M50" s="158" t="e">
        <f>NA()</f>
        <v>#N/A</v>
      </c>
      <c r="N50" s="158" t="e">
        <f>NA()</f>
        <v>#N/A</v>
      </c>
      <c r="O50" s="158">
        <f>IF(ISNUMBER('実質公債費比率（分子）の構造'!O$53),'実質公債費比率（分子）の構造'!O$53,NA())</f>
        <v>249</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4668</v>
      </c>
      <c r="E56" s="157"/>
      <c r="F56" s="157"/>
      <c r="G56" s="157">
        <f>'将来負担比率（分子）の構造'!J$52</f>
        <v>4539</v>
      </c>
      <c r="H56" s="157"/>
      <c r="I56" s="157"/>
      <c r="J56" s="157">
        <f>'将来負担比率（分子）の構造'!K$52</f>
        <v>4481</v>
      </c>
      <c r="K56" s="157"/>
      <c r="L56" s="157"/>
      <c r="M56" s="157">
        <f>'将来負担比率（分子）の構造'!L$52</f>
        <v>4251</v>
      </c>
      <c r="N56" s="157"/>
      <c r="O56" s="157"/>
      <c r="P56" s="157">
        <f>'将来負担比率（分子）の構造'!M$52</f>
        <v>4205</v>
      </c>
    </row>
    <row r="57" spans="1:16" x14ac:dyDescent="0.1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3844</v>
      </c>
      <c r="E58" s="157"/>
      <c r="F58" s="157"/>
      <c r="G58" s="157">
        <f>'将来負担比率（分子）の構造'!J$50</f>
        <v>4334</v>
      </c>
      <c r="H58" s="157"/>
      <c r="I58" s="157"/>
      <c r="J58" s="157">
        <f>'将来負担比率（分子）の構造'!K$50</f>
        <v>4243</v>
      </c>
      <c r="K58" s="157"/>
      <c r="L58" s="157"/>
      <c r="M58" s="157">
        <f>'将来負担比率（分子）の構造'!L$50</f>
        <v>4304</v>
      </c>
      <c r="N58" s="157"/>
      <c r="O58" s="157"/>
      <c r="P58" s="157">
        <f>'将来負担比率（分子）の構造'!M$50</f>
        <v>4208</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1102</v>
      </c>
      <c r="C62" s="157"/>
      <c r="D62" s="157"/>
      <c r="E62" s="157">
        <f>'将来負担比率（分子）の構造'!J$45</f>
        <v>1101</v>
      </c>
      <c r="F62" s="157"/>
      <c r="G62" s="157"/>
      <c r="H62" s="157">
        <f>'将来負担比率（分子）の構造'!K$45</f>
        <v>1163</v>
      </c>
      <c r="I62" s="157"/>
      <c r="J62" s="157"/>
      <c r="K62" s="157">
        <f>'将来負担比率（分子）の構造'!L$45</f>
        <v>1183</v>
      </c>
      <c r="L62" s="157"/>
      <c r="M62" s="157"/>
      <c r="N62" s="157">
        <f>'将来負担比率（分子）の構造'!M$45</f>
        <v>1286</v>
      </c>
      <c r="O62" s="157"/>
      <c r="P62" s="157"/>
    </row>
    <row r="63" spans="1:16" x14ac:dyDescent="0.15">
      <c r="A63" s="157" t="s">
        <v>34</v>
      </c>
      <c r="B63" s="157">
        <f>'将来負担比率（分子）の構造'!I$44</f>
        <v>10</v>
      </c>
      <c r="C63" s="157"/>
      <c r="D63" s="157"/>
      <c r="E63" s="157">
        <f>'将来負担比率（分子）の構造'!J$44</f>
        <v>6</v>
      </c>
      <c r="F63" s="157"/>
      <c r="G63" s="157"/>
      <c r="H63" s="157">
        <f>'将来負担比率（分子）の構造'!K$44</f>
        <v>2</v>
      </c>
      <c r="I63" s="157"/>
      <c r="J63" s="157"/>
      <c r="K63" s="157">
        <f>'将来負担比率（分子）の構造'!L$44</f>
        <v>1</v>
      </c>
      <c r="L63" s="157"/>
      <c r="M63" s="157"/>
      <c r="N63" s="157">
        <f>'将来負担比率（分子）の構造'!M$44</f>
        <v>23</v>
      </c>
      <c r="O63" s="157"/>
      <c r="P63" s="157"/>
    </row>
    <row r="64" spans="1:16" x14ac:dyDescent="0.15">
      <c r="A64" s="157" t="s">
        <v>33</v>
      </c>
      <c r="B64" s="157">
        <f>'将来負担比率（分子）の構造'!I$43</f>
        <v>475</v>
      </c>
      <c r="C64" s="157"/>
      <c r="D64" s="157"/>
      <c r="E64" s="157">
        <f>'将来負担比率（分子）の構造'!J$43</f>
        <v>409</v>
      </c>
      <c r="F64" s="157"/>
      <c r="G64" s="157"/>
      <c r="H64" s="157">
        <f>'将来負担比率（分子）の構造'!K$43</f>
        <v>401</v>
      </c>
      <c r="I64" s="157"/>
      <c r="J64" s="157"/>
      <c r="K64" s="157">
        <f>'将来負担比率（分子）の構造'!L$43</f>
        <v>354</v>
      </c>
      <c r="L64" s="157"/>
      <c r="M64" s="157"/>
      <c r="N64" s="157">
        <f>'将来負担比率（分子）の構造'!M$43</f>
        <v>317</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6096</v>
      </c>
      <c r="C66" s="157"/>
      <c r="D66" s="157"/>
      <c r="E66" s="157">
        <f>'将来負担比率（分子）の構造'!J$41</f>
        <v>5886</v>
      </c>
      <c r="F66" s="157"/>
      <c r="G66" s="157"/>
      <c r="H66" s="157">
        <f>'将来負担比率（分子）の構造'!K$41</f>
        <v>5751</v>
      </c>
      <c r="I66" s="157"/>
      <c r="J66" s="157"/>
      <c r="K66" s="157">
        <f>'将来負担比率（分子）の構造'!L$41</f>
        <v>5366</v>
      </c>
      <c r="L66" s="157"/>
      <c r="M66" s="157"/>
      <c r="N66" s="157">
        <f>'将来負担比率（分子）の構造'!M$41</f>
        <v>5283</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1973</v>
      </c>
      <c r="C72" s="161">
        <f>基金残高に係る経年分析!G55</f>
        <v>2055</v>
      </c>
      <c r="D72" s="161">
        <f>基金残高に係る経年分析!H55</f>
        <v>2073</v>
      </c>
    </row>
    <row r="73" spans="1:16" x14ac:dyDescent="0.15">
      <c r="A73" s="160" t="s">
        <v>74</v>
      </c>
      <c r="B73" s="161">
        <f>基金残高に係る経年分析!F56</f>
        <v>691</v>
      </c>
      <c r="C73" s="161">
        <f>基金残高に係る経年分析!G56</f>
        <v>703</v>
      </c>
      <c r="D73" s="161">
        <f>基金残高に係る経年分析!H56</f>
        <v>617</v>
      </c>
    </row>
    <row r="74" spans="1:16" x14ac:dyDescent="0.15">
      <c r="A74" s="160" t="s">
        <v>75</v>
      </c>
      <c r="B74" s="161">
        <f>基金残高に係る経年分析!F57</f>
        <v>1699</v>
      </c>
      <c r="C74" s="161">
        <f>基金残高に係る経年分析!G57</f>
        <v>1685</v>
      </c>
      <c r="D74" s="161">
        <f>基金残高に係る経年分析!H57</f>
        <v>1668</v>
      </c>
    </row>
  </sheetData>
  <sheetProtection algorithmName="SHA-512" hashValue="2pEA3l5FQ09uk/4YZdPW/BYUKzLSbX2ko85BzaTCDsB/3/uUoGRDxKiV/P74Qo2aoPKHF4ZmOXQIbTchGymOAA==" saltValue="WLi5l/oxegVTa4bzousaM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362434</v>
      </c>
      <c r="S5" s="664"/>
      <c r="T5" s="664"/>
      <c r="U5" s="664"/>
      <c r="V5" s="664"/>
      <c r="W5" s="664"/>
      <c r="X5" s="664"/>
      <c r="Y5" s="689"/>
      <c r="Z5" s="702">
        <v>4.2</v>
      </c>
      <c r="AA5" s="702"/>
      <c r="AB5" s="702"/>
      <c r="AC5" s="702"/>
      <c r="AD5" s="703">
        <v>362434</v>
      </c>
      <c r="AE5" s="703"/>
      <c r="AF5" s="703"/>
      <c r="AG5" s="703"/>
      <c r="AH5" s="703"/>
      <c r="AI5" s="703"/>
      <c r="AJ5" s="703"/>
      <c r="AK5" s="703"/>
      <c r="AL5" s="690">
        <v>11.2</v>
      </c>
      <c r="AM5" s="672"/>
      <c r="AN5" s="672"/>
      <c r="AO5" s="691"/>
      <c r="AP5" s="666" t="s">
        <v>216</v>
      </c>
      <c r="AQ5" s="667"/>
      <c r="AR5" s="667"/>
      <c r="AS5" s="667"/>
      <c r="AT5" s="667"/>
      <c r="AU5" s="667"/>
      <c r="AV5" s="667"/>
      <c r="AW5" s="667"/>
      <c r="AX5" s="667"/>
      <c r="AY5" s="667"/>
      <c r="AZ5" s="667"/>
      <c r="BA5" s="667"/>
      <c r="BB5" s="667"/>
      <c r="BC5" s="667"/>
      <c r="BD5" s="667"/>
      <c r="BE5" s="667"/>
      <c r="BF5" s="668"/>
      <c r="BG5" s="608">
        <v>362434</v>
      </c>
      <c r="BH5" s="609"/>
      <c r="BI5" s="609"/>
      <c r="BJ5" s="609"/>
      <c r="BK5" s="609"/>
      <c r="BL5" s="609"/>
      <c r="BM5" s="609"/>
      <c r="BN5" s="610"/>
      <c r="BO5" s="646">
        <v>100</v>
      </c>
      <c r="BP5" s="646"/>
      <c r="BQ5" s="646"/>
      <c r="BR5" s="646"/>
      <c r="BS5" s="647">
        <v>43849</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255369</v>
      </c>
      <c r="S6" s="609"/>
      <c r="T6" s="609"/>
      <c r="U6" s="609"/>
      <c r="V6" s="609"/>
      <c r="W6" s="609"/>
      <c r="X6" s="609"/>
      <c r="Y6" s="610"/>
      <c r="Z6" s="646">
        <v>3</v>
      </c>
      <c r="AA6" s="646"/>
      <c r="AB6" s="646"/>
      <c r="AC6" s="646"/>
      <c r="AD6" s="647">
        <v>255369</v>
      </c>
      <c r="AE6" s="647"/>
      <c r="AF6" s="647"/>
      <c r="AG6" s="647"/>
      <c r="AH6" s="647"/>
      <c r="AI6" s="647"/>
      <c r="AJ6" s="647"/>
      <c r="AK6" s="647"/>
      <c r="AL6" s="611">
        <v>7.9</v>
      </c>
      <c r="AM6" s="612"/>
      <c r="AN6" s="612"/>
      <c r="AO6" s="648"/>
      <c r="AP6" s="605" t="s">
        <v>221</v>
      </c>
      <c r="AQ6" s="606"/>
      <c r="AR6" s="606"/>
      <c r="AS6" s="606"/>
      <c r="AT6" s="606"/>
      <c r="AU6" s="606"/>
      <c r="AV6" s="606"/>
      <c r="AW6" s="606"/>
      <c r="AX6" s="606"/>
      <c r="AY6" s="606"/>
      <c r="AZ6" s="606"/>
      <c r="BA6" s="606"/>
      <c r="BB6" s="606"/>
      <c r="BC6" s="606"/>
      <c r="BD6" s="606"/>
      <c r="BE6" s="606"/>
      <c r="BF6" s="607"/>
      <c r="BG6" s="608">
        <v>362434</v>
      </c>
      <c r="BH6" s="609"/>
      <c r="BI6" s="609"/>
      <c r="BJ6" s="609"/>
      <c r="BK6" s="609"/>
      <c r="BL6" s="609"/>
      <c r="BM6" s="609"/>
      <c r="BN6" s="610"/>
      <c r="BO6" s="646">
        <v>100</v>
      </c>
      <c r="BP6" s="646"/>
      <c r="BQ6" s="646"/>
      <c r="BR6" s="646"/>
      <c r="BS6" s="647">
        <v>43849</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68918</v>
      </c>
      <c r="CS6" s="609"/>
      <c r="CT6" s="609"/>
      <c r="CU6" s="609"/>
      <c r="CV6" s="609"/>
      <c r="CW6" s="609"/>
      <c r="CX6" s="609"/>
      <c r="CY6" s="610"/>
      <c r="CZ6" s="690">
        <v>0.9</v>
      </c>
      <c r="DA6" s="672"/>
      <c r="DB6" s="672"/>
      <c r="DC6" s="692"/>
      <c r="DD6" s="614" t="s">
        <v>122</v>
      </c>
      <c r="DE6" s="609"/>
      <c r="DF6" s="609"/>
      <c r="DG6" s="609"/>
      <c r="DH6" s="609"/>
      <c r="DI6" s="609"/>
      <c r="DJ6" s="609"/>
      <c r="DK6" s="609"/>
      <c r="DL6" s="609"/>
      <c r="DM6" s="609"/>
      <c r="DN6" s="609"/>
      <c r="DO6" s="609"/>
      <c r="DP6" s="610"/>
      <c r="DQ6" s="614">
        <v>68918</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56</v>
      </c>
      <c r="S7" s="609"/>
      <c r="T7" s="609"/>
      <c r="U7" s="609"/>
      <c r="V7" s="609"/>
      <c r="W7" s="609"/>
      <c r="X7" s="609"/>
      <c r="Y7" s="610"/>
      <c r="Z7" s="646">
        <v>0</v>
      </c>
      <c r="AA7" s="646"/>
      <c r="AB7" s="646"/>
      <c r="AC7" s="646"/>
      <c r="AD7" s="647">
        <v>56</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101910</v>
      </c>
      <c r="BH7" s="609"/>
      <c r="BI7" s="609"/>
      <c r="BJ7" s="609"/>
      <c r="BK7" s="609"/>
      <c r="BL7" s="609"/>
      <c r="BM7" s="609"/>
      <c r="BN7" s="610"/>
      <c r="BO7" s="646">
        <v>28.1</v>
      </c>
      <c r="BP7" s="646"/>
      <c r="BQ7" s="646"/>
      <c r="BR7" s="646"/>
      <c r="BS7" s="647">
        <v>3023</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1078750</v>
      </c>
      <c r="CS7" s="609"/>
      <c r="CT7" s="609"/>
      <c r="CU7" s="609"/>
      <c r="CV7" s="609"/>
      <c r="CW7" s="609"/>
      <c r="CX7" s="609"/>
      <c r="CY7" s="610"/>
      <c r="CZ7" s="646">
        <v>13.8</v>
      </c>
      <c r="DA7" s="646"/>
      <c r="DB7" s="646"/>
      <c r="DC7" s="646"/>
      <c r="DD7" s="614">
        <v>24363</v>
      </c>
      <c r="DE7" s="609"/>
      <c r="DF7" s="609"/>
      <c r="DG7" s="609"/>
      <c r="DH7" s="609"/>
      <c r="DI7" s="609"/>
      <c r="DJ7" s="609"/>
      <c r="DK7" s="609"/>
      <c r="DL7" s="609"/>
      <c r="DM7" s="609"/>
      <c r="DN7" s="609"/>
      <c r="DO7" s="609"/>
      <c r="DP7" s="610"/>
      <c r="DQ7" s="614">
        <v>792010</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1247</v>
      </c>
      <c r="S8" s="609"/>
      <c r="T8" s="609"/>
      <c r="U8" s="609"/>
      <c r="V8" s="609"/>
      <c r="W8" s="609"/>
      <c r="X8" s="609"/>
      <c r="Y8" s="610"/>
      <c r="Z8" s="646">
        <v>0</v>
      </c>
      <c r="AA8" s="646"/>
      <c r="AB8" s="646"/>
      <c r="AC8" s="646"/>
      <c r="AD8" s="647">
        <v>1247</v>
      </c>
      <c r="AE8" s="647"/>
      <c r="AF8" s="647"/>
      <c r="AG8" s="647"/>
      <c r="AH8" s="647"/>
      <c r="AI8" s="647"/>
      <c r="AJ8" s="647"/>
      <c r="AK8" s="647"/>
      <c r="AL8" s="611">
        <v>0</v>
      </c>
      <c r="AM8" s="612"/>
      <c r="AN8" s="612"/>
      <c r="AO8" s="648"/>
      <c r="AP8" s="605" t="s">
        <v>227</v>
      </c>
      <c r="AQ8" s="606"/>
      <c r="AR8" s="606"/>
      <c r="AS8" s="606"/>
      <c r="AT8" s="606"/>
      <c r="AU8" s="606"/>
      <c r="AV8" s="606"/>
      <c r="AW8" s="606"/>
      <c r="AX8" s="606"/>
      <c r="AY8" s="606"/>
      <c r="AZ8" s="606"/>
      <c r="BA8" s="606"/>
      <c r="BB8" s="606"/>
      <c r="BC8" s="606"/>
      <c r="BD8" s="606"/>
      <c r="BE8" s="606"/>
      <c r="BF8" s="607"/>
      <c r="BG8" s="608">
        <v>3081</v>
      </c>
      <c r="BH8" s="609"/>
      <c r="BI8" s="609"/>
      <c r="BJ8" s="609"/>
      <c r="BK8" s="609"/>
      <c r="BL8" s="609"/>
      <c r="BM8" s="609"/>
      <c r="BN8" s="610"/>
      <c r="BO8" s="646">
        <v>0.9</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737319</v>
      </c>
      <c r="CS8" s="609"/>
      <c r="CT8" s="609"/>
      <c r="CU8" s="609"/>
      <c r="CV8" s="609"/>
      <c r="CW8" s="609"/>
      <c r="CX8" s="609"/>
      <c r="CY8" s="610"/>
      <c r="CZ8" s="646">
        <v>9.4</v>
      </c>
      <c r="DA8" s="646"/>
      <c r="DB8" s="646"/>
      <c r="DC8" s="646"/>
      <c r="DD8" s="614">
        <v>13925</v>
      </c>
      <c r="DE8" s="609"/>
      <c r="DF8" s="609"/>
      <c r="DG8" s="609"/>
      <c r="DH8" s="609"/>
      <c r="DI8" s="609"/>
      <c r="DJ8" s="609"/>
      <c r="DK8" s="609"/>
      <c r="DL8" s="609"/>
      <c r="DM8" s="609"/>
      <c r="DN8" s="609"/>
      <c r="DO8" s="609"/>
      <c r="DP8" s="610"/>
      <c r="DQ8" s="614">
        <v>494250</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1228</v>
      </c>
      <c r="S9" s="609"/>
      <c r="T9" s="609"/>
      <c r="U9" s="609"/>
      <c r="V9" s="609"/>
      <c r="W9" s="609"/>
      <c r="X9" s="609"/>
      <c r="Y9" s="610"/>
      <c r="Z9" s="646">
        <v>0</v>
      </c>
      <c r="AA9" s="646"/>
      <c r="AB9" s="646"/>
      <c r="AC9" s="646"/>
      <c r="AD9" s="647">
        <v>1228</v>
      </c>
      <c r="AE9" s="647"/>
      <c r="AF9" s="647"/>
      <c r="AG9" s="647"/>
      <c r="AH9" s="647"/>
      <c r="AI9" s="647"/>
      <c r="AJ9" s="647"/>
      <c r="AK9" s="647"/>
      <c r="AL9" s="611">
        <v>0</v>
      </c>
      <c r="AM9" s="612"/>
      <c r="AN9" s="612"/>
      <c r="AO9" s="648"/>
      <c r="AP9" s="605" t="s">
        <v>230</v>
      </c>
      <c r="AQ9" s="606"/>
      <c r="AR9" s="606"/>
      <c r="AS9" s="606"/>
      <c r="AT9" s="606"/>
      <c r="AU9" s="606"/>
      <c r="AV9" s="606"/>
      <c r="AW9" s="606"/>
      <c r="AX9" s="606"/>
      <c r="AY9" s="606"/>
      <c r="AZ9" s="606"/>
      <c r="BA9" s="606"/>
      <c r="BB9" s="606"/>
      <c r="BC9" s="606"/>
      <c r="BD9" s="606"/>
      <c r="BE9" s="606"/>
      <c r="BF9" s="607"/>
      <c r="BG9" s="608">
        <v>80498</v>
      </c>
      <c r="BH9" s="609"/>
      <c r="BI9" s="609"/>
      <c r="BJ9" s="609"/>
      <c r="BK9" s="609"/>
      <c r="BL9" s="609"/>
      <c r="BM9" s="609"/>
      <c r="BN9" s="610"/>
      <c r="BO9" s="646">
        <v>22.2</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610053</v>
      </c>
      <c r="CS9" s="609"/>
      <c r="CT9" s="609"/>
      <c r="CU9" s="609"/>
      <c r="CV9" s="609"/>
      <c r="CW9" s="609"/>
      <c r="CX9" s="609"/>
      <c r="CY9" s="610"/>
      <c r="CZ9" s="646">
        <v>7.8</v>
      </c>
      <c r="DA9" s="646"/>
      <c r="DB9" s="646"/>
      <c r="DC9" s="646"/>
      <c r="DD9" s="614">
        <v>106283</v>
      </c>
      <c r="DE9" s="609"/>
      <c r="DF9" s="609"/>
      <c r="DG9" s="609"/>
      <c r="DH9" s="609"/>
      <c r="DI9" s="609"/>
      <c r="DJ9" s="609"/>
      <c r="DK9" s="609"/>
      <c r="DL9" s="609"/>
      <c r="DM9" s="609"/>
      <c r="DN9" s="609"/>
      <c r="DO9" s="609"/>
      <c r="DP9" s="610"/>
      <c r="DQ9" s="614">
        <v>518766</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7752</v>
      </c>
      <c r="BH10" s="609"/>
      <c r="BI10" s="609"/>
      <c r="BJ10" s="609"/>
      <c r="BK10" s="609"/>
      <c r="BL10" s="609"/>
      <c r="BM10" s="609"/>
      <c r="BN10" s="610"/>
      <c r="BO10" s="646">
        <v>2.1</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4490</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4490</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64910</v>
      </c>
      <c r="S11" s="609"/>
      <c r="T11" s="609"/>
      <c r="U11" s="609"/>
      <c r="V11" s="609"/>
      <c r="W11" s="609"/>
      <c r="X11" s="609"/>
      <c r="Y11" s="610"/>
      <c r="Z11" s="611">
        <v>0.8</v>
      </c>
      <c r="AA11" s="612"/>
      <c r="AB11" s="612"/>
      <c r="AC11" s="613"/>
      <c r="AD11" s="614">
        <v>64910</v>
      </c>
      <c r="AE11" s="609"/>
      <c r="AF11" s="609"/>
      <c r="AG11" s="609"/>
      <c r="AH11" s="609"/>
      <c r="AI11" s="609"/>
      <c r="AJ11" s="609"/>
      <c r="AK11" s="610"/>
      <c r="AL11" s="611">
        <v>2</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10579</v>
      </c>
      <c r="BH11" s="609"/>
      <c r="BI11" s="609"/>
      <c r="BJ11" s="609"/>
      <c r="BK11" s="609"/>
      <c r="BL11" s="609"/>
      <c r="BM11" s="609"/>
      <c r="BN11" s="610"/>
      <c r="BO11" s="646">
        <v>2.9</v>
      </c>
      <c r="BP11" s="646"/>
      <c r="BQ11" s="646"/>
      <c r="BR11" s="646"/>
      <c r="BS11" s="647">
        <v>3023</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991289</v>
      </c>
      <c r="CS11" s="609"/>
      <c r="CT11" s="609"/>
      <c r="CU11" s="609"/>
      <c r="CV11" s="609"/>
      <c r="CW11" s="609"/>
      <c r="CX11" s="609"/>
      <c r="CY11" s="610"/>
      <c r="CZ11" s="646">
        <v>12.6</v>
      </c>
      <c r="DA11" s="646"/>
      <c r="DB11" s="646"/>
      <c r="DC11" s="646"/>
      <c r="DD11" s="614">
        <v>347480</v>
      </c>
      <c r="DE11" s="609"/>
      <c r="DF11" s="609"/>
      <c r="DG11" s="609"/>
      <c r="DH11" s="609"/>
      <c r="DI11" s="609"/>
      <c r="DJ11" s="609"/>
      <c r="DK11" s="609"/>
      <c r="DL11" s="609"/>
      <c r="DM11" s="609"/>
      <c r="DN11" s="609"/>
      <c r="DO11" s="609"/>
      <c r="DP11" s="610"/>
      <c r="DQ11" s="614">
        <v>427638</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238615</v>
      </c>
      <c r="BH12" s="609"/>
      <c r="BI12" s="609"/>
      <c r="BJ12" s="609"/>
      <c r="BK12" s="609"/>
      <c r="BL12" s="609"/>
      <c r="BM12" s="609"/>
      <c r="BN12" s="610"/>
      <c r="BO12" s="646">
        <v>65.8</v>
      </c>
      <c r="BP12" s="646"/>
      <c r="BQ12" s="646"/>
      <c r="BR12" s="646"/>
      <c r="BS12" s="647">
        <v>40826</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130774</v>
      </c>
      <c r="CS12" s="609"/>
      <c r="CT12" s="609"/>
      <c r="CU12" s="609"/>
      <c r="CV12" s="609"/>
      <c r="CW12" s="609"/>
      <c r="CX12" s="609"/>
      <c r="CY12" s="610"/>
      <c r="CZ12" s="646">
        <v>1.7</v>
      </c>
      <c r="DA12" s="646"/>
      <c r="DB12" s="646"/>
      <c r="DC12" s="646"/>
      <c r="DD12" s="614">
        <v>7293</v>
      </c>
      <c r="DE12" s="609"/>
      <c r="DF12" s="609"/>
      <c r="DG12" s="609"/>
      <c r="DH12" s="609"/>
      <c r="DI12" s="609"/>
      <c r="DJ12" s="609"/>
      <c r="DK12" s="609"/>
      <c r="DL12" s="609"/>
      <c r="DM12" s="609"/>
      <c r="DN12" s="609"/>
      <c r="DO12" s="609"/>
      <c r="DP12" s="610"/>
      <c r="DQ12" s="614">
        <v>103476</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231387</v>
      </c>
      <c r="BH13" s="609"/>
      <c r="BI13" s="609"/>
      <c r="BJ13" s="609"/>
      <c r="BK13" s="609"/>
      <c r="BL13" s="609"/>
      <c r="BM13" s="609"/>
      <c r="BN13" s="610"/>
      <c r="BO13" s="646">
        <v>63.8</v>
      </c>
      <c r="BP13" s="646"/>
      <c r="BQ13" s="646"/>
      <c r="BR13" s="646"/>
      <c r="BS13" s="647">
        <v>40826</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699813</v>
      </c>
      <c r="CS13" s="609"/>
      <c r="CT13" s="609"/>
      <c r="CU13" s="609"/>
      <c r="CV13" s="609"/>
      <c r="CW13" s="609"/>
      <c r="CX13" s="609"/>
      <c r="CY13" s="610"/>
      <c r="CZ13" s="646">
        <v>8.9</v>
      </c>
      <c r="DA13" s="646"/>
      <c r="DB13" s="646"/>
      <c r="DC13" s="646"/>
      <c r="DD13" s="614">
        <v>614832</v>
      </c>
      <c r="DE13" s="609"/>
      <c r="DF13" s="609"/>
      <c r="DG13" s="609"/>
      <c r="DH13" s="609"/>
      <c r="DI13" s="609"/>
      <c r="DJ13" s="609"/>
      <c r="DK13" s="609"/>
      <c r="DL13" s="609"/>
      <c r="DM13" s="609"/>
      <c r="DN13" s="609"/>
      <c r="DO13" s="609"/>
      <c r="DP13" s="610"/>
      <c r="DQ13" s="614">
        <v>232072</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13821</v>
      </c>
      <c r="BH14" s="609"/>
      <c r="BI14" s="609"/>
      <c r="BJ14" s="609"/>
      <c r="BK14" s="609"/>
      <c r="BL14" s="609"/>
      <c r="BM14" s="609"/>
      <c r="BN14" s="610"/>
      <c r="BO14" s="646">
        <v>3.8</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62600</v>
      </c>
      <c r="CS14" s="609"/>
      <c r="CT14" s="609"/>
      <c r="CU14" s="609"/>
      <c r="CV14" s="609"/>
      <c r="CW14" s="609"/>
      <c r="CX14" s="609"/>
      <c r="CY14" s="610"/>
      <c r="CZ14" s="646">
        <v>0.8</v>
      </c>
      <c r="DA14" s="646"/>
      <c r="DB14" s="646"/>
      <c r="DC14" s="646"/>
      <c r="DD14" s="614" t="s">
        <v>122</v>
      </c>
      <c r="DE14" s="609"/>
      <c r="DF14" s="609"/>
      <c r="DG14" s="609"/>
      <c r="DH14" s="609"/>
      <c r="DI14" s="609"/>
      <c r="DJ14" s="609"/>
      <c r="DK14" s="609"/>
      <c r="DL14" s="609"/>
      <c r="DM14" s="609"/>
      <c r="DN14" s="609"/>
      <c r="DO14" s="609"/>
      <c r="DP14" s="610"/>
      <c r="DQ14" s="614">
        <v>61347</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8964</v>
      </c>
      <c r="S15" s="609"/>
      <c r="T15" s="609"/>
      <c r="U15" s="609"/>
      <c r="V15" s="609"/>
      <c r="W15" s="609"/>
      <c r="X15" s="609"/>
      <c r="Y15" s="610"/>
      <c r="Z15" s="646">
        <v>0.1</v>
      </c>
      <c r="AA15" s="646"/>
      <c r="AB15" s="646"/>
      <c r="AC15" s="646"/>
      <c r="AD15" s="647">
        <v>8964</v>
      </c>
      <c r="AE15" s="647"/>
      <c r="AF15" s="647"/>
      <c r="AG15" s="647"/>
      <c r="AH15" s="647"/>
      <c r="AI15" s="647"/>
      <c r="AJ15" s="647"/>
      <c r="AK15" s="647"/>
      <c r="AL15" s="611">
        <v>0.3</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8088</v>
      </c>
      <c r="BH15" s="609"/>
      <c r="BI15" s="609"/>
      <c r="BJ15" s="609"/>
      <c r="BK15" s="609"/>
      <c r="BL15" s="609"/>
      <c r="BM15" s="609"/>
      <c r="BN15" s="610"/>
      <c r="BO15" s="646">
        <v>2.2000000000000002</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712654</v>
      </c>
      <c r="CS15" s="609"/>
      <c r="CT15" s="609"/>
      <c r="CU15" s="609"/>
      <c r="CV15" s="609"/>
      <c r="CW15" s="609"/>
      <c r="CX15" s="609"/>
      <c r="CY15" s="610"/>
      <c r="CZ15" s="646">
        <v>9.1</v>
      </c>
      <c r="DA15" s="646"/>
      <c r="DB15" s="646"/>
      <c r="DC15" s="646"/>
      <c r="DD15" s="614">
        <v>367605</v>
      </c>
      <c r="DE15" s="609"/>
      <c r="DF15" s="609"/>
      <c r="DG15" s="609"/>
      <c r="DH15" s="609"/>
      <c r="DI15" s="609"/>
      <c r="DJ15" s="609"/>
      <c r="DK15" s="609"/>
      <c r="DL15" s="609"/>
      <c r="DM15" s="609"/>
      <c r="DN15" s="609"/>
      <c r="DO15" s="609"/>
      <c r="DP15" s="610"/>
      <c r="DQ15" s="614">
        <v>423687</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4562</v>
      </c>
      <c r="S16" s="609"/>
      <c r="T16" s="609"/>
      <c r="U16" s="609"/>
      <c r="V16" s="609"/>
      <c r="W16" s="609"/>
      <c r="X16" s="609"/>
      <c r="Y16" s="610"/>
      <c r="Z16" s="646">
        <v>0.1</v>
      </c>
      <c r="AA16" s="646"/>
      <c r="AB16" s="646"/>
      <c r="AC16" s="646"/>
      <c r="AD16" s="647">
        <v>4562</v>
      </c>
      <c r="AE16" s="647"/>
      <c r="AF16" s="647"/>
      <c r="AG16" s="647"/>
      <c r="AH16" s="647"/>
      <c r="AI16" s="647"/>
      <c r="AJ16" s="647"/>
      <c r="AK16" s="647"/>
      <c r="AL16" s="611">
        <v>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2050763</v>
      </c>
      <c r="CS16" s="609"/>
      <c r="CT16" s="609"/>
      <c r="CU16" s="609"/>
      <c r="CV16" s="609"/>
      <c r="CW16" s="609"/>
      <c r="CX16" s="609"/>
      <c r="CY16" s="610"/>
      <c r="CZ16" s="646">
        <v>26.1</v>
      </c>
      <c r="DA16" s="646"/>
      <c r="DB16" s="646"/>
      <c r="DC16" s="646"/>
      <c r="DD16" s="614" t="s">
        <v>122</v>
      </c>
      <c r="DE16" s="609"/>
      <c r="DF16" s="609"/>
      <c r="DG16" s="609"/>
      <c r="DH16" s="609"/>
      <c r="DI16" s="609"/>
      <c r="DJ16" s="609"/>
      <c r="DK16" s="609"/>
      <c r="DL16" s="609"/>
      <c r="DM16" s="609"/>
      <c r="DN16" s="609"/>
      <c r="DO16" s="609"/>
      <c r="DP16" s="610"/>
      <c r="DQ16" s="614">
        <v>291285</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9960</v>
      </c>
      <c r="S17" s="609"/>
      <c r="T17" s="609"/>
      <c r="U17" s="609"/>
      <c r="V17" s="609"/>
      <c r="W17" s="609"/>
      <c r="X17" s="609"/>
      <c r="Y17" s="610"/>
      <c r="Z17" s="646">
        <v>0.1</v>
      </c>
      <c r="AA17" s="646"/>
      <c r="AB17" s="646"/>
      <c r="AC17" s="646"/>
      <c r="AD17" s="647">
        <v>9960</v>
      </c>
      <c r="AE17" s="647"/>
      <c r="AF17" s="647"/>
      <c r="AG17" s="647"/>
      <c r="AH17" s="647"/>
      <c r="AI17" s="647"/>
      <c r="AJ17" s="647"/>
      <c r="AK17" s="647"/>
      <c r="AL17" s="611">
        <v>0.3</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696896</v>
      </c>
      <c r="CS17" s="609"/>
      <c r="CT17" s="609"/>
      <c r="CU17" s="609"/>
      <c r="CV17" s="609"/>
      <c r="CW17" s="609"/>
      <c r="CX17" s="609"/>
      <c r="CY17" s="610"/>
      <c r="CZ17" s="646">
        <v>8.9</v>
      </c>
      <c r="DA17" s="646"/>
      <c r="DB17" s="646"/>
      <c r="DC17" s="646"/>
      <c r="DD17" s="614" t="s">
        <v>122</v>
      </c>
      <c r="DE17" s="609"/>
      <c r="DF17" s="609"/>
      <c r="DG17" s="609"/>
      <c r="DH17" s="609"/>
      <c r="DI17" s="609"/>
      <c r="DJ17" s="609"/>
      <c r="DK17" s="609"/>
      <c r="DL17" s="609"/>
      <c r="DM17" s="609"/>
      <c r="DN17" s="609"/>
      <c r="DO17" s="609"/>
      <c r="DP17" s="610"/>
      <c r="DQ17" s="614">
        <v>696896</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287</v>
      </c>
      <c r="S18" s="609"/>
      <c r="T18" s="609"/>
      <c r="U18" s="609"/>
      <c r="V18" s="609"/>
      <c r="W18" s="609"/>
      <c r="X18" s="609"/>
      <c r="Y18" s="610"/>
      <c r="Z18" s="646">
        <v>0</v>
      </c>
      <c r="AA18" s="646"/>
      <c r="AB18" s="646"/>
      <c r="AC18" s="646"/>
      <c r="AD18" s="647">
        <v>287</v>
      </c>
      <c r="AE18" s="647"/>
      <c r="AF18" s="647"/>
      <c r="AG18" s="647"/>
      <c r="AH18" s="647"/>
      <c r="AI18" s="647"/>
      <c r="AJ18" s="647"/>
      <c r="AK18" s="647"/>
      <c r="AL18" s="611">
        <v>0</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9673</v>
      </c>
      <c r="S19" s="609"/>
      <c r="T19" s="609"/>
      <c r="U19" s="609"/>
      <c r="V19" s="609"/>
      <c r="W19" s="609"/>
      <c r="X19" s="609"/>
      <c r="Y19" s="610"/>
      <c r="Z19" s="646">
        <v>0.1</v>
      </c>
      <c r="AA19" s="646"/>
      <c r="AB19" s="646"/>
      <c r="AC19" s="646"/>
      <c r="AD19" s="647">
        <v>9673</v>
      </c>
      <c r="AE19" s="647"/>
      <c r="AF19" s="647"/>
      <c r="AG19" s="647"/>
      <c r="AH19" s="647"/>
      <c r="AI19" s="647"/>
      <c r="AJ19" s="647"/>
      <c r="AK19" s="647"/>
      <c r="AL19" s="611">
        <v>0.3</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7844319</v>
      </c>
      <c r="CS20" s="609"/>
      <c r="CT20" s="609"/>
      <c r="CU20" s="609"/>
      <c r="CV20" s="609"/>
      <c r="CW20" s="609"/>
      <c r="CX20" s="609"/>
      <c r="CY20" s="610"/>
      <c r="CZ20" s="646">
        <v>100</v>
      </c>
      <c r="DA20" s="646"/>
      <c r="DB20" s="646"/>
      <c r="DC20" s="646"/>
      <c r="DD20" s="614">
        <v>1481781</v>
      </c>
      <c r="DE20" s="609"/>
      <c r="DF20" s="609"/>
      <c r="DG20" s="609"/>
      <c r="DH20" s="609"/>
      <c r="DI20" s="609"/>
      <c r="DJ20" s="609"/>
      <c r="DK20" s="609"/>
      <c r="DL20" s="609"/>
      <c r="DM20" s="609"/>
      <c r="DN20" s="609"/>
      <c r="DO20" s="609"/>
      <c r="DP20" s="610"/>
      <c r="DQ20" s="614">
        <v>4114835</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3358794</v>
      </c>
      <c r="S21" s="609"/>
      <c r="T21" s="609"/>
      <c r="U21" s="609"/>
      <c r="V21" s="609"/>
      <c r="W21" s="609"/>
      <c r="X21" s="609"/>
      <c r="Y21" s="610"/>
      <c r="Z21" s="646">
        <v>39</v>
      </c>
      <c r="AA21" s="646"/>
      <c r="AB21" s="646"/>
      <c r="AC21" s="646"/>
      <c r="AD21" s="647">
        <v>2504367</v>
      </c>
      <c r="AE21" s="647"/>
      <c r="AF21" s="647"/>
      <c r="AG21" s="647"/>
      <c r="AH21" s="647"/>
      <c r="AI21" s="647"/>
      <c r="AJ21" s="647"/>
      <c r="AK21" s="647"/>
      <c r="AL21" s="611">
        <v>77.5</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2504367</v>
      </c>
      <c r="S22" s="609"/>
      <c r="T22" s="609"/>
      <c r="U22" s="609"/>
      <c r="V22" s="609"/>
      <c r="W22" s="609"/>
      <c r="X22" s="609"/>
      <c r="Y22" s="610"/>
      <c r="Z22" s="646">
        <v>29.1</v>
      </c>
      <c r="AA22" s="646"/>
      <c r="AB22" s="646"/>
      <c r="AC22" s="646"/>
      <c r="AD22" s="647">
        <v>2504367</v>
      </c>
      <c r="AE22" s="647"/>
      <c r="AF22" s="647"/>
      <c r="AG22" s="647"/>
      <c r="AH22" s="647"/>
      <c r="AI22" s="647"/>
      <c r="AJ22" s="647"/>
      <c r="AK22" s="647"/>
      <c r="AL22" s="611">
        <v>77.5</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854427</v>
      </c>
      <c r="S23" s="609"/>
      <c r="T23" s="609"/>
      <c r="U23" s="609"/>
      <c r="V23" s="609"/>
      <c r="W23" s="609"/>
      <c r="X23" s="609"/>
      <c r="Y23" s="610"/>
      <c r="Z23" s="646">
        <v>9.9</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1909604</v>
      </c>
      <c r="CS24" s="664"/>
      <c r="CT24" s="664"/>
      <c r="CU24" s="664"/>
      <c r="CV24" s="664"/>
      <c r="CW24" s="664"/>
      <c r="CX24" s="664"/>
      <c r="CY24" s="689"/>
      <c r="CZ24" s="690">
        <v>24.3</v>
      </c>
      <c r="DA24" s="672"/>
      <c r="DB24" s="672"/>
      <c r="DC24" s="692"/>
      <c r="DD24" s="688">
        <v>1686808</v>
      </c>
      <c r="DE24" s="664"/>
      <c r="DF24" s="664"/>
      <c r="DG24" s="664"/>
      <c r="DH24" s="664"/>
      <c r="DI24" s="664"/>
      <c r="DJ24" s="664"/>
      <c r="DK24" s="689"/>
      <c r="DL24" s="688">
        <v>1604589</v>
      </c>
      <c r="DM24" s="664"/>
      <c r="DN24" s="664"/>
      <c r="DO24" s="664"/>
      <c r="DP24" s="664"/>
      <c r="DQ24" s="664"/>
      <c r="DR24" s="664"/>
      <c r="DS24" s="664"/>
      <c r="DT24" s="664"/>
      <c r="DU24" s="664"/>
      <c r="DV24" s="689"/>
      <c r="DW24" s="690">
        <v>49.5</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4067524</v>
      </c>
      <c r="S25" s="609"/>
      <c r="T25" s="609"/>
      <c r="U25" s="609"/>
      <c r="V25" s="609"/>
      <c r="W25" s="609"/>
      <c r="X25" s="609"/>
      <c r="Y25" s="610"/>
      <c r="Z25" s="646">
        <v>47.2</v>
      </c>
      <c r="AA25" s="646"/>
      <c r="AB25" s="646"/>
      <c r="AC25" s="646"/>
      <c r="AD25" s="647">
        <v>3213097</v>
      </c>
      <c r="AE25" s="647"/>
      <c r="AF25" s="647"/>
      <c r="AG25" s="647"/>
      <c r="AH25" s="647"/>
      <c r="AI25" s="647"/>
      <c r="AJ25" s="647"/>
      <c r="AK25" s="647"/>
      <c r="AL25" s="611">
        <v>99.4</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985110</v>
      </c>
      <c r="CS25" s="621"/>
      <c r="CT25" s="621"/>
      <c r="CU25" s="621"/>
      <c r="CV25" s="621"/>
      <c r="CW25" s="621"/>
      <c r="CX25" s="621"/>
      <c r="CY25" s="622"/>
      <c r="CZ25" s="611">
        <v>12.6</v>
      </c>
      <c r="DA25" s="623"/>
      <c r="DB25" s="623"/>
      <c r="DC25" s="624"/>
      <c r="DD25" s="614">
        <v>882139</v>
      </c>
      <c r="DE25" s="621"/>
      <c r="DF25" s="621"/>
      <c r="DG25" s="621"/>
      <c r="DH25" s="621"/>
      <c r="DI25" s="621"/>
      <c r="DJ25" s="621"/>
      <c r="DK25" s="622"/>
      <c r="DL25" s="614">
        <v>821822</v>
      </c>
      <c r="DM25" s="621"/>
      <c r="DN25" s="621"/>
      <c r="DO25" s="621"/>
      <c r="DP25" s="621"/>
      <c r="DQ25" s="621"/>
      <c r="DR25" s="621"/>
      <c r="DS25" s="621"/>
      <c r="DT25" s="621"/>
      <c r="DU25" s="621"/>
      <c r="DV25" s="622"/>
      <c r="DW25" s="611">
        <v>25.4</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469088</v>
      </c>
      <c r="CS26" s="609"/>
      <c r="CT26" s="609"/>
      <c r="CU26" s="609"/>
      <c r="CV26" s="609"/>
      <c r="CW26" s="609"/>
      <c r="CX26" s="609"/>
      <c r="CY26" s="610"/>
      <c r="CZ26" s="611">
        <v>6</v>
      </c>
      <c r="DA26" s="623"/>
      <c r="DB26" s="623"/>
      <c r="DC26" s="624"/>
      <c r="DD26" s="614">
        <v>416649</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6624</v>
      </c>
      <c r="S27" s="609"/>
      <c r="T27" s="609"/>
      <c r="U27" s="609"/>
      <c r="V27" s="609"/>
      <c r="W27" s="609"/>
      <c r="X27" s="609"/>
      <c r="Y27" s="610"/>
      <c r="Z27" s="646">
        <v>0.1</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362434</v>
      </c>
      <c r="BH27" s="609"/>
      <c r="BI27" s="609"/>
      <c r="BJ27" s="609"/>
      <c r="BK27" s="609"/>
      <c r="BL27" s="609"/>
      <c r="BM27" s="609"/>
      <c r="BN27" s="610"/>
      <c r="BO27" s="646">
        <v>100</v>
      </c>
      <c r="BP27" s="646"/>
      <c r="BQ27" s="646"/>
      <c r="BR27" s="646"/>
      <c r="BS27" s="647">
        <v>43849</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227598</v>
      </c>
      <c r="CS27" s="621"/>
      <c r="CT27" s="621"/>
      <c r="CU27" s="621"/>
      <c r="CV27" s="621"/>
      <c r="CW27" s="621"/>
      <c r="CX27" s="621"/>
      <c r="CY27" s="622"/>
      <c r="CZ27" s="611">
        <v>2.9</v>
      </c>
      <c r="DA27" s="623"/>
      <c r="DB27" s="623"/>
      <c r="DC27" s="624"/>
      <c r="DD27" s="614">
        <v>107773</v>
      </c>
      <c r="DE27" s="621"/>
      <c r="DF27" s="621"/>
      <c r="DG27" s="621"/>
      <c r="DH27" s="621"/>
      <c r="DI27" s="621"/>
      <c r="DJ27" s="621"/>
      <c r="DK27" s="622"/>
      <c r="DL27" s="614">
        <v>85871</v>
      </c>
      <c r="DM27" s="621"/>
      <c r="DN27" s="621"/>
      <c r="DO27" s="621"/>
      <c r="DP27" s="621"/>
      <c r="DQ27" s="621"/>
      <c r="DR27" s="621"/>
      <c r="DS27" s="621"/>
      <c r="DT27" s="621"/>
      <c r="DU27" s="621"/>
      <c r="DV27" s="622"/>
      <c r="DW27" s="611">
        <v>2.7</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75655</v>
      </c>
      <c r="S28" s="609"/>
      <c r="T28" s="609"/>
      <c r="U28" s="609"/>
      <c r="V28" s="609"/>
      <c r="W28" s="609"/>
      <c r="X28" s="609"/>
      <c r="Y28" s="610"/>
      <c r="Z28" s="646">
        <v>0.9</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696896</v>
      </c>
      <c r="CS28" s="609"/>
      <c r="CT28" s="609"/>
      <c r="CU28" s="609"/>
      <c r="CV28" s="609"/>
      <c r="CW28" s="609"/>
      <c r="CX28" s="609"/>
      <c r="CY28" s="610"/>
      <c r="CZ28" s="611">
        <v>8.9</v>
      </c>
      <c r="DA28" s="623"/>
      <c r="DB28" s="623"/>
      <c r="DC28" s="624"/>
      <c r="DD28" s="614">
        <v>696896</v>
      </c>
      <c r="DE28" s="609"/>
      <c r="DF28" s="609"/>
      <c r="DG28" s="609"/>
      <c r="DH28" s="609"/>
      <c r="DI28" s="609"/>
      <c r="DJ28" s="609"/>
      <c r="DK28" s="610"/>
      <c r="DL28" s="614">
        <v>696896</v>
      </c>
      <c r="DM28" s="609"/>
      <c r="DN28" s="609"/>
      <c r="DO28" s="609"/>
      <c r="DP28" s="609"/>
      <c r="DQ28" s="609"/>
      <c r="DR28" s="609"/>
      <c r="DS28" s="609"/>
      <c r="DT28" s="609"/>
      <c r="DU28" s="609"/>
      <c r="DV28" s="610"/>
      <c r="DW28" s="611">
        <v>21.5</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1837</v>
      </c>
      <c r="S29" s="609"/>
      <c r="T29" s="609"/>
      <c r="U29" s="609"/>
      <c r="V29" s="609"/>
      <c r="W29" s="609"/>
      <c r="X29" s="609"/>
      <c r="Y29" s="610"/>
      <c r="Z29" s="646">
        <v>0</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696896</v>
      </c>
      <c r="CS29" s="621"/>
      <c r="CT29" s="621"/>
      <c r="CU29" s="621"/>
      <c r="CV29" s="621"/>
      <c r="CW29" s="621"/>
      <c r="CX29" s="621"/>
      <c r="CY29" s="622"/>
      <c r="CZ29" s="611">
        <v>8.9</v>
      </c>
      <c r="DA29" s="623"/>
      <c r="DB29" s="623"/>
      <c r="DC29" s="624"/>
      <c r="DD29" s="614">
        <v>696896</v>
      </c>
      <c r="DE29" s="621"/>
      <c r="DF29" s="621"/>
      <c r="DG29" s="621"/>
      <c r="DH29" s="621"/>
      <c r="DI29" s="621"/>
      <c r="DJ29" s="621"/>
      <c r="DK29" s="622"/>
      <c r="DL29" s="614">
        <v>696896</v>
      </c>
      <c r="DM29" s="621"/>
      <c r="DN29" s="621"/>
      <c r="DO29" s="621"/>
      <c r="DP29" s="621"/>
      <c r="DQ29" s="621"/>
      <c r="DR29" s="621"/>
      <c r="DS29" s="621"/>
      <c r="DT29" s="621"/>
      <c r="DU29" s="621"/>
      <c r="DV29" s="622"/>
      <c r="DW29" s="611">
        <v>21.5</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1553251</v>
      </c>
      <c r="S30" s="609"/>
      <c r="T30" s="609"/>
      <c r="U30" s="609"/>
      <c r="V30" s="609"/>
      <c r="W30" s="609"/>
      <c r="X30" s="609"/>
      <c r="Y30" s="610"/>
      <c r="Z30" s="646">
        <v>18</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684191</v>
      </c>
      <c r="CS30" s="609"/>
      <c r="CT30" s="609"/>
      <c r="CU30" s="609"/>
      <c r="CV30" s="609"/>
      <c r="CW30" s="609"/>
      <c r="CX30" s="609"/>
      <c r="CY30" s="610"/>
      <c r="CZ30" s="611">
        <v>8.6999999999999993</v>
      </c>
      <c r="DA30" s="623"/>
      <c r="DB30" s="623"/>
      <c r="DC30" s="624"/>
      <c r="DD30" s="614">
        <v>684191</v>
      </c>
      <c r="DE30" s="609"/>
      <c r="DF30" s="609"/>
      <c r="DG30" s="609"/>
      <c r="DH30" s="609"/>
      <c r="DI30" s="609"/>
      <c r="DJ30" s="609"/>
      <c r="DK30" s="610"/>
      <c r="DL30" s="614">
        <v>684191</v>
      </c>
      <c r="DM30" s="609"/>
      <c r="DN30" s="609"/>
      <c r="DO30" s="609"/>
      <c r="DP30" s="609"/>
      <c r="DQ30" s="609"/>
      <c r="DR30" s="609"/>
      <c r="DS30" s="609"/>
      <c r="DT30" s="609"/>
      <c r="DU30" s="609"/>
      <c r="DV30" s="610"/>
      <c r="DW30" s="611">
        <v>21.1</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100</v>
      </c>
      <c r="BH31" s="671"/>
      <c r="BI31" s="671"/>
      <c r="BJ31" s="671"/>
      <c r="BK31" s="671"/>
      <c r="BL31" s="671"/>
      <c r="BM31" s="672">
        <v>100</v>
      </c>
      <c r="BN31" s="671"/>
      <c r="BO31" s="671"/>
      <c r="BP31" s="671"/>
      <c r="BQ31" s="673"/>
      <c r="BR31" s="670">
        <v>100</v>
      </c>
      <c r="BS31" s="671"/>
      <c r="BT31" s="671"/>
      <c r="BU31" s="671"/>
      <c r="BV31" s="671"/>
      <c r="BW31" s="671"/>
      <c r="BX31" s="672">
        <v>99.9</v>
      </c>
      <c r="BY31" s="671"/>
      <c r="BZ31" s="671"/>
      <c r="CA31" s="671"/>
      <c r="CB31" s="673"/>
      <c r="CD31" s="629"/>
      <c r="CE31" s="630"/>
      <c r="CF31" s="605" t="s">
        <v>300</v>
      </c>
      <c r="CG31" s="606"/>
      <c r="CH31" s="606"/>
      <c r="CI31" s="606"/>
      <c r="CJ31" s="606"/>
      <c r="CK31" s="606"/>
      <c r="CL31" s="606"/>
      <c r="CM31" s="606"/>
      <c r="CN31" s="606"/>
      <c r="CO31" s="606"/>
      <c r="CP31" s="606"/>
      <c r="CQ31" s="607"/>
      <c r="CR31" s="608">
        <v>12705</v>
      </c>
      <c r="CS31" s="621"/>
      <c r="CT31" s="621"/>
      <c r="CU31" s="621"/>
      <c r="CV31" s="621"/>
      <c r="CW31" s="621"/>
      <c r="CX31" s="621"/>
      <c r="CY31" s="622"/>
      <c r="CZ31" s="611">
        <v>0.2</v>
      </c>
      <c r="DA31" s="623"/>
      <c r="DB31" s="623"/>
      <c r="DC31" s="624"/>
      <c r="DD31" s="614">
        <v>12705</v>
      </c>
      <c r="DE31" s="621"/>
      <c r="DF31" s="621"/>
      <c r="DG31" s="621"/>
      <c r="DH31" s="621"/>
      <c r="DI31" s="621"/>
      <c r="DJ31" s="621"/>
      <c r="DK31" s="622"/>
      <c r="DL31" s="614">
        <v>12705</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981130</v>
      </c>
      <c r="S32" s="609"/>
      <c r="T32" s="609"/>
      <c r="U32" s="609"/>
      <c r="V32" s="609"/>
      <c r="W32" s="609"/>
      <c r="X32" s="609"/>
      <c r="Y32" s="610"/>
      <c r="Z32" s="646">
        <v>11.4</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100</v>
      </c>
      <c r="BH32" s="621"/>
      <c r="BI32" s="621"/>
      <c r="BJ32" s="621"/>
      <c r="BK32" s="621"/>
      <c r="BL32" s="621"/>
      <c r="BM32" s="612">
        <v>100</v>
      </c>
      <c r="BN32" s="621"/>
      <c r="BO32" s="621"/>
      <c r="BP32" s="621"/>
      <c r="BQ32" s="644"/>
      <c r="BR32" s="674">
        <v>100</v>
      </c>
      <c r="BS32" s="621"/>
      <c r="BT32" s="621"/>
      <c r="BU32" s="621"/>
      <c r="BV32" s="621"/>
      <c r="BW32" s="621"/>
      <c r="BX32" s="612">
        <v>99.9</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117675</v>
      </c>
      <c r="S33" s="609"/>
      <c r="T33" s="609"/>
      <c r="U33" s="609"/>
      <c r="V33" s="609"/>
      <c r="W33" s="609"/>
      <c r="X33" s="609"/>
      <c r="Y33" s="610"/>
      <c r="Z33" s="646">
        <v>1.4</v>
      </c>
      <c r="AA33" s="646"/>
      <c r="AB33" s="646"/>
      <c r="AC33" s="646"/>
      <c r="AD33" s="647">
        <v>18210</v>
      </c>
      <c r="AE33" s="647"/>
      <c r="AF33" s="647"/>
      <c r="AG33" s="647"/>
      <c r="AH33" s="647"/>
      <c r="AI33" s="647"/>
      <c r="AJ33" s="647"/>
      <c r="AK33" s="647"/>
      <c r="AL33" s="611">
        <v>0.6</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100</v>
      </c>
      <c r="BH33" s="593"/>
      <c r="BI33" s="593"/>
      <c r="BJ33" s="593"/>
      <c r="BK33" s="593"/>
      <c r="BL33" s="593"/>
      <c r="BM33" s="639">
        <v>99.9</v>
      </c>
      <c r="BN33" s="593"/>
      <c r="BO33" s="593"/>
      <c r="BP33" s="593"/>
      <c r="BQ33" s="656"/>
      <c r="BR33" s="669">
        <v>100</v>
      </c>
      <c r="BS33" s="593"/>
      <c r="BT33" s="593"/>
      <c r="BU33" s="593"/>
      <c r="BV33" s="593"/>
      <c r="BW33" s="593"/>
      <c r="BX33" s="639">
        <v>99.9</v>
      </c>
      <c r="BY33" s="593"/>
      <c r="BZ33" s="593"/>
      <c r="CA33" s="593"/>
      <c r="CB33" s="656"/>
      <c r="CD33" s="605" t="s">
        <v>307</v>
      </c>
      <c r="CE33" s="606"/>
      <c r="CF33" s="606"/>
      <c r="CG33" s="606"/>
      <c r="CH33" s="606"/>
      <c r="CI33" s="606"/>
      <c r="CJ33" s="606"/>
      <c r="CK33" s="606"/>
      <c r="CL33" s="606"/>
      <c r="CM33" s="606"/>
      <c r="CN33" s="606"/>
      <c r="CO33" s="606"/>
      <c r="CP33" s="606"/>
      <c r="CQ33" s="607"/>
      <c r="CR33" s="608">
        <v>2402171</v>
      </c>
      <c r="CS33" s="621"/>
      <c r="CT33" s="621"/>
      <c r="CU33" s="621"/>
      <c r="CV33" s="621"/>
      <c r="CW33" s="621"/>
      <c r="CX33" s="621"/>
      <c r="CY33" s="622"/>
      <c r="CZ33" s="611">
        <v>30.6</v>
      </c>
      <c r="DA33" s="623"/>
      <c r="DB33" s="623"/>
      <c r="DC33" s="624"/>
      <c r="DD33" s="614">
        <v>1724817</v>
      </c>
      <c r="DE33" s="621"/>
      <c r="DF33" s="621"/>
      <c r="DG33" s="621"/>
      <c r="DH33" s="621"/>
      <c r="DI33" s="621"/>
      <c r="DJ33" s="621"/>
      <c r="DK33" s="622"/>
      <c r="DL33" s="614">
        <v>1053984</v>
      </c>
      <c r="DM33" s="621"/>
      <c r="DN33" s="621"/>
      <c r="DO33" s="621"/>
      <c r="DP33" s="621"/>
      <c r="DQ33" s="621"/>
      <c r="DR33" s="621"/>
      <c r="DS33" s="621"/>
      <c r="DT33" s="621"/>
      <c r="DU33" s="621"/>
      <c r="DV33" s="622"/>
      <c r="DW33" s="611">
        <v>32.5</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118064</v>
      </c>
      <c r="S34" s="609"/>
      <c r="T34" s="609"/>
      <c r="U34" s="609"/>
      <c r="V34" s="609"/>
      <c r="W34" s="609"/>
      <c r="X34" s="609"/>
      <c r="Y34" s="610"/>
      <c r="Z34" s="646">
        <v>1.4</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993525</v>
      </c>
      <c r="CS34" s="609"/>
      <c r="CT34" s="609"/>
      <c r="CU34" s="609"/>
      <c r="CV34" s="609"/>
      <c r="CW34" s="609"/>
      <c r="CX34" s="609"/>
      <c r="CY34" s="610"/>
      <c r="CZ34" s="611">
        <v>12.7</v>
      </c>
      <c r="DA34" s="623"/>
      <c r="DB34" s="623"/>
      <c r="DC34" s="624"/>
      <c r="DD34" s="614">
        <v>675746</v>
      </c>
      <c r="DE34" s="609"/>
      <c r="DF34" s="609"/>
      <c r="DG34" s="609"/>
      <c r="DH34" s="609"/>
      <c r="DI34" s="609"/>
      <c r="DJ34" s="609"/>
      <c r="DK34" s="610"/>
      <c r="DL34" s="614">
        <v>459394</v>
      </c>
      <c r="DM34" s="609"/>
      <c r="DN34" s="609"/>
      <c r="DO34" s="609"/>
      <c r="DP34" s="609"/>
      <c r="DQ34" s="609"/>
      <c r="DR34" s="609"/>
      <c r="DS34" s="609"/>
      <c r="DT34" s="609"/>
      <c r="DU34" s="609"/>
      <c r="DV34" s="610"/>
      <c r="DW34" s="611">
        <v>14.2</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429779</v>
      </c>
      <c r="S35" s="609"/>
      <c r="T35" s="609"/>
      <c r="U35" s="609"/>
      <c r="V35" s="609"/>
      <c r="W35" s="609"/>
      <c r="X35" s="609"/>
      <c r="Y35" s="610"/>
      <c r="Z35" s="646">
        <v>5</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103220</v>
      </c>
      <c r="CS35" s="621"/>
      <c r="CT35" s="621"/>
      <c r="CU35" s="621"/>
      <c r="CV35" s="621"/>
      <c r="CW35" s="621"/>
      <c r="CX35" s="621"/>
      <c r="CY35" s="622"/>
      <c r="CZ35" s="611">
        <v>1.3</v>
      </c>
      <c r="DA35" s="623"/>
      <c r="DB35" s="623"/>
      <c r="DC35" s="624"/>
      <c r="DD35" s="614">
        <v>68759</v>
      </c>
      <c r="DE35" s="621"/>
      <c r="DF35" s="621"/>
      <c r="DG35" s="621"/>
      <c r="DH35" s="621"/>
      <c r="DI35" s="621"/>
      <c r="DJ35" s="621"/>
      <c r="DK35" s="622"/>
      <c r="DL35" s="614">
        <v>66476</v>
      </c>
      <c r="DM35" s="621"/>
      <c r="DN35" s="621"/>
      <c r="DO35" s="621"/>
      <c r="DP35" s="621"/>
      <c r="DQ35" s="621"/>
      <c r="DR35" s="621"/>
      <c r="DS35" s="621"/>
      <c r="DT35" s="621"/>
      <c r="DU35" s="621"/>
      <c r="DV35" s="622"/>
      <c r="DW35" s="611">
        <v>2.1</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558127</v>
      </c>
      <c r="S36" s="609"/>
      <c r="T36" s="609"/>
      <c r="U36" s="609"/>
      <c r="V36" s="609"/>
      <c r="W36" s="609"/>
      <c r="X36" s="609"/>
      <c r="Y36" s="610"/>
      <c r="Z36" s="646">
        <v>6.5</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495030</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3989</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784175</v>
      </c>
      <c r="CS36" s="609"/>
      <c r="CT36" s="609"/>
      <c r="CU36" s="609"/>
      <c r="CV36" s="609"/>
      <c r="CW36" s="609"/>
      <c r="CX36" s="609"/>
      <c r="CY36" s="610"/>
      <c r="CZ36" s="611">
        <v>10</v>
      </c>
      <c r="DA36" s="623"/>
      <c r="DB36" s="623"/>
      <c r="DC36" s="624"/>
      <c r="DD36" s="614">
        <v>610259</v>
      </c>
      <c r="DE36" s="609"/>
      <c r="DF36" s="609"/>
      <c r="DG36" s="609"/>
      <c r="DH36" s="609"/>
      <c r="DI36" s="609"/>
      <c r="DJ36" s="609"/>
      <c r="DK36" s="610"/>
      <c r="DL36" s="614">
        <v>363168</v>
      </c>
      <c r="DM36" s="609"/>
      <c r="DN36" s="609"/>
      <c r="DO36" s="609"/>
      <c r="DP36" s="609"/>
      <c r="DQ36" s="609"/>
      <c r="DR36" s="609"/>
      <c r="DS36" s="609"/>
      <c r="DT36" s="609"/>
      <c r="DU36" s="609"/>
      <c r="DV36" s="610"/>
      <c r="DW36" s="611">
        <v>11.2</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102565</v>
      </c>
      <c r="S37" s="609"/>
      <c r="T37" s="609"/>
      <c r="U37" s="609"/>
      <c r="V37" s="609"/>
      <c r="W37" s="609"/>
      <c r="X37" s="609"/>
      <c r="Y37" s="610"/>
      <c r="Z37" s="646">
        <v>1.2</v>
      </c>
      <c r="AA37" s="646"/>
      <c r="AB37" s="646"/>
      <c r="AC37" s="646"/>
      <c r="AD37" s="647">
        <v>2112</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217830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3989</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72986</v>
      </c>
      <c r="CS37" s="621"/>
      <c r="CT37" s="621"/>
      <c r="CU37" s="621"/>
      <c r="CV37" s="621"/>
      <c r="CW37" s="621"/>
      <c r="CX37" s="621"/>
      <c r="CY37" s="622"/>
      <c r="CZ37" s="611">
        <v>0.9</v>
      </c>
      <c r="DA37" s="623"/>
      <c r="DB37" s="623"/>
      <c r="DC37" s="624"/>
      <c r="DD37" s="614">
        <v>72986</v>
      </c>
      <c r="DE37" s="621"/>
      <c r="DF37" s="621"/>
      <c r="DG37" s="621"/>
      <c r="DH37" s="621"/>
      <c r="DI37" s="621"/>
      <c r="DJ37" s="621"/>
      <c r="DK37" s="622"/>
      <c r="DL37" s="614">
        <v>50583</v>
      </c>
      <c r="DM37" s="621"/>
      <c r="DN37" s="621"/>
      <c r="DO37" s="621"/>
      <c r="DP37" s="621"/>
      <c r="DQ37" s="621"/>
      <c r="DR37" s="621"/>
      <c r="DS37" s="621"/>
      <c r="DT37" s="621"/>
      <c r="DU37" s="621"/>
      <c r="DV37" s="622"/>
      <c r="DW37" s="611">
        <v>1.6</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601531</v>
      </c>
      <c r="S38" s="609"/>
      <c r="T38" s="609"/>
      <c r="U38" s="609"/>
      <c r="V38" s="609"/>
      <c r="W38" s="609"/>
      <c r="X38" s="609"/>
      <c r="Y38" s="610"/>
      <c r="Z38" s="646">
        <v>7</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79442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403</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197758</v>
      </c>
      <c r="CS38" s="609"/>
      <c r="CT38" s="609"/>
      <c r="CU38" s="609"/>
      <c r="CV38" s="609"/>
      <c r="CW38" s="609"/>
      <c r="CX38" s="609"/>
      <c r="CY38" s="610"/>
      <c r="CZ38" s="611">
        <v>2.5</v>
      </c>
      <c r="DA38" s="623"/>
      <c r="DB38" s="623"/>
      <c r="DC38" s="624"/>
      <c r="DD38" s="614">
        <v>165341</v>
      </c>
      <c r="DE38" s="609"/>
      <c r="DF38" s="609"/>
      <c r="DG38" s="609"/>
      <c r="DH38" s="609"/>
      <c r="DI38" s="609"/>
      <c r="DJ38" s="609"/>
      <c r="DK38" s="610"/>
      <c r="DL38" s="614">
        <v>164946</v>
      </c>
      <c r="DM38" s="609"/>
      <c r="DN38" s="609"/>
      <c r="DO38" s="609"/>
      <c r="DP38" s="609"/>
      <c r="DQ38" s="609"/>
      <c r="DR38" s="609"/>
      <c r="DS38" s="609"/>
      <c r="DT38" s="609"/>
      <c r="DU38" s="609"/>
      <c r="DV38" s="610"/>
      <c r="DW38" s="611">
        <v>5.0999999999999996</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605</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257949</v>
      </c>
      <c r="CS39" s="621"/>
      <c r="CT39" s="621"/>
      <c r="CU39" s="621"/>
      <c r="CV39" s="621"/>
      <c r="CW39" s="621"/>
      <c r="CX39" s="621"/>
      <c r="CY39" s="622"/>
      <c r="CZ39" s="611">
        <v>3.3</v>
      </c>
      <c r="DA39" s="623"/>
      <c r="DB39" s="623"/>
      <c r="DC39" s="624"/>
      <c r="DD39" s="614">
        <v>163378</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5531</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87</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65544</v>
      </c>
      <c r="CS40" s="609"/>
      <c r="CT40" s="609"/>
      <c r="CU40" s="609"/>
      <c r="CV40" s="609"/>
      <c r="CW40" s="609"/>
      <c r="CX40" s="609"/>
      <c r="CY40" s="610"/>
      <c r="CZ40" s="611">
        <v>0.8</v>
      </c>
      <c r="DA40" s="623"/>
      <c r="DB40" s="623"/>
      <c r="DC40" s="624"/>
      <c r="DD40" s="614">
        <v>41334</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8613762</v>
      </c>
      <c r="S41" s="633"/>
      <c r="T41" s="633"/>
      <c r="U41" s="633"/>
      <c r="V41" s="633"/>
      <c r="W41" s="633"/>
      <c r="X41" s="633"/>
      <c r="Y41" s="636"/>
      <c r="Z41" s="637">
        <v>100</v>
      </c>
      <c r="AA41" s="637"/>
      <c r="AB41" s="637"/>
      <c r="AC41" s="637"/>
      <c r="AD41" s="638">
        <v>3233419</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33078</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v>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164680</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422</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3532544</v>
      </c>
      <c r="CS42" s="621"/>
      <c r="CT42" s="621"/>
      <c r="CU42" s="621"/>
      <c r="CV42" s="621"/>
      <c r="CW42" s="621"/>
      <c r="CX42" s="621"/>
      <c r="CY42" s="622"/>
      <c r="CZ42" s="611">
        <v>45</v>
      </c>
      <c r="DA42" s="623"/>
      <c r="DB42" s="623"/>
      <c r="DC42" s="624"/>
      <c r="DD42" s="614">
        <v>703210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71350</v>
      </c>
      <c r="CS43" s="621"/>
      <c r="CT43" s="621"/>
      <c r="CU43" s="621"/>
      <c r="CV43" s="621"/>
      <c r="CW43" s="621"/>
      <c r="CX43" s="621"/>
      <c r="CY43" s="622"/>
      <c r="CZ43" s="611">
        <v>0.9</v>
      </c>
      <c r="DA43" s="623"/>
      <c r="DB43" s="623"/>
      <c r="DC43" s="624"/>
      <c r="DD43" s="614">
        <v>71350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1481781</v>
      </c>
      <c r="CS44" s="609"/>
      <c r="CT44" s="609"/>
      <c r="CU44" s="609"/>
      <c r="CV44" s="609"/>
      <c r="CW44" s="609"/>
      <c r="CX44" s="609"/>
      <c r="CY44" s="610"/>
      <c r="CZ44" s="611">
        <v>18.899999999999999</v>
      </c>
      <c r="DA44" s="612"/>
      <c r="DB44" s="612"/>
      <c r="DC44" s="613"/>
      <c r="DD44" s="614">
        <v>411925</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917074</v>
      </c>
      <c r="CS45" s="621"/>
      <c r="CT45" s="621"/>
      <c r="CU45" s="621"/>
      <c r="CV45" s="621"/>
      <c r="CW45" s="621"/>
      <c r="CX45" s="621"/>
      <c r="CY45" s="622"/>
      <c r="CZ45" s="611">
        <v>11.7</v>
      </c>
      <c r="DA45" s="623"/>
      <c r="DB45" s="623"/>
      <c r="DC45" s="624"/>
      <c r="DD45" s="614">
        <v>157895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562957</v>
      </c>
      <c r="CS46" s="609"/>
      <c r="CT46" s="609"/>
      <c r="CU46" s="609"/>
      <c r="CV46" s="609"/>
      <c r="CW46" s="609"/>
      <c r="CX46" s="609"/>
      <c r="CY46" s="610"/>
      <c r="CZ46" s="611">
        <v>7.2</v>
      </c>
      <c r="DA46" s="612"/>
      <c r="DB46" s="612"/>
      <c r="DC46" s="613"/>
      <c r="DD46" s="614">
        <v>252280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2050763</v>
      </c>
      <c r="CS47" s="621"/>
      <c r="CT47" s="621"/>
      <c r="CU47" s="621"/>
      <c r="CV47" s="621"/>
      <c r="CW47" s="621"/>
      <c r="CX47" s="621"/>
      <c r="CY47" s="622"/>
      <c r="CZ47" s="611">
        <v>26.1</v>
      </c>
      <c r="DA47" s="623"/>
      <c r="DB47" s="623"/>
      <c r="DC47" s="624"/>
      <c r="DD47" s="614">
        <v>291285</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7844319</v>
      </c>
      <c r="CS49" s="593"/>
      <c r="CT49" s="593"/>
      <c r="CU49" s="593"/>
      <c r="CV49" s="593"/>
      <c r="CW49" s="593"/>
      <c r="CX49" s="593"/>
      <c r="CY49" s="594"/>
      <c r="CZ49" s="595">
        <v>100</v>
      </c>
      <c r="DA49" s="596"/>
      <c r="DB49" s="596"/>
      <c r="DC49" s="597"/>
      <c r="DD49" s="598">
        <v>4114835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NTMeyXFOhsYBbX7xaSlZO4JPrpCoqHiYrwamZLXF65Ukqct8Asqy0zk7lisLMme7kMcR2M2l+Ph5egWoF3QK3w==" saltValue="e/hbNRr2lP52SgVA2Dwat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374</v>
      </c>
      <c r="C7" s="1035"/>
      <c r="D7" s="1035"/>
      <c r="E7" s="1035"/>
      <c r="F7" s="1035"/>
      <c r="G7" s="1035"/>
      <c r="H7" s="1035"/>
      <c r="I7" s="1035"/>
      <c r="J7" s="1035"/>
      <c r="K7" s="1035"/>
      <c r="L7" s="1035"/>
      <c r="M7" s="1035"/>
      <c r="N7" s="1035"/>
      <c r="O7" s="1035"/>
      <c r="P7" s="1036"/>
      <c r="Q7" s="1089">
        <v>8574</v>
      </c>
      <c r="R7" s="1090"/>
      <c r="S7" s="1090"/>
      <c r="T7" s="1090"/>
      <c r="U7" s="1090"/>
      <c r="V7" s="1090">
        <v>7805</v>
      </c>
      <c r="W7" s="1090"/>
      <c r="X7" s="1090"/>
      <c r="Y7" s="1090"/>
      <c r="Z7" s="1090"/>
      <c r="AA7" s="1090">
        <v>769</v>
      </c>
      <c r="AB7" s="1090"/>
      <c r="AC7" s="1090"/>
      <c r="AD7" s="1090"/>
      <c r="AE7" s="1091"/>
      <c r="AF7" s="1092">
        <v>150</v>
      </c>
      <c r="AG7" s="1093"/>
      <c r="AH7" s="1093"/>
      <c r="AI7" s="1093"/>
      <c r="AJ7" s="1094"/>
      <c r="AK7" s="1095">
        <v>430</v>
      </c>
      <c r="AL7" s="1096"/>
      <c r="AM7" s="1096"/>
      <c r="AN7" s="1096"/>
      <c r="AO7" s="1096"/>
      <c r="AP7" s="1096">
        <v>5283</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551</v>
      </c>
      <c r="BT7" s="1087"/>
      <c r="BU7" s="1087"/>
      <c r="BV7" s="1087"/>
      <c r="BW7" s="1087"/>
      <c r="BX7" s="1087"/>
      <c r="BY7" s="1087"/>
      <c r="BZ7" s="1087"/>
      <c r="CA7" s="1087"/>
      <c r="CB7" s="1087"/>
      <c r="CC7" s="1087"/>
      <c r="CD7" s="1087"/>
      <c r="CE7" s="1087"/>
      <c r="CF7" s="1087"/>
      <c r="CG7" s="1099"/>
      <c r="CH7" s="1083">
        <v>-24</v>
      </c>
      <c r="CI7" s="1084"/>
      <c r="CJ7" s="1084"/>
      <c r="CK7" s="1084"/>
      <c r="CL7" s="1085"/>
      <c r="CM7" s="1083">
        <v>-13307</v>
      </c>
      <c r="CN7" s="1084"/>
      <c r="CO7" s="1084"/>
      <c r="CP7" s="1084"/>
      <c r="CQ7" s="1085"/>
      <c r="CR7" s="1083" t="s">
        <v>550</v>
      </c>
      <c r="CS7" s="1084"/>
      <c r="CT7" s="1084"/>
      <c r="CU7" s="1084"/>
      <c r="CV7" s="1085"/>
      <c r="CW7" s="1083" t="s">
        <v>550</v>
      </c>
      <c r="CX7" s="1084"/>
      <c r="CY7" s="1084"/>
      <c r="CZ7" s="1084"/>
      <c r="DA7" s="1085"/>
      <c r="DB7" s="1083">
        <v>24</v>
      </c>
      <c r="DC7" s="1084"/>
      <c r="DD7" s="1084"/>
      <c r="DE7" s="1084"/>
      <c r="DF7" s="1085"/>
      <c r="DG7" s="1083" t="s">
        <v>550</v>
      </c>
      <c r="DH7" s="1084"/>
      <c r="DI7" s="1084"/>
      <c r="DJ7" s="1084"/>
      <c r="DK7" s="1085"/>
      <c r="DL7" s="1083" t="s">
        <v>550</v>
      </c>
      <c r="DM7" s="1084"/>
      <c r="DN7" s="1084"/>
      <c r="DO7" s="1084"/>
      <c r="DP7" s="1085"/>
      <c r="DQ7" s="1083" t="s">
        <v>550</v>
      </c>
      <c r="DR7" s="1084"/>
      <c r="DS7" s="1084"/>
      <c r="DT7" s="1084"/>
      <c r="DU7" s="1085"/>
      <c r="DV7" s="1086"/>
      <c r="DW7" s="1087"/>
      <c r="DX7" s="1087"/>
      <c r="DY7" s="1087"/>
      <c r="DZ7" s="1088"/>
      <c r="EA7" s="216"/>
    </row>
    <row r="8" spans="1:131" s="217" customFormat="1" ht="26.25" customHeight="1" x14ac:dyDescent="0.15">
      <c r="A8" s="220">
        <v>2</v>
      </c>
      <c r="B8" s="1017" t="s">
        <v>375</v>
      </c>
      <c r="C8" s="1018"/>
      <c r="D8" s="1018"/>
      <c r="E8" s="1018"/>
      <c r="F8" s="1018"/>
      <c r="G8" s="1018"/>
      <c r="H8" s="1018"/>
      <c r="I8" s="1018"/>
      <c r="J8" s="1018"/>
      <c r="K8" s="1018"/>
      <c r="L8" s="1018"/>
      <c r="M8" s="1018"/>
      <c r="N8" s="1018"/>
      <c r="O8" s="1018"/>
      <c r="P8" s="1019"/>
      <c r="Q8" s="1025">
        <v>101</v>
      </c>
      <c r="R8" s="1026"/>
      <c r="S8" s="1026"/>
      <c r="T8" s="1026"/>
      <c r="U8" s="1026"/>
      <c r="V8" s="1026">
        <v>101</v>
      </c>
      <c r="W8" s="1026"/>
      <c r="X8" s="1026"/>
      <c r="Y8" s="1026"/>
      <c r="Z8" s="1026"/>
      <c r="AA8" s="1026">
        <v>1</v>
      </c>
      <c r="AB8" s="1026"/>
      <c r="AC8" s="1026"/>
      <c r="AD8" s="1026"/>
      <c r="AE8" s="1027"/>
      <c r="AF8" s="1022">
        <v>1</v>
      </c>
      <c r="AG8" s="1023"/>
      <c r="AH8" s="1023"/>
      <c r="AI8" s="1023"/>
      <c r="AJ8" s="1024"/>
      <c r="AK8" s="1067">
        <v>61</v>
      </c>
      <c r="AL8" s="1068"/>
      <c r="AM8" s="1068"/>
      <c r="AN8" s="1068"/>
      <c r="AO8" s="1068"/>
      <c r="AP8" s="1068">
        <v>0</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377</v>
      </c>
      <c r="B23" s="924" t="s">
        <v>378</v>
      </c>
      <c r="C23" s="925"/>
      <c r="D23" s="925"/>
      <c r="E23" s="925"/>
      <c r="F23" s="925"/>
      <c r="G23" s="925"/>
      <c r="H23" s="925"/>
      <c r="I23" s="925"/>
      <c r="J23" s="925"/>
      <c r="K23" s="925"/>
      <c r="L23" s="925"/>
      <c r="M23" s="925"/>
      <c r="N23" s="925"/>
      <c r="O23" s="925"/>
      <c r="P23" s="935"/>
      <c r="Q23" s="1054">
        <v>8675</v>
      </c>
      <c r="R23" s="1048"/>
      <c r="S23" s="1048"/>
      <c r="T23" s="1048"/>
      <c r="U23" s="1048"/>
      <c r="V23" s="1048">
        <v>7906</v>
      </c>
      <c r="W23" s="1048"/>
      <c r="X23" s="1048"/>
      <c r="Y23" s="1048"/>
      <c r="Z23" s="1048"/>
      <c r="AA23" s="1048">
        <v>770</v>
      </c>
      <c r="AB23" s="1048"/>
      <c r="AC23" s="1048"/>
      <c r="AD23" s="1048"/>
      <c r="AE23" s="1055"/>
      <c r="AF23" s="1056">
        <v>151</v>
      </c>
      <c r="AG23" s="1048"/>
      <c r="AH23" s="1048"/>
      <c r="AI23" s="1048"/>
      <c r="AJ23" s="1057"/>
      <c r="AK23" s="1058"/>
      <c r="AL23" s="1059"/>
      <c r="AM23" s="1059"/>
      <c r="AN23" s="1059"/>
      <c r="AO23" s="1059"/>
      <c r="AP23" s="1048">
        <v>5283</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389</v>
      </c>
      <c r="C28" s="1035"/>
      <c r="D28" s="1035"/>
      <c r="E28" s="1035"/>
      <c r="F28" s="1035"/>
      <c r="G28" s="1035"/>
      <c r="H28" s="1035"/>
      <c r="I28" s="1035"/>
      <c r="J28" s="1035"/>
      <c r="K28" s="1035"/>
      <c r="L28" s="1035"/>
      <c r="M28" s="1035"/>
      <c r="N28" s="1035"/>
      <c r="O28" s="1035"/>
      <c r="P28" s="1036"/>
      <c r="Q28" s="1037">
        <v>367</v>
      </c>
      <c r="R28" s="1038"/>
      <c r="S28" s="1038"/>
      <c r="T28" s="1038"/>
      <c r="U28" s="1038"/>
      <c r="V28" s="1038">
        <v>363</v>
      </c>
      <c r="W28" s="1038"/>
      <c r="X28" s="1038"/>
      <c r="Y28" s="1038"/>
      <c r="Z28" s="1038"/>
      <c r="AA28" s="1038">
        <v>4</v>
      </c>
      <c r="AB28" s="1038"/>
      <c r="AC28" s="1038"/>
      <c r="AD28" s="1038"/>
      <c r="AE28" s="1039"/>
      <c r="AF28" s="1040">
        <v>4</v>
      </c>
      <c r="AG28" s="1038"/>
      <c r="AH28" s="1038"/>
      <c r="AI28" s="1038"/>
      <c r="AJ28" s="1041"/>
      <c r="AK28" s="1029">
        <v>44</v>
      </c>
      <c r="AL28" s="1030"/>
      <c r="AM28" s="1030"/>
      <c r="AN28" s="1030"/>
      <c r="AO28" s="1030"/>
      <c r="AP28" s="1030" t="s">
        <v>550</v>
      </c>
      <c r="AQ28" s="1030"/>
      <c r="AR28" s="1030"/>
      <c r="AS28" s="1030"/>
      <c r="AT28" s="1030"/>
      <c r="AU28" s="1030" t="s">
        <v>550</v>
      </c>
      <c r="AV28" s="1030"/>
      <c r="AW28" s="1030"/>
      <c r="AX28" s="1030"/>
      <c r="AY28" s="1030"/>
      <c r="AZ28" s="1031" t="s">
        <v>550</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390</v>
      </c>
      <c r="C29" s="1018"/>
      <c r="D29" s="1018"/>
      <c r="E29" s="1018"/>
      <c r="F29" s="1018"/>
      <c r="G29" s="1018"/>
      <c r="H29" s="1018"/>
      <c r="I29" s="1018"/>
      <c r="J29" s="1018"/>
      <c r="K29" s="1018"/>
      <c r="L29" s="1018"/>
      <c r="M29" s="1018"/>
      <c r="N29" s="1018"/>
      <c r="O29" s="1018"/>
      <c r="P29" s="1019"/>
      <c r="Q29" s="1025">
        <v>480</v>
      </c>
      <c r="R29" s="1026"/>
      <c r="S29" s="1026"/>
      <c r="T29" s="1026"/>
      <c r="U29" s="1026"/>
      <c r="V29" s="1026">
        <v>450</v>
      </c>
      <c r="W29" s="1026"/>
      <c r="X29" s="1026"/>
      <c r="Y29" s="1026"/>
      <c r="Z29" s="1026"/>
      <c r="AA29" s="1026">
        <v>30</v>
      </c>
      <c r="AB29" s="1026"/>
      <c r="AC29" s="1026"/>
      <c r="AD29" s="1026"/>
      <c r="AE29" s="1027"/>
      <c r="AF29" s="1022">
        <v>30</v>
      </c>
      <c r="AG29" s="1023"/>
      <c r="AH29" s="1023"/>
      <c r="AI29" s="1023"/>
      <c r="AJ29" s="1024"/>
      <c r="AK29" s="967">
        <v>82</v>
      </c>
      <c r="AL29" s="958"/>
      <c r="AM29" s="958"/>
      <c r="AN29" s="958"/>
      <c r="AO29" s="958"/>
      <c r="AP29" s="958" t="s">
        <v>550</v>
      </c>
      <c r="AQ29" s="958"/>
      <c r="AR29" s="958"/>
      <c r="AS29" s="958"/>
      <c r="AT29" s="958"/>
      <c r="AU29" s="958" t="s">
        <v>550</v>
      </c>
      <c r="AV29" s="958"/>
      <c r="AW29" s="958"/>
      <c r="AX29" s="958"/>
      <c r="AY29" s="958"/>
      <c r="AZ29" s="1028" t="s">
        <v>550</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391</v>
      </c>
      <c r="C30" s="1018"/>
      <c r="D30" s="1018"/>
      <c r="E30" s="1018"/>
      <c r="F30" s="1018"/>
      <c r="G30" s="1018"/>
      <c r="H30" s="1018"/>
      <c r="I30" s="1018"/>
      <c r="J30" s="1018"/>
      <c r="K30" s="1018"/>
      <c r="L30" s="1018"/>
      <c r="M30" s="1018"/>
      <c r="N30" s="1018"/>
      <c r="O30" s="1018"/>
      <c r="P30" s="1019"/>
      <c r="Q30" s="1025">
        <v>96</v>
      </c>
      <c r="R30" s="1026"/>
      <c r="S30" s="1026"/>
      <c r="T30" s="1026"/>
      <c r="U30" s="1026"/>
      <c r="V30" s="1026">
        <v>96</v>
      </c>
      <c r="W30" s="1026"/>
      <c r="X30" s="1026"/>
      <c r="Y30" s="1026"/>
      <c r="Z30" s="1026"/>
      <c r="AA30" s="1026">
        <v>0</v>
      </c>
      <c r="AB30" s="1026"/>
      <c r="AC30" s="1026"/>
      <c r="AD30" s="1026"/>
      <c r="AE30" s="1027"/>
      <c r="AF30" s="1022">
        <v>0</v>
      </c>
      <c r="AG30" s="1023"/>
      <c r="AH30" s="1023"/>
      <c r="AI30" s="1023"/>
      <c r="AJ30" s="1024"/>
      <c r="AK30" s="967">
        <v>76</v>
      </c>
      <c r="AL30" s="958"/>
      <c r="AM30" s="958"/>
      <c r="AN30" s="958"/>
      <c r="AO30" s="958"/>
      <c r="AP30" s="958" t="s">
        <v>550</v>
      </c>
      <c r="AQ30" s="958"/>
      <c r="AR30" s="958"/>
      <c r="AS30" s="958"/>
      <c r="AT30" s="958"/>
      <c r="AU30" s="958" t="s">
        <v>550</v>
      </c>
      <c r="AV30" s="958"/>
      <c r="AW30" s="958"/>
      <c r="AX30" s="958"/>
      <c r="AY30" s="958"/>
      <c r="AZ30" s="1028" t="s">
        <v>550</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392</v>
      </c>
      <c r="C31" s="1018"/>
      <c r="D31" s="1018"/>
      <c r="E31" s="1018"/>
      <c r="F31" s="1018"/>
      <c r="G31" s="1018"/>
      <c r="H31" s="1018"/>
      <c r="I31" s="1018"/>
      <c r="J31" s="1018"/>
      <c r="K31" s="1018"/>
      <c r="L31" s="1018"/>
      <c r="M31" s="1018"/>
      <c r="N31" s="1018"/>
      <c r="O31" s="1018"/>
      <c r="P31" s="1019"/>
      <c r="Q31" s="1025">
        <v>2</v>
      </c>
      <c r="R31" s="1026"/>
      <c r="S31" s="1026"/>
      <c r="T31" s="1026"/>
      <c r="U31" s="1026"/>
      <c r="V31" s="1026">
        <v>2</v>
      </c>
      <c r="W31" s="1026"/>
      <c r="X31" s="1026"/>
      <c r="Y31" s="1026"/>
      <c r="Z31" s="1026"/>
      <c r="AA31" s="1026">
        <v>0</v>
      </c>
      <c r="AB31" s="1026"/>
      <c r="AC31" s="1026"/>
      <c r="AD31" s="1026"/>
      <c r="AE31" s="1027"/>
      <c r="AF31" s="1022">
        <v>0</v>
      </c>
      <c r="AG31" s="1023"/>
      <c r="AH31" s="1023"/>
      <c r="AI31" s="1023"/>
      <c r="AJ31" s="1024"/>
      <c r="AK31" s="967">
        <v>7</v>
      </c>
      <c r="AL31" s="958"/>
      <c r="AM31" s="958"/>
      <c r="AN31" s="958"/>
      <c r="AO31" s="958"/>
      <c r="AP31" s="958" t="s">
        <v>550</v>
      </c>
      <c r="AQ31" s="958"/>
      <c r="AR31" s="958"/>
      <c r="AS31" s="958"/>
      <c r="AT31" s="958"/>
      <c r="AU31" s="958" t="s">
        <v>550</v>
      </c>
      <c r="AV31" s="958"/>
      <c r="AW31" s="958"/>
      <c r="AX31" s="958"/>
      <c r="AY31" s="958"/>
      <c r="AZ31" s="1028" t="s">
        <v>550</v>
      </c>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t="s">
        <v>393</v>
      </c>
      <c r="C32" s="1018"/>
      <c r="D32" s="1018"/>
      <c r="E32" s="1018"/>
      <c r="F32" s="1018"/>
      <c r="G32" s="1018"/>
      <c r="H32" s="1018"/>
      <c r="I32" s="1018"/>
      <c r="J32" s="1018"/>
      <c r="K32" s="1018"/>
      <c r="L32" s="1018"/>
      <c r="M32" s="1018"/>
      <c r="N32" s="1018"/>
      <c r="O32" s="1018"/>
      <c r="P32" s="1019"/>
      <c r="Q32" s="1025">
        <v>489</v>
      </c>
      <c r="R32" s="1026"/>
      <c r="S32" s="1026"/>
      <c r="T32" s="1026"/>
      <c r="U32" s="1026"/>
      <c r="V32" s="1026">
        <v>488</v>
      </c>
      <c r="W32" s="1026"/>
      <c r="X32" s="1026"/>
      <c r="Y32" s="1026"/>
      <c r="Z32" s="1026"/>
      <c r="AA32" s="1026">
        <v>1</v>
      </c>
      <c r="AB32" s="1026"/>
      <c r="AC32" s="1026"/>
      <c r="AD32" s="1026"/>
      <c r="AE32" s="1027"/>
      <c r="AF32" s="1022">
        <v>537</v>
      </c>
      <c r="AG32" s="1023"/>
      <c r="AH32" s="1023"/>
      <c r="AI32" s="1023"/>
      <c r="AJ32" s="1024"/>
      <c r="AK32" s="967">
        <v>218</v>
      </c>
      <c r="AL32" s="958"/>
      <c r="AM32" s="958"/>
      <c r="AN32" s="958"/>
      <c r="AO32" s="958"/>
      <c r="AP32" s="958" t="s">
        <v>550</v>
      </c>
      <c r="AQ32" s="958"/>
      <c r="AR32" s="958"/>
      <c r="AS32" s="958"/>
      <c r="AT32" s="958"/>
      <c r="AU32" s="958" t="s">
        <v>550</v>
      </c>
      <c r="AV32" s="958"/>
      <c r="AW32" s="958"/>
      <c r="AX32" s="958"/>
      <c r="AY32" s="958"/>
      <c r="AZ32" s="1028" t="s">
        <v>550</v>
      </c>
      <c r="BA32" s="1028"/>
      <c r="BB32" s="1028"/>
      <c r="BC32" s="1028"/>
      <c r="BD32" s="1028"/>
      <c r="BE32" s="959" t="s">
        <v>394</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t="s">
        <v>395</v>
      </c>
      <c r="C33" s="1018"/>
      <c r="D33" s="1018"/>
      <c r="E33" s="1018"/>
      <c r="F33" s="1018"/>
      <c r="G33" s="1018"/>
      <c r="H33" s="1018"/>
      <c r="I33" s="1018"/>
      <c r="J33" s="1018"/>
      <c r="K33" s="1018"/>
      <c r="L33" s="1018"/>
      <c r="M33" s="1018"/>
      <c r="N33" s="1018"/>
      <c r="O33" s="1018"/>
      <c r="P33" s="1019"/>
      <c r="Q33" s="1025">
        <v>100</v>
      </c>
      <c r="R33" s="1026"/>
      <c r="S33" s="1026"/>
      <c r="T33" s="1026"/>
      <c r="U33" s="1026"/>
      <c r="V33" s="1026">
        <v>99</v>
      </c>
      <c r="W33" s="1026"/>
      <c r="X33" s="1026"/>
      <c r="Y33" s="1026"/>
      <c r="Z33" s="1026"/>
      <c r="AA33" s="1026">
        <v>1</v>
      </c>
      <c r="AB33" s="1026"/>
      <c r="AC33" s="1026"/>
      <c r="AD33" s="1026"/>
      <c r="AE33" s="1027"/>
      <c r="AF33" s="1022">
        <v>47</v>
      </c>
      <c r="AG33" s="1023"/>
      <c r="AH33" s="1023"/>
      <c r="AI33" s="1023"/>
      <c r="AJ33" s="1024"/>
      <c r="AK33" s="967">
        <v>79</v>
      </c>
      <c r="AL33" s="958"/>
      <c r="AM33" s="958"/>
      <c r="AN33" s="958"/>
      <c r="AO33" s="958"/>
      <c r="AP33" s="958">
        <v>352</v>
      </c>
      <c r="AQ33" s="958"/>
      <c r="AR33" s="958"/>
      <c r="AS33" s="958"/>
      <c r="AT33" s="958"/>
      <c r="AU33" s="958">
        <v>317</v>
      </c>
      <c r="AV33" s="958"/>
      <c r="AW33" s="958"/>
      <c r="AX33" s="958"/>
      <c r="AY33" s="958"/>
      <c r="AZ33" s="1028" t="s">
        <v>550</v>
      </c>
      <c r="BA33" s="1028"/>
      <c r="BB33" s="1028"/>
      <c r="BC33" s="1028"/>
      <c r="BD33" s="1028"/>
      <c r="BE33" s="959" t="s">
        <v>394</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t="s">
        <v>396</v>
      </c>
      <c r="C34" s="1018"/>
      <c r="D34" s="1018"/>
      <c r="E34" s="1018"/>
      <c r="F34" s="1018"/>
      <c r="G34" s="1018"/>
      <c r="H34" s="1018"/>
      <c r="I34" s="1018"/>
      <c r="J34" s="1018"/>
      <c r="K34" s="1018"/>
      <c r="L34" s="1018"/>
      <c r="M34" s="1018"/>
      <c r="N34" s="1018"/>
      <c r="O34" s="1018"/>
      <c r="P34" s="1019"/>
      <c r="Q34" s="1025">
        <v>336</v>
      </c>
      <c r="R34" s="1026"/>
      <c r="S34" s="1026"/>
      <c r="T34" s="1026"/>
      <c r="U34" s="1026"/>
      <c r="V34" s="1026">
        <v>334</v>
      </c>
      <c r="W34" s="1026"/>
      <c r="X34" s="1026"/>
      <c r="Y34" s="1026"/>
      <c r="Z34" s="1026"/>
      <c r="AA34" s="1026">
        <v>2</v>
      </c>
      <c r="AB34" s="1026"/>
      <c r="AC34" s="1026"/>
      <c r="AD34" s="1026"/>
      <c r="AE34" s="1027"/>
      <c r="AF34" s="1022">
        <v>2</v>
      </c>
      <c r="AG34" s="1023"/>
      <c r="AH34" s="1023"/>
      <c r="AI34" s="1023"/>
      <c r="AJ34" s="1024"/>
      <c r="AK34" s="967" t="s">
        <v>550</v>
      </c>
      <c r="AL34" s="958"/>
      <c r="AM34" s="958"/>
      <c r="AN34" s="958"/>
      <c r="AO34" s="958"/>
      <c r="AP34" s="958" t="s">
        <v>550</v>
      </c>
      <c r="AQ34" s="958"/>
      <c r="AR34" s="958"/>
      <c r="AS34" s="958"/>
      <c r="AT34" s="958"/>
      <c r="AU34" s="958" t="s">
        <v>550</v>
      </c>
      <c r="AV34" s="958"/>
      <c r="AW34" s="958"/>
      <c r="AX34" s="958"/>
      <c r="AY34" s="958"/>
      <c r="AZ34" s="1028" t="s">
        <v>550</v>
      </c>
      <c r="BA34" s="1028"/>
      <c r="BB34" s="1028"/>
      <c r="BC34" s="1028"/>
      <c r="BD34" s="1028"/>
      <c r="BE34" s="959" t="s">
        <v>397</v>
      </c>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398</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377</v>
      </c>
      <c r="B63" s="924" t="s">
        <v>399</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620</v>
      </c>
      <c r="AG63" s="946"/>
      <c r="AH63" s="946"/>
      <c r="AI63" s="946"/>
      <c r="AJ63" s="1009"/>
      <c r="AK63" s="1010"/>
      <c r="AL63" s="950"/>
      <c r="AM63" s="950"/>
      <c r="AN63" s="950"/>
      <c r="AO63" s="950"/>
      <c r="AP63" s="946">
        <v>352</v>
      </c>
      <c r="AQ63" s="946"/>
      <c r="AR63" s="946"/>
      <c r="AS63" s="946"/>
      <c r="AT63" s="946"/>
      <c r="AU63" s="946">
        <v>317</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401</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402</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557</v>
      </c>
      <c r="C68" s="973"/>
      <c r="D68" s="973"/>
      <c r="E68" s="973"/>
      <c r="F68" s="973"/>
      <c r="G68" s="973"/>
      <c r="H68" s="973"/>
      <c r="I68" s="973"/>
      <c r="J68" s="973"/>
      <c r="K68" s="973"/>
      <c r="L68" s="973"/>
      <c r="M68" s="973"/>
      <c r="N68" s="973"/>
      <c r="O68" s="973"/>
      <c r="P68" s="974"/>
      <c r="Q68" s="975">
        <v>1895</v>
      </c>
      <c r="R68" s="969"/>
      <c r="S68" s="969"/>
      <c r="T68" s="969"/>
      <c r="U68" s="969"/>
      <c r="V68" s="969">
        <v>1887</v>
      </c>
      <c r="W68" s="969"/>
      <c r="X68" s="969"/>
      <c r="Y68" s="969"/>
      <c r="Z68" s="969"/>
      <c r="AA68" s="969">
        <v>9</v>
      </c>
      <c r="AB68" s="969"/>
      <c r="AC68" s="969"/>
      <c r="AD68" s="969"/>
      <c r="AE68" s="969"/>
      <c r="AF68" s="969">
        <v>9</v>
      </c>
      <c r="AG68" s="969"/>
      <c r="AH68" s="969"/>
      <c r="AI68" s="969"/>
      <c r="AJ68" s="969"/>
      <c r="AK68" s="969">
        <v>24</v>
      </c>
      <c r="AL68" s="969"/>
      <c r="AM68" s="969"/>
      <c r="AN68" s="969"/>
      <c r="AO68" s="969"/>
      <c r="AP68" s="969" t="s">
        <v>550</v>
      </c>
      <c r="AQ68" s="969"/>
      <c r="AR68" s="969"/>
      <c r="AS68" s="969"/>
      <c r="AT68" s="969"/>
      <c r="AU68" s="969" t="s">
        <v>550</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565</v>
      </c>
      <c r="C69" s="962"/>
      <c r="D69" s="962"/>
      <c r="E69" s="962"/>
      <c r="F69" s="962"/>
      <c r="G69" s="962"/>
      <c r="H69" s="962"/>
      <c r="I69" s="962"/>
      <c r="J69" s="962"/>
      <c r="K69" s="962"/>
      <c r="L69" s="962"/>
      <c r="M69" s="962"/>
      <c r="N69" s="962"/>
      <c r="O69" s="962"/>
      <c r="P69" s="963"/>
      <c r="Q69" s="964">
        <v>25</v>
      </c>
      <c r="R69" s="958"/>
      <c r="S69" s="958"/>
      <c r="T69" s="958"/>
      <c r="U69" s="958"/>
      <c r="V69" s="958">
        <v>23</v>
      </c>
      <c r="W69" s="958"/>
      <c r="X69" s="958"/>
      <c r="Y69" s="958"/>
      <c r="Z69" s="958"/>
      <c r="AA69" s="958">
        <v>1</v>
      </c>
      <c r="AB69" s="958"/>
      <c r="AC69" s="958"/>
      <c r="AD69" s="958"/>
      <c r="AE69" s="958"/>
      <c r="AF69" s="958">
        <v>1</v>
      </c>
      <c r="AG69" s="958"/>
      <c r="AH69" s="958"/>
      <c r="AI69" s="958"/>
      <c r="AJ69" s="958"/>
      <c r="AK69" s="958">
        <v>9</v>
      </c>
      <c r="AL69" s="958"/>
      <c r="AM69" s="958"/>
      <c r="AN69" s="958"/>
      <c r="AO69" s="958"/>
      <c r="AP69" s="958" t="s">
        <v>550</v>
      </c>
      <c r="AQ69" s="958"/>
      <c r="AR69" s="958"/>
      <c r="AS69" s="958"/>
      <c r="AT69" s="958"/>
      <c r="AU69" s="958" t="s">
        <v>550</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558</v>
      </c>
      <c r="C70" s="962"/>
      <c r="D70" s="962"/>
      <c r="E70" s="962"/>
      <c r="F70" s="962"/>
      <c r="G70" s="962"/>
      <c r="H70" s="962"/>
      <c r="I70" s="962"/>
      <c r="J70" s="962"/>
      <c r="K70" s="962"/>
      <c r="L70" s="962"/>
      <c r="M70" s="962"/>
      <c r="N70" s="962"/>
      <c r="O70" s="962"/>
      <c r="P70" s="963"/>
      <c r="Q70" s="964">
        <v>22</v>
      </c>
      <c r="R70" s="958"/>
      <c r="S70" s="958"/>
      <c r="T70" s="958"/>
      <c r="U70" s="958"/>
      <c r="V70" s="958">
        <v>20</v>
      </c>
      <c r="W70" s="958"/>
      <c r="X70" s="958"/>
      <c r="Y70" s="958"/>
      <c r="Z70" s="958"/>
      <c r="AA70" s="958">
        <v>2</v>
      </c>
      <c r="AB70" s="958"/>
      <c r="AC70" s="958"/>
      <c r="AD70" s="958"/>
      <c r="AE70" s="958"/>
      <c r="AF70" s="958">
        <v>2</v>
      </c>
      <c r="AG70" s="958"/>
      <c r="AH70" s="958"/>
      <c r="AI70" s="958"/>
      <c r="AJ70" s="958"/>
      <c r="AK70" s="958">
        <v>0</v>
      </c>
      <c r="AL70" s="958"/>
      <c r="AM70" s="958"/>
      <c r="AN70" s="958"/>
      <c r="AO70" s="958"/>
      <c r="AP70" s="958" t="s">
        <v>550</v>
      </c>
      <c r="AQ70" s="958"/>
      <c r="AR70" s="958"/>
      <c r="AS70" s="958"/>
      <c r="AT70" s="958"/>
      <c r="AU70" s="958" t="s">
        <v>550</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559</v>
      </c>
      <c r="C71" s="962"/>
      <c r="D71" s="962"/>
      <c r="E71" s="962"/>
      <c r="F71" s="962"/>
      <c r="G71" s="962"/>
      <c r="H71" s="962"/>
      <c r="I71" s="962"/>
      <c r="J71" s="962"/>
      <c r="K71" s="962"/>
      <c r="L71" s="962"/>
      <c r="M71" s="962"/>
      <c r="N71" s="962"/>
      <c r="O71" s="962"/>
      <c r="P71" s="963"/>
      <c r="Q71" s="964">
        <v>222</v>
      </c>
      <c r="R71" s="958"/>
      <c r="S71" s="958"/>
      <c r="T71" s="958"/>
      <c r="U71" s="958"/>
      <c r="V71" s="958">
        <v>215</v>
      </c>
      <c r="W71" s="958"/>
      <c r="X71" s="958"/>
      <c r="Y71" s="958"/>
      <c r="Z71" s="958"/>
      <c r="AA71" s="958">
        <v>7</v>
      </c>
      <c r="AB71" s="958"/>
      <c r="AC71" s="958"/>
      <c r="AD71" s="958"/>
      <c r="AE71" s="958"/>
      <c r="AF71" s="958">
        <v>7</v>
      </c>
      <c r="AG71" s="958"/>
      <c r="AH71" s="958"/>
      <c r="AI71" s="958"/>
      <c r="AJ71" s="958"/>
      <c r="AK71" s="958">
        <v>6</v>
      </c>
      <c r="AL71" s="958"/>
      <c r="AM71" s="958"/>
      <c r="AN71" s="958"/>
      <c r="AO71" s="958"/>
      <c r="AP71" s="958" t="s">
        <v>550</v>
      </c>
      <c r="AQ71" s="958"/>
      <c r="AR71" s="958"/>
      <c r="AS71" s="958"/>
      <c r="AT71" s="958"/>
      <c r="AU71" s="958" t="s">
        <v>550</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560</v>
      </c>
      <c r="C72" s="962"/>
      <c r="D72" s="962"/>
      <c r="E72" s="962"/>
      <c r="F72" s="962"/>
      <c r="G72" s="962"/>
      <c r="H72" s="962"/>
      <c r="I72" s="962"/>
      <c r="J72" s="962"/>
      <c r="K72" s="962"/>
      <c r="L72" s="962"/>
      <c r="M72" s="962"/>
      <c r="N72" s="962"/>
      <c r="O72" s="962"/>
      <c r="P72" s="963"/>
      <c r="Q72" s="964">
        <v>176722</v>
      </c>
      <c r="R72" s="958"/>
      <c r="S72" s="958"/>
      <c r="T72" s="958"/>
      <c r="U72" s="958"/>
      <c r="V72" s="958">
        <v>170611</v>
      </c>
      <c r="W72" s="958"/>
      <c r="X72" s="958"/>
      <c r="Y72" s="958"/>
      <c r="Z72" s="958"/>
      <c r="AA72" s="958">
        <v>6110</v>
      </c>
      <c r="AB72" s="958"/>
      <c r="AC72" s="958"/>
      <c r="AD72" s="958"/>
      <c r="AE72" s="958"/>
      <c r="AF72" s="958">
        <v>6110</v>
      </c>
      <c r="AG72" s="958"/>
      <c r="AH72" s="958"/>
      <c r="AI72" s="958"/>
      <c r="AJ72" s="958"/>
      <c r="AK72" s="958">
        <v>2165</v>
      </c>
      <c r="AL72" s="958"/>
      <c r="AM72" s="958"/>
      <c r="AN72" s="958"/>
      <c r="AO72" s="958"/>
      <c r="AP72" s="958" t="s">
        <v>550</v>
      </c>
      <c r="AQ72" s="958"/>
      <c r="AR72" s="958"/>
      <c r="AS72" s="958"/>
      <c r="AT72" s="958"/>
      <c r="AU72" s="958" t="s">
        <v>550</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561</v>
      </c>
      <c r="C73" s="962"/>
      <c r="D73" s="962"/>
      <c r="E73" s="962"/>
      <c r="F73" s="962"/>
      <c r="G73" s="962"/>
      <c r="H73" s="962"/>
      <c r="I73" s="962"/>
      <c r="J73" s="962"/>
      <c r="K73" s="962"/>
      <c r="L73" s="962"/>
      <c r="M73" s="962"/>
      <c r="N73" s="962"/>
      <c r="O73" s="962"/>
      <c r="P73" s="963"/>
      <c r="Q73" s="964">
        <v>3</v>
      </c>
      <c r="R73" s="958"/>
      <c r="S73" s="958"/>
      <c r="T73" s="958"/>
      <c r="U73" s="958"/>
      <c r="V73" s="958">
        <v>3</v>
      </c>
      <c r="W73" s="958"/>
      <c r="X73" s="958"/>
      <c r="Y73" s="958"/>
      <c r="Z73" s="958"/>
      <c r="AA73" s="958">
        <v>0</v>
      </c>
      <c r="AB73" s="958"/>
      <c r="AC73" s="958"/>
      <c r="AD73" s="958"/>
      <c r="AE73" s="958"/>
      <c r="AF73" s="958">
        <v>0</v>
      </c>
      <c r="AG73" s="958"/>
      <c r="AH73" s="958"/>
      <c r="AI73" s="958"/>
      <c r="AJ73" s="958"/>
      <c r="AK73" s="958">
        <v>0</v>
      </c>
      <c r="AL73" s="958"/>
      <c r="AM73" s="958"/>
      <c r="AN73" s="958"/>
      <c r="AO73" s="958"/>
      <c r="AP73" s="958" t="s">
        <v>550</v>
      </c>
      <c r="AQ73" s="958"/>
      <c r="AR73" s="958"/>
      <c r="AS73" s="958"/>
      <c r="AT73" s="958"/>
      <c r="AU73" s="958" t="s">
        <v>550</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562</v>
      </c>
      <c r="C74" s="962"/>
      <c r="D74" s="962"/>
      <c r="E74" s="962"/>
      <c r="F74" s="962"/>
      <c r="G74" s="962"/>
      <c r="H74" s="962"/>
      <c r="I74" s="962"/>
      <c r="J74" s="962"/>
      <c r="K74" s="962"/>
      <c r="L74" s="962"/>
      <c r="M74" s="962"/>
      <c r="N74" s="962"/>
      <c r="O74" s="962"/>
      <c r="P74" s="963"/>
      <c r="Q74" s="964">
        <v>38</v>
      </c>
      <c r="R74" s="958"/>
      <c r="S74" s="958"/>
      <c r="T74" s="958"/>
      <c r="U74" s="958"/>
      <c r="V74" s="958">
        <v>34</v>
      </c>
      <c r="W74" s="958"/>
      <c r="X74" s="958"/>
      <c r="Y74" s="958"/>
      <c r="Z74" s="958"/>
      <c r="AA74" s="958">
        <v>5</v>
      </c>
      <c r="AB74" s="958"/>
      <c r="AC74" s="958"/>
      <c r="AD74" s="958"/>
      <c r="AE74" s="958"/>
      <c r="AF74" s="958">
        <v>5</v>
      </c>
      <c r="AG74" s="958"/>
      <c r="AH74" s="958"/>
      <c r="AI74" s="958"/>
      <c r="AJ74" s="958"/>
      <c r="AK74" s="958">
        <v>32</v>
      </c>
      <c r="AL74" s="958"/>
      <c r="AM74" s="958"/>
      <c r="AN74" s="958"/>
      <c r="AO74" s="958"/>
      <c r="AP74" s="958" t="s">
        <v>550</v>
      </c>
      <c r="AQ74" s="958"/>
      <c r="AR74" s="958"/>
      <c r="AS74" s="958"/>
      <c r="AT74" s="958"/>
      <c r="AU74" s="958" t="s">
        <v>550</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t="s">
        <v>563</v>
      </c>
      <c r="C75" s="962"/>
      <c r="D75" s="962"/>
      <c r="E75" s="962"/>
      <c r="F75" s="962"/>
      <c r="G75" s="962"/>
      <c r="H75" s="962"/>
      <c r="I75" s="962"/>
      <c r="J75" s="962"/>
      <c r="K75" s="962"/>
      <c r="L75" s="962"/>
      <c r="M75" s="962"/>
      <c r="N75" s="962"/>
      <c r="O75" s="962"/>
      <c r="P75" s="963"/>
      <c r="Q75" s="965">
        <v>1091</v>
      </c>
      <c r="R75" s="966"/>
      <c r="S75" s="966"/>
      <c r="T75" s="966"/>
      <c r="U75" s="967"/>
      <c r="V75" s="968">
        <v>1066</v>
      </c>
      <c r="W75" s="966"/>
      <c r="X75" s="966"/>
      <c r="Y75" s="966"/>
      <c r="Z75" s="967"/>
      <c r="AA75" s="968">
        <v>25</v>
      </c>
      <c r="AB75" s="966"/>
      <c r="AC75" s="966"/>
      <c r="AD75" s="966"/>
      <c r="AE75" s="967"/>
      <c r="AF75" s="968">
        <v>25</v>
      </c>
      <c r="AG75" s="966"/>
      <c r="AH75" s="966"/>
      <c r="AI75" s="966"/>
      <c r="AJ75" s="967"/>
      <c r="AK75" s="968">
        <v>49</v>
      </c>
      <c r="AL75" s="966"/>
      <c r="AM75" s="966"/>
      <c r="AN75" s="966"/>
      <c r="AO75" s="967"/>
      <c r="AP75" s="968">
        <v>424</v>
      </c>
      <c r="AQ75" s="966"/>
      <c r="AR75" s="966"/>
      <c r="AS75" s="966"/>
      <c r="AT75" s="967"/>
      <c r="AU75" s="968">
        <v>23</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t="s">
        <v>564</v>
      </c>
      <c r="C76" s="962"/>
      <c r="D76" s="962"/>
      <c r="E76" s="962"/>
      <c r="F76" s="962"/>
      <c r="G76" s="962"/>
      <c r="H76" s="962"/>
      <c r="I76" s="962"/>
      <c r="J76" s="962"/>
      <c r="K76" s="962"/>
      <c r="L76" s="962"/>
      <c r="M76" s="962"/>
      <c r="N76" s="962"/>
      <c r="O76" s="962"/>
      <c r="P76" s="963"/>
      <c r="Q76" s="965">
        <v>124</v>
      </c>
      <c r="R76" s="966"/>
      <c r="S76" s="966"/>
      <c r="T76" s="966"/>
      <c r="U76" s="967"/>
      <c r="V76" s="968">
        <v>107</v>
      </c>
      <c r="W76" s="966"/>
      <c r="X76" s="966"/>
      <c r="Y76" s="966"/>
      <c r="Z76" s="967"/>
      <c r="AA76" s="968">
        <v>18</v>
      </c>
      <c r="AB76" s="966"/>
      <c r="AC76" s="966"/>
      <c r="AD76" s="966"/>
      <c r="AE76" s="967"/>
      <c r="AF76" s="968">
        <v>18</v>
      </c>
      <c r="AG76" s="966"/>
      <c r="AH76" s="966"/>
      <c r="AI76" s="966"/>
      <c r="AJ76" s="967"/>
      <c r="AK76" s="968">
        <v>0</v>
      </c>
      <c r="AL76" s="966"/>
      <c r="AM76" s="966"/>
      <c r="AN76" s="966"/>
      <c r="AO76" s="967"/>
      <c r="AP76" s="968" t="s">
        <v>550</v>
      </c>
      <c r="AQ76" s="966"/>
      <c r="AR76" s="966"/>
      <c r="AS76" s="966"/>
      <c r="AT76" s="967"/>
      <c r="AU76" s="968" t="s">
        <v>550</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377</v>
      </c>
      <c r="B88" s="924" t="s">
        <v>403</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6177</v>
      </c>
      <c r="AG88" s="946"/>
      <c r="AH88" s="946"/>
      <c r="AI88" s="946"/>
      <c r="AJ88" s="946"/>
      <c r="AK88" s="950"/>
      <c r="AL88" s="950"/>
      <c r="AM88" s="950"/>
      <c r="AN88" s="950"/>
      <c r="AO88" s="950"/>
      <c r="AP88" s="946">
        <v>424</v>
      </c>
      <c r="AQ88" s="946"/>
      <c r="AR88" s="946"/>
      <c r="AS88" s="946"/>
      <c r="AT88" s="946"/>
      <c r="AU88" s="946">
        <v>23</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24" t="s">
        <v>404</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t="s">
        <v>550</v>
      </c>
      <c r="CS102" s="940"/>
      <c r="CT102" s="940"/>
      <c r="CU102" s="940"/>
      <c r="CV102" s="941"/>
      <c r="CW102" s="939" t="s">
        <v>550</v>
      </c>
      <c r="CX102" s="940"/>
      <c r="CY102" s="940"/>
      <c r="CZ102" s="940"/>
      <c r="DA102" s="941"/>
      <c r="DB102" s="939">
        <v>24</v>
      </c>
      <c r="DC102" s="940"/>
      <c r="DD102" s="940"/>
      <c r="DE102" s="940"/>
      <c r="DF102" s="941"/>
      <c r="DG102" s="939" t="s">
        <v>550</v>
      </c>
      <c r="DH102" s="940"/>
      <c r="DI102" s="940"/>
      <c r="DJ102" s="940"/>
      <c r="DK102" s="941"/>
      <c r="DL102" s="939" t="s">
        <v>550</v>
      </c>
      <c r="DM102" s="940"/>
      <c r="DN102" s="940"/>
      <c r="DO102" s="940"/>
      <c r="DP102" s="941"/>
      <c r="DQ102" s="939" t="s">
        <v>550</v>
      </c>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405</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406</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409</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410</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411</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412</v>
      </c>
      <c r="AB109" s="883"/>
      <c r="AC109" s="883"/>
      <c r="AD109" s="883"/>
      <c r="AE109" s="884"/>
      <c r="AF109" s="885" t="s">
        <v>413</v>
      </c>
      <c r="AG109" s="883"/>
      <c r="AH109" s="883"/>
      <c r="AI109" s="883"/>
      <c r="AJ109" s="884"/>
      <c r="AK109" s="885" t="s">
        <v>294</v>
      </c>
      <c r="AL109" s="883"/>
      <c r="AM109" s="883"/>
      <c r="AN109" s="883"/>
      <c r="AO109" s="884"/>
      <c r="AP109" s="885" t="s">
        <v>414</v>
      </c>
      <c r="AQ109" s="883"/>
      <c r="AR109" s="883"/>
      <c r="AS109" s="883"/>
      <c r="AT109" s="916"/>
      <c r="AU109" s="882" t="s">
        <v>411</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412</v>
      </c>
      <c r="BR109" s="883"/>
      <c r="BS109" s="883"/>
      <c r="BT109" s="883"/>
      <c r="BU109" s="884"/>
      <c r="BV109" s="885" t="s">
        <v>413</v>
      </c>
      <c r="BW109" s="883"/>
      <c r="BX109" s="883"/>
      <c r="BY109" s="883"/>
      <c r="BZ109" s="884"/>
      <c r="CA109" s="885" t="s">
        <v>294</v>
      </c>
      <c r="CB109" s="883"/>
      <c r="CC109" s="883"/>
      <c r="CD109" s="883"/>
      <c r="CE109" s="884"/>
      <c r="CF109" s="923" t="s">
        <v>414</v>
      </c>
      <c r="CG109" s="923"/>
      <c r="CH109" s="923"/>
      <c r="CI109" s="923"/>
      <c r="CJ109" s="923"/>
      <c r="CK109" s="885" t="s">
        <v>415</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412</v>
      </c>
      <c r="DH109" s="883"/>
      <c r="DI109" s="883"/>
      <c r="DJ109" s="883"/>
      <c r="DK109" s="884"/>
      <c r="DL109" s="885" t="s">
        <v>413</v>
      </c>
      <c r="DM109" s="883"/>
      <c r="DN109" s="883"/>
      <c r="DO109" s="883"/>
      <c r="DP109" s="884"/>
      <c r="DQ109" s="885" t="s">
        <v>294</v>
      </c>
      <c r="DR109" s="883"/>
      <c r="DS109" s="883"/>
      <c r="DT109" s="883"/>
      <c r="DU109" s="884"/>
      <c r="DV109" s="885" t="s">
        <v>414</v>
      </c>
      <c r="DW109" s="883"/>
      <c r="DX109" s="883"/>
      <c r="DY109" s="883"/>
      <c r="DZ109" s="916"/>
    </row>
    <row r="110" spans="1:131" s="212" customFormat="1" ht="26.25" customHeight="1" x14ac:dyDescent="0.15">
      <c r="A110" s="794" t="s">
        <v>416</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717968</v>
      </c>
      <c r="AB110" s="876"/>
      <c r="AC110" s="876"/>
      <c r="AD110" s="876"/>
      <c r="AE110" s="877"/>
      <c r="AF110" s="878">
        <v>734686</v>
      </c>
      <c r="AG110" s="876"/>
      <c r="AH110" s="876"/>
      <c r="AI110" s="876"/>
      <c r="AJ110" s="877"/>
      <c r="AK110" s="878">
        <v>696896</v>
      </c>
      <c r="AL110" s="876"/>
      <c r="AM110" s="876"/>
      <c r="AN110" s="876"/>
      <c r="AO110" s="877"/>
      <c r="AP110" s="879">
        <v>26.3</v>
      </c>
      <c r="AQ110" s="880"/>
      <c r="AR110" s="880"/>
      <c r="AS110" s="880"/>
      <c r="AT110" s="881"/>
      <c r="AU110" s="917" t="s">
        <v>69</v>
      </c>
      <c r="AV110" s="918"/>
      <c r="AW110" s="918"/>
      <c r="AX110" s="918"/>
      <c r="AY110" s="918"/>
      <c r="AZ110" s="847" t="s">
        <v>417</v>
      </c>
      <c r="BA110" s="795"/>
      <c r="BB110" s="795"/>
      <c r="BC110" s="795"/>
      <c r="BD110" s="795"/>
      <c r="BE110" s="795"/>
      <c r="BF110" s="795"/>
      <c r="BG110" s="795"/>
      <c r="BH110" s="795"/>
      <c r="BI110" s="795"/>
      <c r="BJ110" s="795"/>
      <c r="BK110" s="795"/>
      <c r="BL110" s="795"/>
      <c r="BM110" s="795"/>
      <c r="BN110" s="795"/>
      <c r="BO110" s="795"/>
      <c r="BP110" s="796"/>
      <c r="BQ110" s="848">
        <v>5750821</v>
      </c>
      <c r="BR110" s="829"/>
      <c r="BS110" s="829"/>
      <c r="BT110" s="829"/>
      <c r="BU110" s="829"/>
      <c r="BV110" s="829">
        <v>5365537</v>
      </c>
      <c r="BW110" s="829"/>
      <c r="BX110" s="829"/>
      <c r="BY110" s="829"/>
      <c r="BZ110" s="829"/>
      <c r="CA110" s="829">
        <v>5282877</v>
      </c>
      <c r="CB110" s="829"/>
      <c r="CC110" s="829"/>
      <c r="CD110" s="829"/>
      <c r="CE110" s="829"/>
      <c r="CF110" s="853">
        <v>199.5</v>
      </c>
      <c r="CG110" s="854"/>
      <c r="CH110" s="854"/>
      <c r="CI110" s="854"/>
      <c r="CJ110" s="854"/>
      <c r="CK110" s="913" t="s">
        <v>418</v>
      </c>
      <c r="CL110" s="806"/>
      <c r="CM110" s="847" t="s">
        <v>419</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420</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421</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422</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423</v>
      </c>
      <c r="B112" s="900"/>
      <c r="C112" s="739" t="s">
        <v>424</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425</v>
      </c>
      <c r="BA112" s="739"/>
      <c r="BB112" s="739"/>
      <c r="BC112" s="739"/>
      <c r="BD112" s="739"/>
      <c r="BE112" s="739"/>
      <c r="BF112" s="739"/>
      <c r="BG112" s="739"/>
      <c r="BH112" s="739"/>
      <c r="BI112" s="739"/>
      <c r="BJ112" s="739"/>
      <c r="BK112" s="739"/>
      <c r="BL112" s="739"/>
      <c r="BM112" s="739"/>
      <c r="BN112" s="739"/>
      <c r="BO112" s="739"/>
      <c r="BP112" s="740"/>
      <c r="BQ112" s="803">
        <v>401222</v>
      </c>
      <c r="BR112" s="804"/>
      <c r="BS112" s="804"/>
      <c r="BT112" s="804"/>
      <c r="BU112" s="804"/>
      <c r="BV112" s="804">
        <v>354069</v>
      </c>
      <c r="BW112" s="804"/>
      <c r="BX112" s="804"/>
      <c r="BY112" s="804"/>
      <c r="BZ112" s="804"/>
      <c r="CA112" s="804">
        <v>316539</v>
      </c>
      <c r="CB112" s="804"/>
      <c r="CC112" s="804"/>
      <c r="CD112" s="804"/>
      <c r="CE112" s="804"/>
      <c r="CF112" s="862">
        <v>12</v>
      </c>
      <c r="CG112" s="863"/>
      <c r="CH112" s="863"/>
      <c r="CI112" s="863"/>
      <c r="CJ112" s="863"/>
      <c r="CK112" s="914"/>
      <c r="CL112" s="808"/>
      <c r="CM112" s="802" t="s">
        <v>426</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427</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59340</v>
      </c>
      <c r="AB113" s="906"/>
      <c r="AC113" s="906"/>
      <c r="AD113" s="906"/>
      <c r="AE113" s="907"/>
      <c r="AF113" s="908">
        <v>57178</v>
      </c>
      <c r="AG113" s="906"/>
      <c r="AH113" s="906"/>
      <c r="AI113" s="906"/>
      <c r="AJ113" s="907"/>
      <c r="AK113" s="908">
        <v>57890</v>
      </c>
      <c r="AL113" s="906"/>
      <c r="AM113" s="906"/>
      <c r="AN113" s="906"/>
      <c r="AO113" s="907"/>
      <c r="AP113" s="909">
        <v>2.2000000000000002</v>
      </c>
      <c r="AQ113" s="910"/>
      <c r="AR113" s="910"/>
      <c r="AS113" s="910"/>
      <c r="AT113" s="911"/>
      <c r="AU113" s="919"/>
      <c r="AV113" s="920"/>
      <c r="AW113" s="920"/>
      <c r="AX113" s="920"/>
      <c r="AY113" s="920"/>
      <c r="AZ113" s="802" t="s">
        <v>428</v>
      </c>
      <c r="BA113" s="739"/>
      <c r="BB113" s="739"/>
      <c r="BC113" s="739"/>
      <c r="BD113" s="739"/>
      <c r="BE113" s="739"/>
      <c r="BF113" s="739"/>
      <c r="BG113" s="739"/>
      <c r="BH113" s="739"/>
      <c r="BI113" s="739"/>
      <c r="BJ113" s="739"/>
      <c r="BK113" s="739"/>
      <c r="BL113" s="739"/>
      <c r="BM113" s="739"/>
      <c r="BN113" s="739"/>
      <c r="BO113" s="739"/>
      <c r="BP113" s="740"/>
      <c r="BQ113" s="803">
        <v>2443</v>
      </c>
      <c r="BR113" s="804"/>
      <c r="BS113" s="804"/>
      <c r="BT113" s="804"/>
      <c r="BU113" s="804"/>
      <c r="BV113" s="804">
        <v>817</v>
      </c>
      <c r="BW113" s="804"/>
      <c r="BX113" s="804"/>
      <c r="BY113" s="804"/>
      <c r="BZ113" s="804"/>
      <c r="CA113" s="804">
        <v>22933</v>
      </c>
      <c r="CB113" s="804"/>
      <c r="CC113" s="804"/>
      <c r="CD113" s="804"/>
      <c r="CE113" s="804"/>
      <c r="CF113" s="862">
        <v>0.9</v>
      </c>
      <c r="CG113" s="863"/>
      <c r="CH113" s="863"/>
      <c r="CI113" s="863"/>
      <c r="CJ113" s="863"/>
      <c r="CK113" s="914"/>
      <c r="CL113" s="808"/>
      <c r="CM113" s="802" t="s">
        <v>429</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430</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3870</v>
      </c>
      <c r="AB114" s="767"/>
      <c r="AC114" s="767"/>
      <c r="AD114" s="767"/>
      <c r="AE114" s="768"/>
      <c r="AF114" s="769">
        <v>1938</v>
      </c>
      <c r="AG114" s="767"/>
      <c r="AH114" s="767"/>
      <c r="AI114" s="767"/>
      <c r="AJ114" s="768"/>
      <c r="AK114" s="769">
        <v>480</v>
      </c>
      <c r="AL114" s="767"/>
      <c r="AM114" s="767"/>
      <c r="AN114" s="767"/>
      <c r="AO114" s="768"/>
      <c r="AP114" s="811">
        <v>0</v>
      </c>
      <c r="AQ114" s="812"/>
      <c r="AR114" s="812"/>
      <c r="AS114" s="812"/>
      <c r="AT114" s="813"/>
      <c r="AU114" s="919"/>
      <c r="AV114" s="920"/>
      <c r="AW114" s="920"/>
      <c r="AX114" s="920"/>
      <c r="AY114" s="920"/>
      <c r="AZ114" s="802" t="s">
        <v>431</v>
      </c>
      <c r="BA114" s="739"/>
      <c r="BB114" s="739"/>
      <c r="BC114" s="739"/>
      <c r="BD114" s="739"/>
      <c r="BE114" s="739"/>
      <c r="BF114" s="739"/>
      <c r="BG114" s="739"/>
      <c r="BH114" s="739"/>
      <c r="BI114" s="739"/>
      <c r="BJ114" s="739"/>
      <c r="BK114" s="739"/>
      <c r="BL114" s="739"/>
      <c r="BM114" s="739"/>
      <c r="BN114" s="739"/>
      <c r="BO114" s="739"/>
      <c r="BP114" s="740"/>
      <c r="BQ114" s="803">
        <v>1162708</v>
      </c>
      <c r="BR114" s="804"/>
      <c r="BS114" s="804"/>
      <c r="BT114" s="804"/>
      <c r="BU114" s="804"/>
      <c r="BV114" s="804">
        <v>1182636</v>
      </c>
      <c r="BW114" s="804"/>
      <c r="BX114" s="804"/>
      <c r="BY114" s="804"/>
      <c r="BZ114" s="804"/>
      <c r="CA114" s="804">
        <v>1285899</v>
      </c>
      <c r="CB114" s="804"/>
      <c r="CC114" s="804"/>
      <c r="CD114" s="804"/>
      <c r="CE114" s="804"/>
      <c r="CF114" s="862">
        <v>48.6</v>
      </c>
      <c r="CG114" s="863"/>
      <c r="CH114" s="863"/>
      <c r="CI114" s="863"/>
      <c r="CJ114" s="863"/>
      <c r="CK114" s="914"/>
      <c r="CL114" s="808"/>
      <c r="CM114" s="802" t="s">
        <v>432</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433</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434</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435</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436</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v>77</v>
      </c>
      <c r="AG116" s="767"/>
      <c r="AH116" s="767"/>
      <c r="AI116" s="767"/>
      <c r="AJ116" s="768"/>
      <c r="AK116" s="769">
        <v>155</v>
      </c>
      <c r="AL116" s="767"/>
      <c r="AM116" s="767"/>
      <c r="AN116" s="767"/>
      <c r="AO116" s="768"/>
      <c r="AP116" s="811">
        <v>0</v>
      </c>
      <c r="AQ116" s="812"/>
      <c r="AR116" s="812"/>
      <c r="AS116" s="812"/>
      <c r="AT116" s="813"/>
      <c r="AU116" s="919"/>
      <c r="AV116" s="920"/>
      <c r="AW116" s="920"/>
      <c r="AX116" s="920"/>
      <c r="AY116" s="920"/>
      <c r="AZ116" s="896" t="s">
        <v>437</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438</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439</v>
      </c>
      <c r="Z117" s="884"/>
      <c r="AA117" s="889">
        <v>781178</v>
      </c>
      <c r="AB117" s="890"/>
      <c r="AC117" s="890"/>
      <c r="AD117" s="890"/>
      <c r="AE117" s="891"/>
      <c r="AF117" s="892">
        <v>793879</v>
      </c>
      <c r="AG117" s="890"/>
      <c r="AH117" s="890"/>
      <c r="AI117" s="890"/>
      <c r="AJ117" s="891"/>
      <c r="AK117" s="892">
        <v>755421</v>
      </c>
      <c r="AL117" s="890"/>
      <c r="AM117" s="890"/>
      <c r="AN117" s="890"/>
      <c r="AO117" s="891"/>
      <c r="AP117" s="893"/>
      <c r="AQ117" s="894"/>
      <c r="AR117" s="894"/>
      <c r="AS117" s="894"/>
      <c r="AT117" s="895"/>
      <c r="AU117" s="919"/>
      <c r="AV117" s="920"/>
      <c r="AW117" s="920"/>
      <c r="AX117" s="920"/>
      <c r="AY117" s="920"/>
      <c r="AZ117" s="850" t="s">
        <v>440</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441</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415</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412</v>
      </c>
      <c r="AB118" s="883"/>
      <c r="AC118" s="883"/>
      <c r="AD118" s="883"/>
      <c r="AE118" s="884"/>
      <c r="AF118" s="885" t="s">
        <v>413</v>
      </c>
      <c r="AG118" s="883"/>
      <c r="AH118" s="883"/>
      <c r="AI118" s="883"/>
      <c r="AJ118" s="884"/>
      <c r="AK118" s="885" t="s">
        <v>294</v>
      </c>
      <c r="AL118" s="883"/>
      <c r="AM118" s="883"/>
      <c r="AN118" s="883"/>
      <c r="AO118" s="884"/>
      <c r="AP118" s="886" t="s">
        <v>414</v>
      </c>
      <c r="AQ118" s="887"/>
      <c r="AR118" s="887"/>
      <c r="AS118" s="887"/>
      <c r="AT118" s="888"/>
      <c r="AU118" s="919"/>
      <c r="AV118" s="920"/>
      <c r="AW118" s="920"/>
      <c r="AX118" s="920"/>
      <c r="AY118" s="920"/>
      <c r="AZ118" s="825" t="s">
        <v>442</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443</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418</v>
      </c>
      <c r="B119" s="806"/>
      <c r="C119" s="847" t="s">
        <v>419</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444</v>
      </c>
      <c r="BP119" s="865"/>
      <c r="BQ119" s="866">
        <v>7317194</v>
      </c>
      <c r="BR119" s="832"/>
      <c r="BS119" s="832"/>
      <c r="BT119" s="832"/>
      <c r="BU119" s="832"/>
      <c r="BV119" s="832">
        <v>6903059</v>
      </c>
      <c r="BW119" s="832"/>
      <c r="BX119" s="832"/>
      <c r="BY119" s="832"/>
      <c r="BZ119" s="832"/>
      <c r="CA119" s="832">
        <v>6908248</v>
      </c>
      <c r="CB119" s="832"/>
      <c r="CC119" s="832"/>
      <c r="CD119" s="832"/>
      <c r="CE119" s="832"/>
      <c r="CF119" s="735"/>
      <c r="CG119" s="736"/>
      <c r="CH119" s="736"/>
      <c r="CI119" s="736"/>
      <c r="CJ119" s="821"/>
      <c r="CK119" s="915"/>
      <c r="CL119" s="810"/>
      <c r="CM119" s="825" t="s">
        <v>445</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422</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446</v>
      </c>
      <c r="AV120" s="868"/>
      <c r="AW120" s="868"/>
      <c r="AX120" s="868"/>
      <c r="AY120" s="869"/>
      <c r="AZ120" s="847" t="s">
        <v>447</v>
      </c>
      <c r="BA120" s="795"/>
      <c r="BB120" s="795"/>
      <c r="BC120" s="795"/>
      <c r="BD120" s="795"/>
      <c r="BE120" s="795"/>
      <c r="BF120" s="795"/>
      <c r="BG120" s="795"/>
      <c r="BH120" s="795"/>
      <c r="BI120" s="795"/>
      <c r="BJ120" s="795"/>
      <c r="BK120" s="795"/>
      <c r="BL120" s="795"/>
      <c r="BM120" s="795"/>
      <c r="BN120" s="795"/>
      <c r="BO120" s="795"/>
      <c r="BP120" s="796"/>
      <c r="BQ120" s="848">
        <v>4242634</v>
      </c>
      <c r="BR120" s="829"/>
      <c r="BS120" s="829"/>
      <c r="BT120" s="829"/>
      <c r="BU120" s="829"/>
      <c r="BV120" s="829">
        <v>4304383</v>
      </c>
      <c r="BW120" s="829"/>
      <c r="BX120" s="829"/>
      <c r="BY120" s="829"/>
      <c r="BZ120" s="829"/>
      <c r="CA120" s="829">
        <v>4207829</v>
      </c>
      <c r="CB120" s="829"/>
      <c r="CC120" s="829"/>
      <c r="CD120" s="829"/>
      <c r="CE120" s="829"/>
      <c r="CF120" s="853">
        <v>158.9</v>
      </c>
      <c r="CG120" s="854"/>
      <c r="CH120" s="854"/>
      <c r="CI120" s="854"/>
      <c r="CJ120" s="854"/>
      <c r="CK120" s="855" t="s">
        <v>448</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v>355135</v>
      </c>
      <c r="DH120" s="829"/>
      <c r="DI120" s="829"/>
      <c r="DJ120" s="829"/>
      <c r="DK120" s="829"/>
      <c r="DL120" s="829">
        <v>330562</v>
      </c>
      <c r="DM120" s="829"/>
      <c r="DN120" s="829"/>
      <c r="DO120" s="829"/>
      <c r="DP120" s="829"/>
      <c r="DQ120" s="829">
        <v>316539</v>
      </c>
      <c r="DR120" s="829"/>
      <c r="DS120" s="829"/>
      <c r="DT120" s="829"/>
      <c r="DU120" s="829"/>
      <c r="DV120" s="830">
        <v>12</v>
      </c>
      <c r="DW120" s="830"/>
      <c r="DX120" s="830"/>
      <c r="DY120" s="830"/>
      <c r="DZ120" s="831"/>
    </row>
    <row r="121" spans="1:130" s="212" customFormat="1" ht="26.25" customHeight="1" x14ac:dyDescent="0.15">
      <c r="A121" s="807"/>
      <c r="B121" s="808"/>
      <c r="C121" s="850" t="s">
        <v>449</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450</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15">
      <c r="A122" s="807"/>
      <c r="B122" s="808"/>
      <c r="C122" s="802" t="s">
        <v>432</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451</v>
      </c>
      <c r="BA122" s="826"/>
      <c r="BB122" s="826"/>
      <c r="BC122" s="826"/>
      <c r="BD122" s="826"/>
      <c r="BE122" s="826"/>
      <c r="BF122" s="826"/>
      <c r="BG122" s="826"/>
      <c r="BH122" s="826"/>
      <c r="BI122" s="826"/>
      <c r="BJ122" s="826"/>
      <c r="BK122" s="826"/>
      <c r="BL122" s="826"/>
      <c r="BM122" s="826"/>
      <c r="BN122" s="826"/>
      <c r="BO122" s="826"/>
      <c r="BP122" s="827"/>
      <c r="BQ122" s="866">
        <v>4480712</v>
      </c>
      <c r="BR122" s="832"/>
      <c r="BS122" s="832"/>
      <c r="BT122" s="832"/>
      <c r="BU122" s="832"/>
      <c r="BV122" s="832">
        <v>4250652</v>
      </c>
      <c r="BW122" s="832"/>
      <c r="BX122" s="832"/>
      <c r="BY122" s="832"/>
      <c r="BZ122" s="832"/>
      <c r="CA122" s="832">
        <v>4205437</v>
      </c>
      <c r="CB122" s="832"/>
      <c r="CC122" s="832"/>
      <c r="CD122" s="832"/>
      <c r="CE122" s="832"/>
      <c r="CF122" s="833">
        <v>158.80000000000001</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438</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452</v>
      </c>
      <c r="BP123" s="865"/>
      <c r="BQ123" s="819">
        <v>8723346</v>
      </c>
      <c r="BR123" s="820"/>
      <c r="BS123" s="820"/>
      <c r="BT123" s="820"/>
      <c r="BU123" s="820"/>
      <c r="BV123" s="820">
        <v>8555035</v>
      </c>
      <c r="BW123" s="820"/>
      <c r="BX123" s="820"/>
      <c r="BY123" s="820"/>
      <c r="BZ123" s="820"/>
      <c r="CA123" s="820">
        <v>8413266</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441</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453</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454</v>
      </c>
      <c r="CQ124" s="823"/>
      <c r="CR124" s="823"/>
      <c r="CS124" s="823"/>
      <c r="CT124" s="823"/>
      <c r="CU124" s="823"/>
      <c r="CV124" s="823"/>
      <c r="CW124" s="823"/>
      <c r="CX124" s="823"/>
      <c r="CY124" s="823"/>
      <c r="CZ124" s="823"/>
      <c r="DA124" s="823"/>
      <c r="DB124" s="823"/>
      <c r="DC124" s="823"/>
      <c r="DD124" s="823"/>
      <c r="DE124" s="823"/>
      <c r="DF124" s="824"/>
      <c r="DG124" s="750">
        <v>46087</v>
      </c>
      <c r="DH124" s="751"/>
      <c r="DI124" s="751"/>
      <c r="DJ124" s="751"/>
      <c r="DK124" s="752"/>
      <c r="DL124" s="753">
        <v>23507</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443</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455</v>
      </c>
      <c r="CL125" s="839"/>
      <c r="CM125" s="839"/>
      <c r="CN125" s="839"/>
      <c r="CO125" s="840"/>
      <c r="CP125" s="847" t="s">
        <v>456</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445</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457</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458</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459</v>
      </c>
      <c r="AY127" s="799"/>
      <c r="AZ127" s="799"/>
      <c r="BA127" s="799"/>
      <c r="BB127" s="799"/>
      <c r="BC127" s="799"/>
      <c r="BD127" s="799"/>
      <c r="BE127" s="800"/>
      <c r="BF127" s="798" t="s">
        <v>460</v>
      </c>
      <c r="BG127" s="799"/>
      <c r="BH127" s="799"/>
      <c r="BI127" s="799"/>
      <c r="BJ127" s="799"/>
      <c r="BK127" s="799"/>
      <c r="BL127" s="800"/>
      <c r="BM127" s="798" t="s">
        <v>461</v>
      </c>
      <c r="BN127" s="799"/>
      <c r="BO127" s="799"/>
      <c r="BP127" s="799"/>
      <c r="BQ127" s="799"/>
      <c r="BR127" s="799"/>
      <c r="BS127" s="800"/>
      <c r="BT127" s="798" t="s">
        <v>462</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463</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464</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465</v>
      </c>
      <c r="X128" s="785"/>
      <c r="Y128" s="785"/>
      <c r="Z128" s="786"/>
      <c r="AA128" s="787">
        <v>68</v>
      </c>
      <c r="AB128" s="788"/>
      <c r="AC128" s="788"/>
      <c r="AD128" s="788"/>
      <c r="AE128" s="789"/>
      <c r="AF128" s="790">
        <v>68</v>
      </c>
      <c r="AG128" s="788"/>
      <c r="AH128" s="788"/>
      <c r="AI128" s="788"/>
      <c r="AJ128" s="789"/>
      <c r="AK128" s="790">
        <v>68</v>
      </c>
      <c r="AL128" s="788"/>
      <c r="AM128" s="788"/>
      <c r="AN128" s="788"/>
      <c r="AO128" s="789"/>
      <c r="AP128" s="791"/>
      <c r="AQ128" s="792"/>
      <c r="AR128" s="792"/>
      <c r="AS128" s="792"/>
      <c r="AT128" s="793"/>
      <c r="AU128" s="214"/>
      <c r="AV128" s="214"/>
      <c r="AW128" s="214"/>
      <c r="AX128" s="794" t="s">
        <v>466</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467</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468</v>
      </c>
      <c r="X129" s="764"/>
      <c r="Y129" s="764"/>
      <c r="Z129" s="765"/>
      <c r="AA129" s="766">
        <v>3086822</v>
      </c>
      <c r="AB129" s="767"/>
      <c r="AC129" s="767"/>
      <c r="AD129" s="767"/>
      <c r="AE129" s="768"/>
      <c r="AF129" s="769">
        <v>3080053</v>
      </c>
      <c r="AG129" s="767"/>
      <c r="AH129" s="767"/>
      <c r="AI129" s="767"/>
      <c r="AJ129" s="768"/>
      <c r="AK129" s="769">
        <v>3153571</v>
      </c>
      <c r="AL129" s="767"/>
      <c r="AM129" s="767"/>
      <c r="AN129" s="767"/>
      <c r="AO129" s="768"/>
      <c r="AP129" s="770"/>
      <c r="AQ129" s="771"/>
      <c r="AR129" s="771"/>
      <c r="AS129" s="771"/>
      <c r="AT129" s="772"/>
      <c r="AU129" s="215"/>
      <c r="AV129" s="215"/>
      <c r="AW129" s="215"/>
      <c r="AX129" s="738" t="s">
        <v>469</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470</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471</v>
      </c>
      <c r="X130" s="764"/>
      <c r="Y130" s="764"/>
      <c r="Z130" s="765"/>
      <c r="AA130" s="766">
        <v>528857</v>
      </c>
      <c r="AB130" s="767"/>
      <c r="AC130" s="767"/>
      <c r="AD130" s="767"/>
      <c r="AE130" s="768"/>
      <c r="AF130" s="769">
        <v>519565</v>
      </c>
      <c r="AG130" s="767"/>
      <c r="AH130" s="767"/>
      <c r="AI130" s="767"/>
      <c r="AJ130" s="768"/>
      <c r="AK130" s="769">
        <v>505619</v>
      </c>
      <c r="AL130" s="767"/>
      <c r="AM130" s="767"/>
      <c r="AN130" s="767"/>
      <c r="AO130" s="768"/>
      <c r="AP130" s="770"/>
      <c r="AQ130" s="771"/>
      <c r="AR130" s="771"/>
      <c r="AS130" s="771"/>
      <c r="AT130" s="772"/>
      <c r="AU130" s="215"/>
      <c r="AV130" s="215"/>
      <c r="AW130" s="215"/>
      <c r="AX130" s="738" t="s">
        <v>472</v>
      </c>
      <c r="AY130" s="739"/>
      <c r="AZ130" s="739"/>
      <c r="BA130" s="739"/>
      <c r="BB130" s="739"/>
      <c r="BC130" s="739"/>
      <c r="BD130" s="739"/>
      <c r="BE130" s="740"/>
      <c r="BF130" s="741">
        <v>10</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473</v>
      </c>
      <c r="X131" s="748"/>
      <c r="Y131" s="748"/>
      <c r="Z131" s="749"/>
      <c r="AA131" s="750">
        <v>2557965</v>
      </c>
      <c r="AB131" s="751"/>
      <c r="AC131" s="751"/>
      <c r="AD131" s="751"/>
      <c r="AE131" s="752"/>
      <c r="AF131" s="753">
        <v>2560488</v>
      </c>
      <c r="AG131" s="751"/>
      <c r="AH131" s="751"/>
      <c r="AI131" s="751"/>
      <c r="AJ131" s="752"/>
      <c r="AK131" s="753">
        <v>2647952</v>
      </c>
      <c r="AL131" s="751"/>
      <c r="AM131" s="751"/>
      <c r="AN131" s="751"/>
      <c r="AO131" s="752"/>
      <c r="AP131" s="754"/>
      <c r="AQ131" s="755"/>
      <c r="AR131" s="755"/>
      <c r="AS131" s="755"/>
      <c r="AT131" s="756"/>
      <c r="AU131" s="215"/>
      <c r="AV131" s="215"/>
      <c r="AW131" s="215"/>
      <c r="AX131" s="716" t="s">
        <v>474</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475</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476</v>
      </c>
      <c r="W132" s="729"/>
      <c r="X132" s="729"/>
      <c r="Y132" s="729"/>
      <c r="Z132" s="730"/>
      <c r="AA132" s="731">
        <v>9.8614719120000007</v>
      </c>
      <c r="AB132" s="732"/>
      <c r="AC132" s="732"/>
      <c r="AD132" s="732"/>
      <c r="AE132" s="733"/>
      <c r="AF132" s="734">
        <v>10.71069265</v>
      </c>
      <c r="AG132" s="732"/>
      <c r="AH132" s="732"/>
      <c r="AI132" s="732"/>
      <c r="AJ132" s="733"/>
      <c r="AK132" s="734">
        <v>9.4312132549999994</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477</v>
      </c>
      <c r="W133" s="708"/>
      <c r="X133" s="708"/>
      <c r="Y133" s="708"/>
      <c r="Z133" s="709"/>
      <c r="AA133" s="710">
        <v>10.199999999999999</v>
      </c>
      <c r="AB133" s="711"/>
      <c r="AC133" s="711"/>
      <c r="AD133" s="711"/>
      <c r="AE133" s="712"/>
      <c r="AF133" s="710">
        <v>10.1</v>
      </c>
      <c r="AG133" s="711"/>
      <c r="AH133" s="711"/>
      <c r="AI133" s="711"/>
      <c r="AJ133" s="712"/>
      <c r="AK133" s="710">
        <v>10</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yy9Ctq1FNOXcUfAedNPTD0A29YESyMfByOd6lzZRBmv66Kh1a3OJOyqofk8u/LtM5qiQiNl4WEPGmQbpdSvB9A==" saltValue="scieITjVbCSVqWNfMh+ls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478</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yA3IZ0G+EaH9ltLeeCwWGCRw7QijsgxmMDA3HaUxkLjpGKfcsbIzRNEBCocf/dyiljAqGtxnQXJBCGUIXZfPwA==" saltValue="MwE8e/bhsb0XDAJTATJxh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14i89IBRtEABaeuqr6TCQAt3ba+869wZ3yoWpy2DOmSxSBhaTt7LL+n4n0I6s05ma6RNwEvOj8ADF3wyrutgw==" saltValue="KHJPN0HxIVHYyHOd9v3Ykg==" spinCount="100000" sheet="1" objects="1" scenarios="1"/>
  <dataConsolidate/>
  <phoneticPr fontId="2"/>
  <printOptions horizontalCentered="1" verticalCentered="1"/>
  <pageMargins left="0" right="0" top="0" bottom="0" header="0" footer="0"/>
  <pageSetup paperSize="8" scale="69"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480</v>
      </c>
      <c r="AL6" s="248"/>
      <c r="AM6" s="248"/>
      <c r="AN6" s="248"/>
    </row>
    <row r="7" spans="1:46" ht="13.5" customHeight="1" x14ac:dyDescent="0.15">
      <c r="A7" s="247"/>
      <c r="AK7" s="250"/>
      <c r="AL7" s="251"/>
      <c r="AM7" s="251"/>
      <c r="AN7" s="252"/>
      <c r="AO7" s="1105" t="s">
        <v>481</v>
      </c>
      <c r="AP7" s="253"/>
      <c r="AQ7" s="254" t="s">
        <v>482</v>
      </c>
      <c r="AR7" s="255"/>
    </row>
    <row r="8" spans="1:46" x14ac:dyDescent="0.15">
      <c r="A8" s="247"/>
      <c r="AK8" s="256"/>
      <c r="AL8" s="257"/>
      <c r="AM8" s="257"/>
      <c r="AN8" s="258"/>
      <c r="AO8" s="1106"/>
      <c r="AP8" s="259" t="s">
        <v>483</v>
      </c>
      <c r="AQ8" s="260" t="s">
        <v>484</v>
      </c>
      <c r="AR8" s="261" t="s">
        <v>485</v>
      </c>
    </row>
    <row r="9" spans="1:46" x14ac:dyDescent="0.15">
      <c r="A9" s="247"/>
      <c r="AK9" s="1117" t="s">
        <v>486</v>
      </c>
      <c r="AL9" s="1118"/>
      <c r="AM9" s="1118"/>
      <c r="AN9" s="1119"/>
      <c r="AO9" s="262">
        <v>985110</v>
      </c>
      <c r="AP9" s="262">
        <v>409439</v>
      </c>
      <c r="AQ9" s="263">
        <v>263788</v>
      </c>
      <c r="AR9" s="264">
        <v>55.2</v>
      </c>
    </row>
    <row r="10" spans="1:46" ht="13.5" customHeight="1" x14ac:dyDescent="0.15">
      <c r="A10" s="247"/>
      <c r="AK10" s="1117" t="s">
        <v>487</v>
      </c>
      <c r="AL10" s="1118"/>
      <c r="AM10" s="1118"/>
      <c r="AN10" s="1119"/>
      <c r="AO10" s="265">
        <v>18629</v>
      </c>
      <c r="AP10" s="265">
        <v>7743</v>
      </c>
      <c r="AQ10" s="266">
        <v>39680</v>
      </c>
      <c r="AR10" s="267">
        <v>-80.5</v>
      </c>
    </row>
    <row r="11" spans="1:46" ht="13.5" customHeight="1" x14ac:dyDescent="0.15">
      <c r="A11" s="247"/>
      <c r="AK11" s="1117" t="s">
        <v>488</v>
      </c>
      <c r="AL11" s="1118"/>
      <c r="AM11" s="1118"/>
      <c r="AN11" s="1119"/>
      <c r="AO11" s="265">
        <v>69302</v>
      </c>
      <c r="AP11" s="265">
        <v>28804</v>
      </c>
      <c r="AQ11" s="266">
        <v>4557</v>
      </c>
      <c r="AR11" s="267">
        <v>532.1</v>
      </c>
    </row>
    <row r="12" spans="1:46" ht="13.5" customHeight="1" x14ac:dyDescent="0.15">
      <c r="A12" s="247"/>
      <c r="AK12" s="1117" t="s">
        <v>489</v>
      </c>
      <c r="AL12" s="1118"/>
      <c r="AM12" s="1118"/>
      <c r="AN12" s="1119"/>
      <c r="AO12" s="265" t="s">
        <v>490</v>
      </c>
      <c r="AP12" s="265" t="s">
        <v>490</v>
      </c>
      <c r="AQ12" s="266" t="s">
        <v>490</v>
      </c>
      <c r="AR12" s="267" t="s">
        <v>490</v>
      </c>
    </row>
    <row r="13" spans="1:46" ht="13.5" customHeight="1" x14ac:dyDescent="0.15">
      <c r="A13" s="247"/>
      <c r="AK13" s="1117" t="s">
        <v>491</v>
      </c>
      <c r="AL13" s="1118"/>
      <c r="AM13" s="1118"/>
      <c r="AN13" s="1119"/>
      <c r="AO13" s="265">
        <v>47447</v>
      </c>
      <c r="AP13" s="265">
        <v>19720</v>
      </c>
      <c r="AQ13" s="266">
        <v>12917</v>
      </c>
      <c r="AR13" s="267">
        <v>52.7</v>
      </c>
    </row>
    <row r="14" spans="1:46" ht="13.5" customHeight="1" x14ac:dyDescent="0.15">
      <c r="A14" s="247"/>
      <c r="AK14" s="1117" t="s">
        <v>492</v>
      </c>
      <c r="AL14" s="1118"/>
      <c r="AM14" s="1118"/>
      <c r="AN14" s="1119"/>
      <c r="AO14" s="265">
        <v>71350</v>
      </c>
      <c r="AP14" s="265">
        <v>29655</v>
      </c>
      <c r="AQ14" s="266">
        <v>4746</v>
      </c>
      <c r="AR14" s="267">
        <v>524.79999999999995</v>
      </c>
    </row>
    <row r="15" spans="1:46" ht="13.5" customHeight="1" x14ac:dyDescent="0.15">
      <c r="A15" s="247"/>
      <c r="AK15" s="1120" t="s">
        <v>493</v>
      </c>
      <c r="AL15" s="1121"/>
      <c r="AM15" s="1121"/>
      <c r="AN15" s="1122"/>
      <c r="AO15" s="265">
        <v>-67532</v>
      </c>
      <c r="AP15" s="265">
        <v>-28068</v>
      </c>
      <c r="AQ15" s="266">
        <v>-12765</v>
      </c>
      <c r="AR15" s="267">
        <v>119.9</v>
      </c>
    </row>
    <row r="16" spans="1:46" x14ac:dyDescent="0.15">
      <c r="A16" s="247"/>
      <c r="AK16" s="1120" t="s">
        <v>177</v>
      </c>
      <c r="AL16" s="1121"/>
      <c r="AM16" s="1121"/>
      <c r="AN16" s="1122"/>
      <c r="AO16" s="265">
        <v>1124306</v>
      </c>
      <c r="AP16" s="265">
        <v>467293</v>
      </c>
      <c r="AQ16" s="266">
        <v>312922</v>
      </c>
      <c r="AR16" s="267">
        <v>49.3</v>
      </c>
    </row>
    <row r="17" spans="1:46" x14ac:dyDescent="0.15">
      <c r="A17" s="247"/>
    </row>
    <row r="18" spans="1:46" x14ac:dyDescent="0.15">
      <c r="A18" s="247"/>
      <c r="AQ18" s="268"/>
      <c r="AR18" s="268"/>
    </row>
    <row r="19" spans="1:46" x14ac:dyDescent="0.15">
      <c r="A19" s="247"/>
      <c r="AK19" s="243" t="s">
        <v>494</v>
      </c>
    </row>
    <row r="20" spans="1:46" x14ac:dyDescent="0.15">
      <c r="A20" s="247"/>
      <c r="AK20" s="269"/>
      <c r="AL20" s="270"/>
      <c r="AM20" s="270"/>
      <c r="AN20" s="271"/>
      <c r="AO20" s="272" t="s">
        <v>495</v>
      </c>
      <c r="AP20" s="273" t="s">
        <v>496</v>
      </c>
      <c r="AQ20" s="274" t="s">
        <v>497</v>
      </c>
      <c r="AR20" s="275"/>
    </row>
    <row r="21" spans="1:46" s="248" customFormat="1" x14ac:dyDescent="0.15">
      <c r="A21" s="276"/>
      <c r="AK21" s="1123" t="s">
        <v>498</v>
      </c>
      <c r="AL21" s="1124"/>
      <c r="AM21" s="1124"/>
      <c r="AN21" s="1125"/>
      <c r="AO21" s="277">
        <v>37.409999999999997</v>
      </c>
      <c r="AP21" s="278">
        <v>24.75</v>
      </c>
      <c r="AQ21" s="279">
        <v>12.66</v>
      </c>
      <c r="AS21" s="280"/>
      <c r="AT21" s="276"/>
    </row>
    <row r="22" spans="1:46" s="248" customFormat="1" x14ac:dyDescent="0.15">
      <c r="A22" s="276"/>
      <c r="AK22" s="1123" t="s">
        <v>499</v>
      </c>
      <c r="AL22" s="1124"/>
      <c r="AM22" s="1124"/>
      <c r="AN22" s="1125"/>
      <c r="AO22" s="281">
        <v>94.7</v>
      </c>
      <c r="AP22" s="282">
        <v>95.6</v>
      </c>
      <c r="AQ22" s="283">
        <v>-0.9</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502</v>
      </c>
      <c r="AL29" s="248"/>
      <c r="AM29" s="248"/>
      <c r="AN29" s="248"/>
      <c r="AS29" s="290"/>
    </row>
    <row r="30" spans="1:46" ht="13.5" customHeight="1" x14ac:dyDescent="0.15">
      <c r="A30" s="247"/>
      <c r="AK30" s="250"/>
      <c r="AL30" s="251"/>
      <c r="AM30" s="251"/>
      <c r="AN30" s="252"/>
      <c r="AO30" s="1105" t="s">
        <v>481</v>
      </c>
      <c r="AP30" s="253"/>
      <c r="AQ30" s="254" t="s">
        <v>482</v>
      </c>
      <c r="AR30" s="255"/>
    </row>
    <row r="31" spans="1:46" x14ac:dyDescent="0.15">
      <c r="A31" s="247"/>
      <c r="AK31" s="256"/>
      <c r="AL31" s="257"/>
      <c r="AM31" s="257"/>
      <c r="AN31" s="258"/>
      <c r="AO31" s="1106"/>
      <c r="AP31" s="259" t="s">
        <v>483</v>
      </c>
      <c r="AQ31" s="260" t="s">
        <v>484</v>
      </c>
      <c r="AR31" s="261" t="s">
        <v>485</v>
      </c>
    </row>
    <row r="32" spans="1:46" ht="27" customHeight="1" x14ac:dyDescent="0.15">
      <c r="A32" s="247"/>
      <c r="AK32" s="1107" t="s">
        <v>503</v>
      </c>
      <c r="AL32" s="1108"/>
      <c r="AM32" s="1108"/>
      <c r="AN32" s="1109"/>
      <c r="AO32" s="291">
        <v>696896</v>
      </c>
      <c r="AP32" s="291">
        <v>289649</v>
      </c>
      <c r="AQ32" s="292">
        <v>170896</v>
      </c>
      <c r="AR32" s="293">
        <v>69.5</v>
      </c>
    </row>
    <row r="33" spans="1:46" ht="13.5" customHeight="1" x14ac:dyDescent="0.15">
      <c r="A33" s="247"/>
      <c r="AK33" s="1107" t="s">
        <v>504</v>
      </c>
      <c r="AL33" s="1108"/>
      <c r="AM33" s="1108"/>
      <c r="AN33" s="1109"/>
      <c r="AO33" s="291" t="s">
        <v>490</v>
      </c>
      <c r="AP33" s="291" t="s">
        <v>490</v>
      </c>
      <c r="AQ33" s="292" t="s">
        <v>490</v>
      </c>
      <c r="AR33" s="293" t="s">
        <v>490</v>
      </c>
    </row>
    <row r="34" spans="1:46" ht="27" customHeight="1" x14ac:dyDescent="0.15">
      <c r="A34" s="247"/>
      <c r="AK34" s="1107" t="s">
        <v>505</v>
      </c>
      <c r="AL34" s="1108"/>
      <c r="AM34" s="1108"/>
      <c r="AN34" s="1109"/>
      <c r="AO34" s="291" t="s">
        <v>490</v>
      </c>
      <c r="AP34" s="291" t="s">
        <v>490</v>
      </c>
      <c r="AQ34" s="292">
        <v>5</v>
      </c>
      <c r="AR34" s="293" t="s">
        <v>490</v>
      </c>
    </row>
    <row r="35" spans="1:46" ht="27" customHeight="1" x14ac:dyDescent="0.15">
      <c r="A35" s="247"/>
      <c r="AK35" s="1107" t="s">
        <v>506</v>
      </c>
      <c r="AL35" s="1108"/>
      <c r="AM35" s="1108"/>
      <c r="AN35" s="1109"/>
      <c r="AO35" s="291">
        <v>57890</v>
      </c>
      <c r="AP35" s="291">
        <v>24061</v>
      </c>
      <c r="AQ35" s="292">
        <v>33138</v>
      </c>
      <c r="AR35" s="293">
        <v>-27.4</v>
      </c>
    </row>
    <row r="36" spans="1:46" ht="27" customHeight="1" x14ac:dyDescent="0.15">
      <c r="A36" s="247"/>
      <c r="AK36" s="1107" t="s">
        <v>507</v>
      </c>
      <c r="AL36" s="1108"/>
      <c r="AM36" s="1108"/>
      <c r="AN36" s="1109"/>
      <c r="AO36" s="291">
        <v>480</v>
      </c>
      <c r="AP36" s="291">
        <v>200</v>
      </c>
      <c r="AQ36" s="292">
        <v>2943</v>
      </c>
      <c r="AR36" s="293">
        <v>-93.2</v>
      </c>
    </row>
    <row r="37" spans="1:46" ht="13.5" customHeight="1" x14ac:dyDescent="0.15">
      <c r="A37" s="247"/>
      <c r="AK37" s="1107" t="s">
        <v>508</v>
      </c>
      <c r="AL37" s="1108"/>
      <c r="AM37" s="1108"/>
      <c r="AN37" s="1109"/>
      <c r="AO37" s="291" t="s">
        <v>490</v>
      </c>
      <c r="AP37" s="291" t="s">
        <v>490</v>
      </c>
      <c r="AQ37" s="292">
        <v>1487</v>
      </c>
      <c r="AR37" s="293" t="s">
        <v>490</v>
      </c>
    </row>
    <row r="38" spans="1:46" ht="27" customHeight="1" x14ac:dyDescent="0.15">
      <c r="A38" s="247"/>
      <c r="AK38" s="1110" t="s">
        <v>509</v>
      </c>
      <c r="AL38" s="1111"/>
      <c r="AM38" s="1111"/>
      <c r="AN38" s="1112"/>
      <c r="AO38" s="294">
        <v>155</v>
      </c>
      <c r="AP38" s="294">
        <v>64</v>
      </c>
      <c r="AQ38" s="295">
        <v>60</v>
      </c>
      <c r="AR38" s="283">
        <v>6.7</v>
      </c>
      <c r="AS38" s="290"/>
    </row>
    <row r="39" spans="1:46" x14ac:dyDescent="0.15">
      <c r="A39" s="247"/>
      <c r="AK39" s="1110" t="s">
        <v>510</v>
      </c>
      <c r="AL39" s="1111"/>
      <c r="AM39" s="1111"/>
      <c r="AN39" s="1112"/>
      <c r="AO39" s="291">
        <v>-68</v>
      </c>
      <c r="AP39" s="291">
        <v>-28</v>
      </c>
      <c r="AQ39" s="292">
        <v>-8408</v>
      </c>
      <c r="AR39" s="293">
        <v>-99.7</v>
      </c>
      <c r="AS39" s="290"/>
    </row>
    <row r="40" spans="1:46" ht="27" customHeight="1" x14ac:dyDescent="0.15">
      <c r="A40" s="247"/>
      <c r="AK40" s="1107" t="s">
        <v>511</v>
      </c>
      <c r="AL40" s="1108"/>
      <c r="AM40" s="1108"/>
      <c r="AN40" s="1109"/>
      <c r="AO40" s="291">
        <v>-505619</v>
      </c>
      <c r="AP40" s="291">
        <v>-210149</v>
      </c>
      <c r="AQ40" s="292">
        <v>-141122</v>
      </c>
      <c r="AR40" s="293">
        <v>48.9</v>
      </c>
      <c r="AS40" s="290"/>
    </row>
    <row r="41" spans="1:46" x14ac:dyDescent="0.15">
      <c r="A41" s="247"/>
      <c r="AK41" s="1113" t="s">
        <v>287</v>
      </c>
      <c r="AL41" s="1114"/>
      <c r="AM41" s="1114"/>
      <c r="AN41" s="1115"/>
      <c r="AO41" s="291">
        <v>249734</v>
      </c>
      <c r="AP41" s="291">
        <v>103796</v>
      </c>
      <c r="AQ41" s="292">
        <v>59000</v>
      </c>
      <c r="AR41" s="293">
        <v>75.900000000000006</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512</v>
      </c>
    </row>
    <row r="48" spans="1:46" x14ac:dyDescent="0.15">
      <c r="A48" s="247"/>
      <c r="AK48" s="301" t="s">
        <v>513</v>
      </c>
      <c r="AL48" s="301"/>
      <c r="AM48" s="301"/>
      <c r="AN48" s="301"/>
      <c r="AO48" s="301"/>
      <c r="AP48" s="301"/>
      <c r="AQ48" s="302"/>
      <c r="AR48" s="301"/>
    </row>
    <row r="49" spans="1:44" ht="13.5" customHeight="1" x14ac:dyDescent="0.15">
      <c r="A49" s="247"/>
      <c r="AK49" s="303"/>
      <c r="AL49" s="304"/>
      <c r="AM49" s="1100" t="s">
        <v>481</v>
      </c>
      <c r="AN49" s="1102" t="s">
        <v>514</v>
      </c>
      <c r="AO49" s="1103"/>
      <c r="AP49" s="1103"/>
      <c r="AQ49" s="1103"/>
      <c r="AR49" s="1104"/>
    </row>
    <row r="50" spans="1:44" x14ac:dyDescent="0.15">
      <c r="A50" s="247"/>
      <c r="AK50" s="305"/>
      <c r="AL50" s="306"/>
      <c r="AM50" s="1101"/>
      <c r="AN50" s="307" t="s">
        <v>515</v>
      </c>
      <c r="AO50" s="308" t="s">
        <v>516</v>
      </c>
      <c r="AP50" s="309" t="s">
        <v>517</v>
      </c>
      <c r="AQ50" s="310" t="s">
        <v>518</v>
      </c>
      <c r="AR50" s="311" t="s">
        <v>519</v>
      </c>
    </row>
    <row r="51" spans="1:44" x14ac:dyDescent="0.15">
      <c r="A51" s="247"/>
      <c r="AK51" s="303" t="s">
        <v>520</v>
      </c>
      <c r="AL51" s="304"/>
      <c r="AM51" s="312">
        <v>1739536</v>
      </c>
      <c r="AN51" s="313">
        <v>646187</v>
      </c>
      <c r="AO51" s="314">
        <v>-11.9</v>
      </c>
      <c r="AP51" s="315">
        <v>301035</v>
      </c>
      <c r="AQ51" s="316">
        <v>12.2</v>
      </c>
      <c r="AR51" s="317">
        <v>-24.1</v>
      </c>
    </row>
    <row r="52" spans="1:44" x14ac:dyDescent="0.15">
      <c r="A52" s="247"/>
      <c r="AK52" s="318"/>
      <c r="AL52" s="319" t="s">
        <v>521</v>
      </c>
      <c r="AM52" s="320">
        <v>612260</v>
      </c>
      <c r="AN52" s="321">
        <v>227437</v>
      </c>
      <c r="AO52" s="322">
        <v>13.3</v>
      </c>
      <c r="AP52" s="323">
        <v>154376</v>
      </c>
      <c r="AQ52" s="324">
        <v>29.1</v>
      </c>
      <c r="AR52" s="325">
        <v>-15.8</v>
      </c>
    </row>
    <row r="53" spans="1:44" x14ac:dyDescent="0.15">
      <c r="A53" s="247"/>
      <c r="AK53" s="303" t="s">
        <v>522</v>
      </c>
      <c r="AL53" s="304"/>
      <c r="AM53" s="312">
        <v>1169288</v>
      </c>
      <c r="AN53" s="313">
        <v>443416</v>
      </c>
      <c r="AO53" s="314">
        <v>-31.4</v>
      </c>
      <c r="AP53" s="315">
        <v>277467</v>
      </c>
      <c r="AQ53" s="316">
        <v>-7.8</v>
      </c>
      <c r="AR53" s="317">
        <v>-23.6</v>
      </c>
    </row>
    <row r="54" spans="1:44" x14ac:dyDescent="0.15">
      <c r="A54" s="247"/>
      <c r="AK54" s="318"/>
      <c r="AL54" s="319" t="s">
        <v>521</v>
      </c>
      <c r="AM54" s="320">
        <v>612727</v>
      </c>
      <c r="AN54" s="321">
        <v>232358</v>
      </c>
      <c r="AO54" s="322">
        <v>2.2000000000000002</v>
      </c>
      <c r="AP54" s="323">
        <v>128378</v>
      </c>
      <c r="AQ54" s="324">
        <v>-16.8</v>
      </c>
      <c r="AR54" s="325">
        <v>19</v>
      </c>
    </row>
    <row r="55" spans="1:44" x14ac:dyDescent="0.15">
      <c r="A55" s="247"/>
      <c r="AK55" s="303" t="s">
        <v>523</v>
      </c>
      <c r="AL55" s="304"/>
      <c r="AM55" s="312">
        <v>1235145</v>
      </c>
      <c r="AN55" s="313">
        <v>477628</v>
      </c>
      <c r="AO55" s="314">
        <v>7.7</v>
      </c>
      <c r="AP55" s="315">
        <v>282256</v>
      </c>
      <c r="AQ55" s="316">
        <v>1.7</v>
      </c>
      <c r="AR55" s="317">
        <v>6</v>
      </c>
    </row>
    <row r="56" spans="1:44" x14ac:dyDescent="0.15">
      <c r="A56" s="247"/>
      <c r="AK56" s="318"/>
      <c r="AL56" s="319" t="s">
        <v>521</v>
      </c>
      <c r="AM56" s="320">
        <v>644683</v>
      </c>
      <c r="AN56" s="321">
        <v>249297</v>
      </c>
      <c r="AO56" s="322">
        <v>7.3</v>
      </c>
      <c r="AP56" s="323">
        <v>145453</v>
      </c>
      <c r="AQ56" s="324">
        <v>13.3</v>
      </c>
      <c r="AR56" s="325">
        <v>-6</v>
      </c>
    </row>
    <row r="57" spans="1:44" x14ac:dyDescent="0.15">
      <c r="A57" s="247"/>
      <c r="AK57" s="303" t="s">
        <v>524</v>
      </c>
      <c r="AL57" s="304"/>
      <c r="AM57" s="312">
        <v>1051579</v>
      </c>
      <c r="AN57" s="313">
        <v>420295</v>
      </c>
      <c r="AO57" s="314">
        <v>-12</v>
      </c>
      <c r="AP57" s="315">
        <v>295341</v>
      </c>
      <c r="AQ57" s="316">
        <v>4.5999999999999996</v>
      </c>
      <c r="AR57" s="317">
        <v>-16.600000000000001</v>
      </c>
    </row>
    <row r="58" spans="1:44" x14ac:dyDescent="0.15">
      <c r="A58" s="247"/>
      <c r="AK58" s="318"/>
      <c r="AL58" s="319" t="s">
        <v>521</v>
      </c>
      <c r="AM58" s="320">
        <v>425300</v>
      </c>
      <c r="AN58" s="321">
        <v>169984</v>
      </c>
      <c r="AO58" s="322">
        <v>-31.8</v>
      </c>
      <c r="AP58" s="323">
        <v>137402</v>
      </c>
      <c r="AQ58" s="324">
        <v>-5.5</v>
      </c>
      <c r="AR58" s="325">
        <v>-26.3</v>
      </c>
    </row>
    <row r="59" spans="1:44" x14ac:dyDescent="0.15">
      <c r="A59" s="247"/>
      <c r="AK59" s="303" t="s">
        <v>525</v>
      </c>
      <c r="AL59" s="304"/>
      <c r="AM59" s="312">
        <v>1481781</v>
      </c>
      <c r="AN59" s="313">
        <v>615869</v>
      </c>
      <c r="AO59" s="314">
        <v>46.5</v>
      </c>
      <c r="AP59" s="315">
        <v>292845</v>
      </c>
      <c r="AQ59" s="316">
        <v>-0.8</v>
      </c>
      <c r="AR59" s="317">
        <v>47.3</v>
      </c>
    </row>
    <row r="60" spans="1:44" x14ac:dyDescent="0.15">
      <c r="A60" s="247"/>
      <c r="AK60" s="318"/>
      <c r="AL60" s="319" t="s">
        <v>521</v>
      </c>
      <c r="AM60" s="320">
        <v>562957</v>
      </c>
      <c r="AN60" s="321">
        <v>233980</v>
      </c>
      <c r="AO60" s="322">
        <v>37.6</v>
      </c>
      <c r="AP60" s="323">
        <v>143187</v>
      </c>
      <c r="AQ60" s="324">
        <v>4.2</v>
      </c>
      <c r="AR60" s="325">
        <v>33.4</v>
      </c>
    </row>
    <row r="61" spans="1:44" x14ac:dyDescent="0.15">
      <c r="A61" s="247"/>
      <c r="AK61" s="303" t="s">
        <v>526</v>
      </c>
      <c r="AL61" s="326"/>
      <c r="AM61" s="312">
        <v>1335466</v>
      </c>
      <c r="AN61" s="313">
        <v>520679</v>
      </c>
      <c r="AO61" s="314">
        <v>-0.2</v>
      </c>
      <c r="AP61" s="315">
        <v>289789</v>
      </c>
      <c r="AQ61" s="327">
        <v>2</v>
      </c>
      <c r="AR61" s="317">
        <v>-2.2000000000000002</v>
      </c>
    </row>
    <row r="62" spans="1:44" x14ac:dyDescent="0.15">
      <c r="A62" s="247"/>
      <c r="AK62" s="318"/>
      <c r="AL62" s="319" t="s">
        <v>521</v>
      </c>
      <c r="AM62" s="320">
        <v>571585</v>
      </c>
      <c r="AN62" s="321">
        <v>222611</v>
      </c>
      <c r="AO62" s="322">
        <v>5.7</v>
      </c>
      <c r="AP62" s="323">
        <v>141759</v>
      </c>
      <c r="AQ62" s="324">
        <v>4.9000000000000004</v>
      </c>
      <c r="AR62" s="325">
        <v>0.8</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ETct0c7xzLOD7ERHJGEzvnEnnVG3lRPjeJQCXGEPesXqqQhcG5QFxXG3iPYrLkDXrXndJyfvpMT8ez5Z2Ga6Uw==" saltValue="nCbon1OmcdtDANDSY6Sj7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478</v>
      </c>
    </row>
    <row r="121" spans="125:125" ht="13.5" hidden="1" customHeight="1" x14ac:dyDescent="0.15">
      <c r="DU121" s="241"/>
    </row>
  </sheetData>
  <sheetProtection algorithmName="SHA-512" hashValue="vAE124tfu4xpadF3vztXOuJ5k0rQQgKbjk8nPCusqHP6EDXYOWsTEXB8zYeSjKxn67qGn/tEP1VqcoxfTE6xdg==" saltValue="07zvl5jyY4hkYjM8G00KX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478</v>
      </c>
    </row>
  </sheetData>
  <sheetProtection algorithmName="SHA-512" hashValue="eXtggru8MDXFEUQeKYacrP6NDCGRYFM9rsh2CcrYnOrPHca/BHC1xe64BhfA3g4kZFNqUp3C+RQw0kpEMotkAA==" saltValue="+j2jZKqx/WzZ3YlK7N1az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26" t="s">
        <v>3</v>
      </c>
      <c r="D47" s="1126"/>
      <c r="E47" s="1127"/>
      <c r="F47" s="11">
        <v>63.47</v>
      </c>
      <c r="G47" s="12">
        <v>63.75</v>
      </c>
      <c r="H47" s="12">
        <v>63.92</v>
      </c>
      <c r="I47" s="12">
        <v>66.73</v>
      </c>
      <c r="J47" s="13">
        <v>65.75</v>
      </c>
    </row>
    <row r="48" spans="2:10" ht="57.75" customHeight="1" x14ac:dyDescent="0.15">
      <c r="B48" s="14"/>
      <c r="C48" s="1128" t="s">
        <v>4</v>
      </c>
      <c r="D48" s="1128"/>
      <c r="E48" s="1129"/>
      <c r="F48" s="15">
        <v>5.47</v>
      </c>
      <c r="G48" s="16">
        <v>5.15</v>
      </c>
      <c r="H48" s="16">
        <v>5.28</v>
      </c>
      <c r="I48" s="16">
        <v>5.35</v>
      </c>
      <c r="J48" s="17">
        <v>4.79</v>
      </c>
    </row>
    <row r="49" spans="2:10" ht="57.75" customHeight="1" thickBot="1" x14ac:dyDescent="0.2">
      <c r="B49" s="18"/>
      <c r="C49" s="1130" t="s">
        <v>5</v>
      </c>
      <c r="D49" s="1130"/>
      <c r="E49" s="1131"/>
      <c r="F49" s="19">
        <v>4.03</v>
      </c>
      <c r="G49" s="20">
        <v>0.92</v>
      </c>
      <c r="H49" s="20" t="s">
        <v>533</v>
      </c>
      <c r="I49" s="20">
        <v>0.06</v>
      </c>
      <c r="J49" s="21" t="s">
        <v>534</v>
      </c>
    </row>
    <row r="50" spans="2:10" x14ac:dyDescent="0.15"/>
  </sheetData>
  <sheetProtection algorithmName="SHA-512" hashValue="fWtX+I6Dd3usQiGzYztPNLPTroR/9XXV61wLlsZjm9rcQlAZ79z1tWtgtHZfKc+sUZ1D/ICMWfgEq3LR3CLYYA==" saltValue="PijxHILBmk1KH8eqJO3j2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山崎 大明</cp:lastModifiedBy>
  <cp:lastPrinted>2026-03-11T06:21:12Z</cp:lastPrinted>
  <dcterms:created xsi:type="dcterms:W3CDTF">2026-02-23T09:50:57Z</dcterms:created>
  <dcterms:modified xsi:type="dcterms:W3CDTF">2026-03-17T02:21:48Z</dcterms:modified>
  <cp:category/>
</cp:coreProperties>
</file>