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24高千穂町○\"/>
    </mc:Choice>
  </mc:AlternateContent>
  <xr:revisionPtr revIDLastSave="0" documentId="13_ncr:1_{627554D3-D1F7-4E6E-B481-F2EFB6100CA7}" xr6:coauthVersionLast="47" xr6:coauthVersionMax="47" xr10:uidLastSave="{00000000-0000-0000-0000-000000000000}"/>
  <bookViews>
    <workbookView xWindow="2869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35" i="10"/>
  <c r="BW34" i="10"/>
  <c r="BW35" i="10" s="1"/>
  <c r="BW36" i="10" s="1"/>
  <c r="BW37" i="10" s="1"/>
  <c r="BW38" i="10" s="1"/>
  <c r="BW39" i="10" s="1"/>
  <c r="BW40" i="10" s="1"/>
  <c r="BW41" i="10" s="1"/>
  <c r="U34" i="10"/>
  <c r="U35" i="10" s="1"/>
  <c r="U36" i="10" s="1"/>
  <c r="U37" i="10" s="1"/>
  <c r="U38" i="10" s="1"/>
  <c r="C34" i="10"/>
  <c r="CO34" i="10" l="1"/>
  <c r="CO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<sst xmlns="http://schemas.openxmlformats.org/spreadsheetml/2006/main" count="1136" uniqueCount="570">
  <si>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</si>
  <si>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</si>
  <si>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</si>
  <si>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</si>
  <si>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</si>
  <si>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</si>
  <si>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</si>
  <si>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</si>
  <si>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</si>
  <si>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</si>
  <si>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</si>
  <si>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</si>
  <si>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</si>
  <si>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</si>
  <si>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</si>
  <si>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</si>
  <si>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</si>
  <si>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</si>
  <si>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</si>
  <si>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</si>
  <si>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</si>
  <si>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</si>
  <si>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</si>
  <si>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</si>
  <si>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</si>
  <si>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</si>
  <si>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</si>
  <si>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</si>
  <si>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</si>
  <si>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</si>
  <si>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</si>
  <si>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</si>
  <si>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</si>
  <si>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</si>
  <si>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</si>
  <si>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</si>
  <si>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</si>
  <si>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</si>
  <si>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</si>
  <si>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</si>
  <si>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</si>
  <si>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</si>
  <si>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</si>
  <si>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</si>
  <si>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</si>
  <si>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</si>
  <si>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</si>
  <si>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</si>
  <si>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</si>
  <si>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</si>
  <si>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</si>
  <si>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</si>
  <si>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</si>
  <si>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</si>
  <si>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</si>
  <si>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</si>
  <si>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</si>
  <si>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</si>
  <si>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</si>
  <si>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</si>
  <si>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</si>
  <si>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</si>
  <si>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</si>
  <si>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</si>
  <si>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</si>
  <si>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</si>
  <si>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</si>
  <si>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</si>
  <si>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</si>
  <si>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</si>
  <si>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</si>
  <si>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</si>
  <si>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</si>
  <si>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</si>
  <si>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</si>
  <si>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</si>
  <si>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</si>
  <si>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</si>
  <si>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</si>
  <si>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</si>
  <si>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</si>
  <si>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</si>
  <si>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</si>
  <si>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</si>
  <si>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</si>
  <si>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</si>
  <si>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</si>
  <si>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</si>
  <si>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</si>
  <si>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</si>
  <si>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</si>
  <si>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</si>
  <si>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</si>
  <si>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</si>
  <si>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高千穂町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</si>
  <si>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</si>
  <si>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</si>
  <si>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</si>
  <si>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</si>
  <si>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</si>
  <si>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</si>
  <si>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</si>
  <si>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</si>
  <si>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</si>
  <si>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</si>
  <si>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</si>
  <si>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</si>
  <si>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</si>
  <si>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</si>
  <si>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</si>
  <si>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</si>
  <si>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</si>
  <si>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</si>
  <si>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</si>
  <si>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</si>
  <si>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</si>
  <si>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</si>
  <si>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</si>
  <si>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</si>
  <si>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</si>
  <si>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</si>
  <si>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</si>
  <si>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</si>
  <si>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</si>
  <si>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</si>
  <si>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</si>
  <si>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</si>
  <si>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</si>
  <si>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</si>
  <si>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</si>
  <si>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</si>
  <si>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</si>
  <si>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</si>
  <si>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</si>
  <si>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</si>
  <si>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</si>
  <si>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</si>
  <si>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</si>
  <si>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</si>
  <si>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</si>
  <si>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</si>
  <si>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</si>
  <si>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</si>
  <si>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</si>
  <si>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</si>
  <si>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</si>
  <si>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</si>
  <si>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</si>
  <si>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</si>
  <si>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</si>
  <si>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</si>
  <si>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</si>
  <si>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</si>
  <si>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</si>
  <si>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</si>
  <si>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</si>
  <si>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</si>
  <si>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</si>
  <si>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</si>
  <si>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</si>
  <si>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</si>
  <si>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</si>
  <si>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</si>
  <si>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</si>
  <si>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</si>
  <si>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</si>
  <si>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</si>
  <si>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</si>
  <si>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</si>
  <si>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</si>
  <si>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</si>
  <si>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</si>
  <si>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</si>
  <si>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</si>
  <si>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</si>
  <si>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</si>
  <si>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</si>
  <si>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</si>
  <si>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</si>
  <si>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</si>
  <si>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</si>
  <si>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</si>
  <si>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</si>
  <si>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</si>
  <si>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</si>
  <si>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</si>
  <si>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</si>
  <si>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</si>
  <si>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</si>
  <si>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</si>
  <si>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</si>
  <si>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</si>
  <si>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</si>
  <si>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</si>
  <si>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</si>
  <si>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</si>
  <si>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</si>
  <si>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</si>
  <si>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</si>
  <si>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</si>
  <si>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</si>
  <si>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</si>
  <si>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</si>
  <si>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</si>
  <si>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宮崎県高千穂町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</si>
  <si>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</si>
  <si>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</si>
  <si>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</si>
  <si>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</si>
  <si>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</si>
  <si>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</si>
  <si>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</si>
  <si>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</si>
  <si>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</si>
  <si>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</si>
  <si>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</si>
  <si>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</si>
  <si>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</si>
  <si>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</si>
  <si>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</si>
  <si>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</si>
  <si>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</si>
  <si>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</si>
  <si>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</si>
  <si>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</si>
  <si>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</si>
  <si>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</si>
  <si>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</si>
  <si>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</si>
  <si>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</si>
  <si>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</si>
  <si>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</si>
  <si>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</si>
  <si>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</si>
  <si>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</si>
  <si>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</si>
  <si>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</si>
  <si>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</si>
  <si>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</si>
  <si>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</si>
  <si>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</si>
  <si>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</si>
  <si>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</si>
  <si>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</si>
  <si>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</si>
  <si>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</si>
  <si>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</si>
  <si>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</si>
  <si>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</si>
  <si>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</si>
  <si>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</si>
  <si>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</si>
  <si>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</si>
  <si>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</si>
  <si>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</si>
  <si>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</si>
  <si>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</si>
  <si>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</si>
  <si>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</si>
  <si>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</si>
  <si>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</si>
  <si>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</si>
  <si>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</si>
  <si>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</si>
  <si>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</si>
  <si>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</si>
  <si>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</si>
  <si>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</si>
  <si>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</si>
  <si>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</si>
  <si>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</si>
  <si>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</si>
  <si>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</si>
  <si>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</si>
  <si>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</si>
  <si>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</si>
  <si>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</si>
  <si>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</si>
  <si>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</si>
  <si>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</si>
  <si>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</si>
  <si>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</si>
  <si>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</si>
  <si>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</si>
  <si>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</si>
  <si>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</si>
  <si>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</si>
  <si>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</si>
  <si>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</si>
  <si>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</si>
  <si>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</si>
  <si>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</si>
  <si>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</si>
  <si>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</si>
  <si>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</si>
  <si>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</si>
  <si>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</si>
  <si>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</si>
  <si>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</si>
  <si>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</si>
  <si>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</si>
  <si>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</si>
  <si>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</si>
  <si>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</si>
  <si>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</si>
  <si>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</si>
  <si>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</si>
  <si>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</si>
  <si>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</si>
  <si>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</si>
  <si>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</si>
  <si>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</si>
  <si>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</si>
  <si>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</si>
  <si>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</si>
  <si>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</si>
  <si>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</si>
  <si>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</si>
  <si>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</si>
  <si>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</si>
  <si>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</si>
  <si>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</si>
  <si>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</si>
  <si>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</si>
  <si>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</si>
  <si>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</si>
  <si>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</si>
  <si>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</si>
  <si>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</si>
  <si>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</si>
  <si>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</si>
  <si>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</si>
  <si>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</si>
  <si>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</si>
  <si>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</si>
  <si>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</si>
  <si>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</si>
  <si>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</si>
  <si>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</si>
  <si>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</si>
  <si>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</si>
  <si>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</si>
  <si>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</si>
  <si>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</si>
  <si>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</si>
  <si>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</si>
  <si>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</si>
  <si>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</si>
  <si>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</si>
  <si>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</si>
  <si>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</si>
  <si>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</si>
  <si>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</si>
  <si>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</si>
  <si>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</si>
  <si>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宮崎県高千穂町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</si>
  <si>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</si>
  <si>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</si>
  <si>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</si>
  <si>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</si>
  <si>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</si>
  <si>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</si>
  <si>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</si>
  <si>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</si>
  <si>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</si>
  <si>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</si>
  <si>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</si>
  <si>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</si>
  <si>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</si>
  <si>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</si>
  <si>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</si>
  <si>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</si>
  <si>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</si>
  <si>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</si>
  <si>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</si>
  <si>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</si>
  <si>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</si>
  <si>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</si>
  <si>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</si>
  <si>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</si>
  <si>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</si>
  <si>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</si>
  <si>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</si>
  <si>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</si>
  <si>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</si>
  <si>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</si>
  <si>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</si>
  <si>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</si>
  <si>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</si>
  <si>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</si>
  <si>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西臼杵地域介護認定審査会特別会計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</si>
  <si>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</si>
  <si>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</si>
  <si>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</si>
  <si>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</si>
  <si>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</si>
  <si>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</si>
  <si>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簡易水道事業特別会計</t>
    <phoneticPr fontId="5"/>
  </si>
  <si>
    <t>法非適用企業</t>
    <phoneticPr fontId="5"/>
  </si>
  <si>
    <t>小水力発電事業特別会計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</si>
  <si>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</si>
  <si>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</si>
  <si>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</si>
  <si>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</si>
  <si>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</si>
  <si>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</si>
  <si>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</si>
  <si>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</si>
  <si>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</si>
  <si>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</si>
  <si>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</si>
  <si>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</si>
  <si>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</si>
  <si>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</si>
  <si>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</si>
  <si>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</si>
  <si>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</si>
  <si>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</si>
  <si>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</si>
  <si>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</si>
  <si>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</si>
  <si>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</si>
  <si>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</si>
  <si>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</si>
  <si>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</si>
  <si>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</si>
  <si>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</si>
  <si>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</si>
  <si>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</si>
  <si>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</si>
  <si>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</si>
  <si>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</si>
  <si>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</si>
  <si>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</si>
  <si>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</si>
  <si>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</si>
  <si>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</si>
  <si>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</si>
  <si>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</si>
  <si>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</si>
  <si>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</si>
  <si>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</si>
  <si>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</si>
  <si>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</si>
  <si>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</si>
  <si>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</si>
  <si>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</si>
  <si>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</si>
  <si>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</si>
  <si>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</si>
  <si>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</si>
  <si>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</si>
  <si>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</si>
  <si>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</si>
  <si>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</si>
  <si>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</si>
  <si>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</si>
  <si>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</si>
  <si>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</si>
  <si>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</si>
  <si>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</si>
  <si>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</si>
  <si>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</si>
  <si>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</si>
  <si>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</si>
  <si>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</si>
  <si>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</si>
  <si>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</si>
  <si>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</si>
  <si>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</si>
  <si>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</si>
  <si>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</si>
  <si>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</si>
  <si>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</si>
  <si>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</si>
  <si>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</si>
  <si>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</si>
  <si>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</si>
  <si>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</si>
  <si>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</si>
  <si>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</si>
  <si>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</si>
  <si>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</si>
  <si>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</si>
  <si>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</si>
  <si>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</si>
  <si>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</si>
  <si>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</si>
  <si>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</si>
  <si>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</si>
  <si>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</si>
  <si>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</si>
  <si>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</si>
  <si>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</si>
  <si>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</si>
  <si>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</si>
  <si>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</si>
  <si>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</si>
  <si>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</si>
  <si>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</si>
  <si>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</si>
  <si>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</si>
  <si>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</si>
  <si>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</si>
  <si>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</si>
  <si>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</si>
  <si>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</si>
  <si>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</si>
  <si>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</si>
  <si>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</si>
  <si>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</si>
  <si>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</si>
  <si>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</si>
  <si>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</si>
  <si>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</si>
  <si>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</si>
  <si>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</si>
  <si>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</si>
  <si>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</si>
  <si>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</si>
  <si>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</si>
  <si>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</si>
  <si>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</si>
  <si>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</si>
  <si>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</si>
  <si>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</si>
  <si>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</si>
  <si>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</si>
  <si>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</si>
  <si>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</si>
  <si>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</si>
  <si>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</si>
  <si>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</si>
  <si>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</si>
  <si>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</si>
  <si>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5.70</t>
  </si>
  <si>
    <t>▲ 8.78</t>
  </si>
  <si>
    <t>▲ 11.16</t>
  </si>
  <si>
    <t>▲ 6.90</t>
  </si>
  <si>
    <t>水道事業会計</t>
  </si>
  <si>
    <t>下水道事業会計</t>
  </si>
  <si>
    <t>介護保険特別会計（保険事業勘定）</t>
  </si>
  <si>
    <t>一般会計</t>
  </si>
  <si>
    <t>小水力発電事業特別会計</t>
  </si>
  <si>
    <t>後期高齢者医療特別会計</t>
  </si>
  <si>
    <t>国民健康保険特別会計</t>
  </si>
  <si>
    <t>簡易水道事業特別会計</t>
  </si>
  <si>
    <t>その他会計（赤字）</t>
  </si>
  <si>
    <t>その他会計（黒字）</t>
  </si>
  <si>
    <t>R02</t>
    <phoneticPr fontId="5"/>
  </si>
  <si>
    <t>R03</t>
    <phoneticPr fontId="5"/>
  </si>
  <si>
    <t>R04</t>
    <phoneticPr fontId="5"/>
  </si>
  <si>
    <t>R05</t>
    <phoneticPr fontId="5"/>
  </si>
  <si>
    <t>R06</t>
    <phoneticPr fontId="5"/>
  </si>
  <si>
    <t>宮崎県林業公社</t>
    <rPh sb="0" eb="3">
      <t>ミヤザキケン</t>
    </rPh>
    <rPh sb="3" eb="5">
      <t>リンギョウ</t>
    </rPh>
    <rPh sb="5" eb="7">
      <t>コウシャ</t>
    </rPh>
    <phoneticPr fontId="2"/>
  </si>
  <si>
    <t>株式会社高千穂まちづくり公社</t>
    <rPh sb="0" eb="2">
      <t>カブシキ</t>
    </rPh>
    <rPh sb="2" eb="4">
      <t>カイシャ</t>
    </rPh>
    <rPh sb="4" eb="7">
      <t>タカチホ</t>
    </rPh>
    <rPh sb="12" eb="14">
      <t>コウシャ</t>
    </rPh>
    <phoneticPr fontId="2"/>
  </si>
  <si>
    <t>宮崎県市町村総合事務組合　一般会計</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</si>
  <si>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6"/>
  </si>
  <si>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6"/>
  </si>
  <si>
    <t>宮崎県後期高齢者医療広域連合　一般会計</t>
  </si>
  <si>
    <t>宮崎県後期高齢者医療広域連合　後期高齢者医療特別会計</t>
  </si>
  <si>
    <t>宮崎県北部広域行政事務組合（一般会計）</t>
  </si>
  <si>
    <t>宮崎県北部広域行政事務組合（特別会計）</t>
  </si>
  <si>
    <t>西臼杵広域行政事務組合</t>
    <rPh sb="0" eb="3">
      <t>ニシウスキ</t>
    </rPh>
    <rPh sb="3" eb="5">
      <t>コウイキ</t>
    </rPh>
    <rPh sb="5" eb="7">
      <t>ギョウセイ</t>
    </rPh>
    <rPh sb="7" eb="9">
      <t>ジム</t>
    </rPh>
    <rPh sb="9" eb="11">
      <t>クミアイ</t>
    </rPh>
    <phoneticPr fontId="3"/>
  </si>
  <si>
    <t>-</t>
    <phoneticPr fontId="2"/>
  </si>
  <si>
    <t>公共施設等整備基金</t>
    <rPh sb="0" eb="5">
      <t>コウキョウシセツトウ</t>
    </rPh>
    <rPh sb="5" eb="9">
      <t>セイビキキン</t>
    </rPh>
    <phoneticPr fontId="5"/>
  </si>
  <si>
    <t>ふるさと応援基金</t>
    <rPh sb="4" eb="8">
      <t>オウエンキキン</t>
    </rPh>
    <phoneticPr fontId="5"/>
  </si>
  <si>
    <t>地域福祉基金</t>
    <rPh sb="0" eb="2">
      <t>チイキ</t>
    </rPh>
    <rPh sb="2" eb="6">
      <t>フクシキキン</t>
    </rPh>
    <phoneticPr fontId="5"/>
  </si>
  <si>
    <t>企業版ふるさと納税地方創生基金</t>
    <rPh sb="0" eb="3">
      <t>キギョウバン</t>
    </rPh>
    <rPh sb="7" eb="9">
      <t>ノウゼイ</t>
    </rPh>
    <rPh sb="9" eb="15">
      <t>チホウソウセイキキン</t>
    </rPh>
    <phoneticPr fontId="2"/>
  </si>
  <si>
    <t>地域振興基金</t>
    <rPh sb="0" eb="2">
      <t>チイキ</t>
    </rPh>
    <rPh sb="2" eb="6">
      <t>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</si>
</sst>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1362-41F7-A5F9-D36253D405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126934</c:v>
                </c:pt>
                <c:pt idx="1">
                  <c:v>97579</c:v>
                </c:pt>
                <c:pt idx="2">
                  <c:v>73969</c:v>
                </c:pt>
                <c:pt idx="3">
                  <c:v>82969</c:v>
                </c:pt>
                <c:pt idx="4">
                  <c:v>103204</c:v>
                </c:pt>
              </c:numCache>
            </c:numRef>
          </c:val>
          <c:smooth val="0"/>
          <c:extLst>
            <c:ext xmlns:c16="http://schemas.microsoft.com/office/drawing/2014/chart" uri="{C3380CC4-5D6E-409C-BE32-E72D297353CC}">
              <c16:uniqueId val="{00000001-1362-41F7-A5F9-D36253D405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1.53</c:v>
                </c:pt>
                <c:pt idx="1">
                  <c:v>6.22</c:v>
                </c:pt>
                <c:pt idx="2">
                  <c:v>5.2</c:v>
                </c:pt>
                <c:pt idx="3">
                  <c:v>4.07</c:v>
                </c:pt>
                <c:pt idx="4">
                  <c:v>0.92</c:v>
                </c:pt>
              </c:numCache>
            </c:numRef>
          </c:val>
          <c:extLst>
            <c:ext xmlns:c16="http://schemas.microsoft.com/office/drawing/2014/chart" uri="{C3380CC4-5D6E-409C-BE32-E72D297353CC}">
              <c16:uniqueId val="{00000000-2B26-49B6-B419-90A85ADBE7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25.42</c:v>
                </c:pt>
                <c:pt idx="1">
                  <c:v>27.64</c:v>
                </c:pt>
                <c:pt idx="2">
                  <c:v>26.66</c:v>
                </c:pt>
                <c:pt idx="3">
                  <c:v>20.59</c:v>
                </c:pt>
                <c:pt idx="4">
                  <c:v>19.89</c:v>
                </c:pt>
              </c:numCache>
            </c:numRef>
          </c:val>
          <c:extLst>
            <c:ext xmlns:c16="http://schemas.microsoft.com/office/drawing/2014/chart" uri="{C3380CC4-5D6E-409C-BE32-E72D297353CC}">
              <c16:uniqueId val="{00000001-2B26-49B6-B419-90A85ADBE7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c:v>
                </c:pt>
                <c:pt idx="1">
                  <c:v>7.7</c:v>
                </c:pt>
                <c:pt idx="2">
                  <c:v>-8.7799999999999994</c:v>
                </c:pt>
                <c:pt idx="3">
                  <c:v>-11.16</c:v>
                </c:pt>
                <c:pt idx="4">
                  <c:v>-6.9</c:v>
                </c:pt>
              </c:numCache>
            </c:numRef>
          </c:val>
          <c:smooth val="0"/>
          <c:extLst>
            <c:ext xmlns:c16="http://schemas.microsoft.com/office/drawing/2014/chart" uri="{C3380CC4-5D6E-409C-BE32-E72D297353CC}">
              <c16:uniqueId val="{00000002-2B26-49B6-B419-90A85ADBE7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13.44</c:v>
                </c:pt>
                <c:pt idx="2">
                  <c:v>#N/A</c:v>
                </c:pt>
                <c:pt idx="3">
                  <c:v>12.91</c:v>
                </c:pt>
                <c:pt idx="4">
                  <c:v>#N/A</c:v>
                </c:pt>
                <c:pt idx="5">
                  <c:v>16.98</c:v>
                </c:pt>
                <c:pt idx="6">
                  <c:v>#N/A</c:v>
                </c:pt>
                <c:pt idx="7">
                  <c:v>12.81</c:v>
                </c:pt>
                <c:pt idx="8">
                  <c:v>#N/A</c:v>
                </c:pt>
                <c:pt idx="9">
                  <c:v>0.01</c:v>
                </c:pt>
              </c:numCache>
            </c:numRef>
          </c:val>
          <c:extLst>
            <c:ext xmlns:c16="http://schemas.microsoft.com/office/drawing/2014/chart" uri="{C3380CC4-5D6E-409C-BE32-E72D297353CC}">
              <c16:uniqueId val="{00000000-5BCA-470C-8B5E-9810AC222D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CA-470C-8B5E-9810AC222DCB}"/>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0.38</c:v>
                </c:pt>
                <c:pt idx="2">
                  <c:v>#N/A</c:v>
                </c:pt>
                <c:pt idx="3">
                  <c:v>0.22</c:v>
                </c:pt>
                <c:pt idx="4">
                  <c:v>#N/A</c:v>
                </c:pt>
                <c:pt idx="5">
                  <c:v>0.2</c:v>
                </c:pt>
                <c:pt idx="6">
                  <c:v>#N/A</c:v>
                </c:pt>
                <c:pt idx="7">
                  <c:v>0.11</c:v>
                </c:pt>
                <c:pt idx="8">
                  <c:v>#N/A</c:v>
                </c:pt>
                <c:pt idx="9">
                  <c:v>0.01</c:v>
                </c:pt>
              </c:numCache>
            </c:numRef>
          </c:val>
          <c:extLst>
            <c:ext xmlns:c16="http://schemas.microsoft.com/office/drawing/2014/chart" uri="{C3380CC4-5D6E-409C-BE32-E72D297353CC}">
              <c16:uniqueId val="{00000002-5BCA-470C-8B5E-9810AC222DCB}"/>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0.27</c:v>
                </c:pt>
                <c:pt idx="2">
                  <c:v>#N/A</c:v>
                </c:pt>
                <c:pt idx="3">
                  <c:v>0.49</c:v>
                </c:pt>
                <c:pt idx="4">
                  <c:v>#N/A</c:v>
                </c:pt>
                <c:pt idx="5">
                  <c:v>0.62</c:v>
                </c:pt>
                <c:pt idx="6">
                  <c:v>#N/A</c:v>
                </c:pt>
                <c:pt idx="7">
                  <c:v>0.01</c:v>
                </c:pt>
                <c:pt idx="8">
                  <c:v>#N/A</c:v>
                </c:pt>
                <c:pt idx="9">
                  <c:v>0.02</c:v>
                </c:pt>
              </c:numCache>
            </c:numRef>
          </c:val>
          <c:extLst>
            <c:ext xmlns:c16="http://schemas.microsoft.com/office/drawing/2014/chart" uri="{C3380CC4-5D6E-409C-BE32-E72D297353CC}">
              <c16:uniqueId val="{00000003-5BCA-470C-8B5E-9810AC222DC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0.03</c:v>
                </c:pt>
                <c:pt idx="8">
                  <c:v>#N/A</c:v>
                </c:pt>
                <c:pt idx="9">
                  <c:v>0.02</c:v>
                </c:pt>
              </c:numCache>
            </c:numRef>
          </c:val>
          <c:extLst>
            <c:ext xmlns:c16="http://schemas.microsoft.com/office/drawing/2014/chart" uri="{C3380CC4-5D6E-409C-BE32-E72D297353CC}">
              <c16:uniqueId val="{00000004-5BCA-470C-8B5E-9810AC222DCB}"/>
            </c:ext>
          </c:extLst>
        </c:ser>
        <c:ser>
          <c:idx val="5"/>
          <c:order val="5"/>
          <c:tx>
            <c:strRef>
              <c:f>データシート!$A$32</c:f>
              <c:strCache>
                <c:ptCount val="1"/>
                <c:pt idx="0">
                  <c:v>小水力発電事業特別会計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5-5BCA-470C-8B5E-9810AC222DC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1.53</c:v>
                </c:pt>
                <c:pt idx="2">
                  <c:v>#N/A</c:v>
                </c:pt>
                <c:pt idx="3">
                  <c:v>6.21</c:v>
                </c:pt>
                <c:pt idx="4">
                  <c:v>#N/A</c:v>
                </c:pt>
                <c:pt idx="5">
                  <c:v>5.19</c:v>
                </c:pt>
                <c:pt idx="6">
                  <c:v>#N/A</c:v>
                </c:pt>
                <c:pt idx="7">
                  <c:v>4.0599999999999996</c:v>
                </c:pt>
                <c:pt idx="8">
                  <c:v>#N/A</c:v>
                </c:pt>
                <c:pt idx="9">
                  <c:v>0.91</c:v>
                </c:pt>
              </c:numCache>
            </c:numRef>
          </c:val>
          <c:extLst>
            <c:ext xmlns:c16="http://schemas.microsoft.com/office/drawing/2014/chart" uri="{C3380CC4-5D6E-409C-BE32-E72D297353CC}">
              <c16:uniqueId val="{00000006-5BCA-470C-8B5E-9810AC222DCB}"/>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0.57999999999999996</c:v>
                </c:pt>
                <c:pt idx="2">
                  <c:v>#N/A</c:v>
                </c:pt>
                <c:pt idx="3">
                  <c:v>1.02</c:v>
                </c:pt>
                <c:pt idx="4">
                  <c:v>#N/A</c:v>
                </c:pt>
                <c:pt idx="5">
                  <c:v>1.4</c:v>
                </c:pt>
                <c:pt idx="6">
                  <c:v>#N/A</c:v>
                </c:pt>
                <c:pt idx="7">
                  <c:v>0.7</c:v>
                </c:pt>
                <c:pt idx="8">
                  <c:v>#N/A</c:v>
                </c:pt>
                <c:pt idx="9">
                  <c:v>0.95</c:v>
                </c:pt>
              </c:numCache>
            </c:numRef>
          </c:val>
          <c:extLst>
            <c:ext xmlns:c16="http://schemas.microsoft.com/office/drawing/2014/chart" uri="{C3380CC4-5D6E-409C-BE32-E72D297353CC}">
              <c16:uniqueId val="{00000007-5BCA-470C-8B5E-9810AC222DC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1.89</c:v>
                </c:pt>
                <c:pt idx="8">
                  <c:v>#N/A</c:v>
                </c:pt>
                <c:pt idx="9">
                  <c:v>2.19</c:v>
                </c:pt>
              </c:numCache>
            </c:numRef>
          </c:val>
          <c:extLst>
            <c:ext xmlns:c16="http://schemas.microsoft.com/office/drawing/2014/chart" uri="{C3380CC4-5D6E-409C-BE32-E72D297353CC}">
              <c16:uniqueId val="{00000008-5BCA-470C-8B5E-9810AC222D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5.82</c:v>
                </c:pt>
                <c:pt idx="2">
                  <c:v>#N/A</c:v>
                </c:pt>
                <c:pt idx="3">
                  <c:v>5.94</c:v>
                </c:pt>
                <c:pt idx="4">
                  <c:v>#N/A</c:v>
                </c:pt>
                <c:pt idx="5">
                  <c:v>6.49</c:v>
                </c:pt>
                <c:pt idx="6">
                  <c:v>#N/A</c:v>
                </c:pt>
                <c:pt idx="7">
                  <c:v>7.13</c:v>
                </c:pt>
                <c:pt idx="8">
                  <c:v>#N/A</c:v>
                </c:pt>
                <c:pt idx="9">
                  <c:v>7.69</c:v>
                </c:pt>
              </c:numCache>
            </c:numRef>
          </c:val>
          <c:extLst>
            <c:ext xmlns:c16="http://schemas.microsoft.com/office/drawing/2014/chart" uri="{C3380CC4-5D6E-409C-BE32-E72D297353CC}">
              <c16:uniqueId val="{00000009-5BCA-470C-8B5E-9810AC222D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792</c:v>
                </c:pt>
                <c:pt idx="5">
                  <c:v>779</c:v>
                </c:pt>
                <c:pt idx="8">
                  <c:v>748</c:v>
                </c:pt>
                <c:pt idx="11">
                  <c:v>723</c:v>
                </c:pt>
                <c:pt idx="14">
                  <c:v>695</c:v>
                </c:pt>
              </c:numCache>
            </c:numRef>
          </c:val>
          <c:extLst>
            <c:ext xmlns:c16="http://schemas.microsoft.com/office/drawing/2014/chart" uri="{C3380CC4-5D6E-409C-BE32-E72D297353CC}">
              <c16:uniqueId val="{00000000-E8AF-471D-8AA0-A776F252AB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AF-471D-8AA0-A776F252AB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2-E8AF-471D-8AA0-A776F252AB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45</c:v>
                </c:pt>
                <c:pt idx="6">
                  <c:v>44</c:v>
                </c:pt>
                <c:pt idx="9">
                  <c:v>44</c:v>
                </c:pt>
                <c:pt idx="12">
                  <c:v>167</c:v>
                </c:pt>
              </c:numCache>
            </c:numRef>
          </c:val>
          <c:extLst>
            <c:ext xmlns:c16="http://schemas.microsoft.com/office/drawing/2014/chart" uri="{C3380CC4-5D6E-409C-BE32-E72D297353CC}">
              <c16:uniqueId val="{00000003-E8AF-471D-8AA0-A776F252AB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204</c:v>
                </c:pt>
                <c:pt idx="3">
                  <c:v>218</c:v>
                </c:pt>
                <c:pt idx="6">
                  <c:v>237</c:v>
                </c:pt>
                <c:pt idx="9">
                  <c:v>235</c:v>
                </c:pt>
                <c:pt idx="12">
                  <c:v>84</c:v>
                </c:pt>
              </c:numCache>
            </c:numRef>
          </c:val>
          <c:extLst>
            <c:ext xmlns:c16="http://schemas.microsoft.com/office/drawing/2014/chart" uri="{C3380CC4-5D6E-409C-BE32-E72D297353CC}">
              <c16:uniqueId val="{00000004-E8AF-471D-8AA0-A776F252AB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AF-471D-8AA0-A776F252AB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AF-471D-8AA0-A776F252AB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785</c:v>
                </c:pt>
                <c:pt idx="3">
                  <c:v>784</c:v>
                </c:pt>
                <c:pt idx="6">
                  <c:v>769</c:v>
                </c:pt>
                <c:pt idx="9">
                  <c:v>745</c:v>
                </c:pt>
                <c:pt idx="12">
                  <c:v>704</c:v>
                </c:pt>
              </c:numCache>
            </c:numRef>
          </c:val>
          <c:extLst>
            <c:ext xmlns:c16="http://schemas.microsoft.com/office/drawing/2014/chart" uri="{C3380CC4-5D6E-409C-BE32-E72D297353CC}">
              <c16:uniqueId val="{00000007-E8AF-471D-8AA0-A776F252AB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242</c:v>
                </c:pt>
                <c:pt idx="2">
                  <c:v>#N/A</c:v>
                </c:pt>
                <c:pt idx="3">
                  <c:v>#N/A</c:v>
                </c:pt>
                <c:pt idx="4">
                  <c:v>268</c:v>
                </c:pt>
                <c:pt idx="5">
                  <c:v>#N/A</c:v>
                </c:pt>
                <c:pt idx="6">
                  <c:v>#N/A</c:v>
                </c:pt>
                <c:pt idx="7">
                  <c:v>302</c:v>
                </c:pt>
                <c:pt idx="8">
                  <c:v>#N/A</c:v>
                </c:pt>
                <c:pt idx="9">
                  <c:v>#N/A</c:v>
                </c:pt>
                <c:pt idx="10">
                  <c:v>302</c:v>
                </c:pt>
                <c:pt idx="11">
                  <c:v>#N/A</c:v>
                </c:pt>
                <c:pt idx="12">
                  <c:v>#N/A</c:v>
                </c:pt>
                <c:pt idx="13">
                  <c:v>261</c:v>
                </c:pt>
                <c:pt idx="14">
                  <c:v>#N/A</c:v>
                </c:pt>
              </c:numCache>
            </c:numRef>
          </c:val>
          <c:smooth val="0"/>
          <c:extLst>
            <c:ext xmlns:c16="http://schemas.microsoft.com/office/drawing/2014/chart" uri="{C3380CC4-5D6E-409C-BE32-E72D297353CC}">
              <c16:uniqueId val="{00000008-E8AF-471D-8AA0-A776F252AB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6861</c:v>
                </c:pt>
                <c:pt idx="5">
                  <c:v>6489</c:v>
                </c:pt>
                <c:pt idx="8">
                  <c:v>6090</c:v>
                </c:pt>
                <c:pt idx="11">
                  <c:v>5841</c:v>
                </c:pt>
                <c:pt idx="14">
                  <c:v>5536</c:v>
                </c:pt>
              </c:numCache>
            </c:numRef>
          </c:val>
          <c:extLst>
            <c:ext xmlns:c16="http://schemas.microsoft.com/office/drawing/2014/chart" uri="{C3380CC4-5D6E-409C-BE32-E72D297353CC}">
              <c16:uniqueId val="{00000000-085B-4485-B801-332B459AC1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258</c:v>
                </c:pt>
                <c:pt idx="5">
                  <c:v>259</c:v>
                </c:pt>
                <c:pt idx="8">
                  <c:v>246</c:v>
                </c:pt>
                <c:pt idx="11">
                  <c:v>203</c:v>
                </c:pt>
                <c:pt idx="14">
                  <c:v>146</c:v>
                </c:pt>
              </c:numCache>
            </c:numRef>
          </c:val>
          <c:extLst>
            <c:ext xmlns:c16="http://schemas.microsoft.com/office/drawing/2014/chart" uri="{C3380CC4-5D6E-409C-BE32-E72D297353CC}">
              <c16:uniqueId val="{00000001-085B-4485-B801-332B459AC1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3071</c:v>
                </c:pt>
                <c:pt idx="5">
                  <c:v>3655</c:v>
                </c:pt>
                <c:pt idx="8">
                  <c:v>3549</c:v>
                </c:pt>
                <c:pt idx="11">
                  <c:v>3288</c:v>
                </c:pt>
                <c:pt idx="14">
                  <c:v>3065</c:v>
                </c:pt>
              </c:numCache>
            </c:numRef>
          </c:val>
          <c:extLst>
            <c:ext xmlns:c16="http://schemas.microsoft.com/office/drawing/2014/chart" uri="{C3380CC4-5D6E-409C-BE32-E72D297353CC}">
              <c16:uniqueId val="{00000002-085B-4485-B801-332B459AC1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5B-4485-B801-332B459AC1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5B-4485-B801-332B459AC1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5B-4485-B801-332B459AC1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846</c:v>
                </c:pt>
                <c:pt idx="3">
                  <c:v>906</c:v>
                </c:pt>
                <c:pt idx="6">
                  <c:v>976</c:v>
                </c:pt>
                <c:pt idx="9">
                  <c:v>1106</c:v>
                </c:pt>
                <c:pt idx="12">
                  <c:v>1184</c:v>
                </c:pt>
              </c:numCache>
            </c:numRef>
          </c:val>
          <c:extLst>
            <c:ext xmlns:c16="http://schemas.microsoft.com/office/drawing/2014/chart" uri="{C3380CC4-5D6E-409C-BE32-E72D297353CC}">
              <c16:uniqueId val="{00000006-085B-4485-B801-332B459AC1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627</c:v>
                </c:pt>
                <c:pt idx="3">
                  <c:v>584</c:v>
                </c:pt>
                <c:pt idx="6">
                  <c:v>542</c:v>
                </c:pt>
                <c:pt idx="9">
                  <c:v>484</c:v>
                </c:pt>
                <c:pt idx="12">
                  <c:v>892</c:v>
                </c:pt>
              </c:numCache>
            </c:numRef>
          </c:val>
          <c:extLst>
            <c:ext xmlns:c16="http://schemas.microsoft.com/office/drawing/2014/chart" uri="{C3380CC4-5D6E-409C-BE32-E72D297353CC}">
              <c16:uniqueId val="{00000007-085B-4485-B801-332B459AC1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1553</c:v>
                </c:pt>
                <c:pt idx="3">
                  <c:v>1429</c:v>
                </c:pt>
                <c:pt idx="6">
                  <c:v>1331</c:v>
                </c:pt>
                <c:pt idx="9">
                  <c:v>1224</c:v>
                </c:pt>
                <c:pt idx="12">
                  <c:v>525</c:v>
                </c:pt>
              </c:numCache>
            </c:numRef>
          </c:val>
          <c:extLst>
            <c:ext xmlns:c16="http://schemas.microsoft.com/office/drawing/2014/chart" uri="{C3380CC4-5D6E-409C-BE32-E72D297353CC}">
              <c16:uniqueId val="{00000008-085B-4485-B801-332B459AC1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8</c:v>
                </c:pt>
                <c:pt idx="9">
                  <c:v>6</c:v>
                </c:pt>
                <c:pt idx="12">
                  <c:v>6</c:v>
                </c:pt>
              </c:numCache>
            </c:numRef>
          </c:val>
          <c:extLst>
            <c:ext xmlns:c16="http://schemas.microsoft.com/office/drawing/2014/chart" uri="{C3380CC4-5D6E-409C-BE32-E72D297353CC}">
              <c16:uniqueId val="{00000009-085B-4485-B801-332B459AC1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6755</c:v>
                </c:pt>
                <c:pt idx="3">
                  <c:v>6835</c:v>
                </c:pt>
                <c:pt idx="6">
                  <c:v>6475</c:v>
                </c:pt>
                <c:pt idx="9">
                  <c:v>6214</c:v>
                </c:pt>
                <c:pt idx="12">
                  <c:v>5988</c:v>
                </c:pt>
              </c:numCache>
            </c:numRef>
          </c:val>
          <c:extLst>
            <c:ext xmlns:c16="http://schemas.microsoft.com/office/drawing/2014/chart" uri="{C3380CC4-5D6E-409C-BE32-E72D297353CC}">
              <c16:uniqueId val="{0000000A-085B-4485-B801-332B459AC1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5B-4485-B801-332B459AC1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1341</c:v>
                </c:pt>
                <c:pt idx="1">
                  <c:v>1036</c:v>
                </c:pt>
                <c:pt idx="2">
                  <c:v>1020</c:v>
                </c:pt>
              </c:numCache>
            </c:numRef>
          </c:val>
          <c:extLst>
            <c:ext xmlns:c16="http://schemas.microsoft.com/office/drawing/2014/chart" uri="{C3380CC4-5D6E-409C-BE32-E72D297353CC}">
              <c16:uniqueId val="{00000000-5950-4BAC-BE6B-884BD0EFCD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72</c:v>
                </c:pt>
                <c:pt idx="1">
                  <c:v>72</c:v>
                </c:pt>
                <c:pt idx="2">
                  <c:v>72</c:v>
                </c:pt>
              </c:numCache>
            </c:numRef>
          </c:val>
          <c:extLst>
            <c:ext xmlns:c16="http://schemas.microsoft.com/office/drawing/2014/chart" uri="{C3380CC4-5D6E-409C-BE32-E72D297353CC}">
              <c16:uniqueId val="{00000001-5950-4BAC-BE6B-884BD0EFCD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1964</c:v>
                </c:pt>
                <c:pt idx="1">
                  <c:v>1971</c:v>
                </c:pt>
                <c:pt idx="2">
                  <c:v>1854</c:v>
                </c:pt>
              </c:numCache>
            </c:numRef>
          </c:val>
          <c:extLst>
            <c:ext xmlns:c16="http://schemas.microsoft.com/office/drawing/2014/chart" uri="{C3380CC4-5D6E-409C-BE32-E72D297353CC}">
              <c16:uniqueId val="{00000002-5950-4BAC-BE6B-884BD0EFCD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宮崎県高千穂町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元利償還金は、前年度比で</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704</a:t>
          </a:r>
          <a:r>
            <a:rPr kumimoji="1" lang="ja-JP" altLang="en-US" sz="1400">
              <a:latin typeface="ＭＳ ゴシック" pitchFamily="49" charset="-128"/>
              <a:ea typeface="ＭＳ ゴシック" pitchFamily="49" charset="-128"/>
            </a:rPr>
            <a:t>百万円となった。近年は高金利時の起債分の償還が進み減少傾向であると考えられる。間接的な負担として、病院事業が一部事務組合の事務とされたため、今後は公営企業と併せて注視していく必要がある。</a:t>
          </a:r>
        </a:p>
        <a:p>
          <a:r>
            <a:rPr kumimoji="1" lang="ja-JP" altLang="en-US" sz="1400">
              <a:latin typeface="ＭＳ ゴシック" pitchFamily="49" charset="-128"/>
              <a:ea typeface="ＭＳ ゴシック" pitchFamily="49" charset="-128"/>
            </a:rPr>
            <a:t>　実質公債費比率（単年度）は</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である。当面は現在の水準で推移すると見込まれるが、計画している大型事業実施においても過度に起債に頼ることなくその他の財源の研究を継続していく必要がある。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減債基金のうち、満期一括償還地方債の償還の財源に係るものはない。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宮崎県高千穂町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将来負担額を充当可能財源等見込額が上回り、将来負担比率は生じていない。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等繰入見込額が減少し、組合等負担等見込額が増加したのは、病院事業が一部事務組合の事務とされたことによる。一般会計等に係る地方債の現在高は減少傾向にあるが、今後中学校建設をはじめ大型事業が見込まれ起債の活用を計画している。今後は、間接的に負担すべき項目もさることながら、一般会計における地方債残高管理が特に重要な要素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宮崎県高千穂町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近年の動向を示すと、令和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年度は、財政調整基金からの繰入をしなかった。令和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年度は、特に台風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号災害復旧事業（緊急を要する町単独事業等）への充当その他の事業のため財政調整基金から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百万円繰入を行うなど高額となった。令和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年度も台風災害復旧事業その他の経費に充当するため財政調整基金から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百万円など高額な繰入を行った。令和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年度は引き続き災害復旧事業や物価高対応のため各基金を活用するため繰入を行った。企業版ふるさと納税を原資とした基金は早期の活用も求められているため目的に応じ活用している。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基金残高は減少傾向であるが、減少幅は圧縮されている。令和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続く災害復旧対応も目途がつき、今後は大型事業の展開が中心となる。物価高対応は継続して取り組みながらも、標準財政規模に応じた一定の残高を確保する必要がある。一層の健全財政運営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公共施設等整備基金・・・公用または公共の用に供する施設の整備のために設置。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ふるさと応援基金・・・ふるさと納税制度を活用し、全国から寄せられた寄附金を原資とし、少子高齢化対策、観光振興、農林業振興、　教育振興などの財源に充てることを目的に設置。</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地域福祉基金・・・町民の保健福祉の増進を図り、地域福祉の充実に資する事業の財源に充てるために設置。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企業版ふるさと納税地方創生基金・・・町のまち・ひと・しごと創生寄附活用事業に活用するための基金。特に観光振興目的に充当する。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地域振興基金・・・農林業及び観光産業の振興、歴史、伝統、文化、産業等を生かした地域づくり事業、地域公共交通に関する事業に充てるために設置。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運用益を積み立てているが、近年の物価高対応等に活用するなど繰入（取り崩し）を行い全体では減となった。なお、企業版ふるさと納税地方創生基金は過年度の寄附を原資としており、その目的に応じ早期に活用することも求められ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百万円を超える繰入を行った。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千穂中学校建設事業やたかちほの杜プロジェクト事業（まちなか複合施設・道の駅整備）等の大きなプロジェクトが控えており、特に公共施設等整備基金は健全な運用に努める必要がある。また、企業版ふるさと納税地方創生基金は使用期限も一定の基準があることから、その目的に沿った事業展開、充当が必要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年度中、運用益の積立を約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百万円の積立も行っている。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百万円繰入（取崩し）をしたため残高が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年度以降取り崩しが続き、微減傾向が続いている。令和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年度から続く災害復旧事業への対応や物価高対応がその大きな要因である。大型事業も控えているため将来に備え引き続き財政健全化に取り組んでいく必要がある。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年度中、運用益の積立を行い年度末残高は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例年、公債費の償還リスクを注視しながら起債残高等のチェックを行っている。今後も同様に注視して基金の利用について特に慎重に検討していく。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10,805
10,736
237.54
10,632,714
10,356,919
47,046
5,126,733
5,988,312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r>
            <a:rPr kumimoji="1" lang="en-US" altLang="ja-JP" sz="1300">
              <a:latin typeface="ＭＳ Ｐゴシック" panose="020B0600070205080204" pitchFamily="50" charset="-128"/>
              <a:ea typeface="ＭＳ Ｐゴシック" panose="020B0600070205080204" pitchFamily="50" charset="-128"/>
            </a:rPr>
            <a:t>45.12%</a:t>
          </a:r>
          <a:r>
            <a:rPr kumimoji="1" lang="ja-JP" altLang="en-US" sz="1300">
              <a:latin typeface="ＭＳ Ｐゴシック" panose="020B0600070205080204" pitchFamily="50" charset="-128"/>
              <a:ea typeface="ＭＳ Ｐゴシック" panose="020B0600070205080204" pitchFamily="50" charset="-128"/>
            </a:rPr>
            <a:t>）に加え、一次産業中心の経済構造であることにより慢性的に財政基盤が弱く類似団体平均を下回る状況である。一方で、恵まれた自然環境、世界農業遺産、ユネスコエコパークを活用し観光業・商工業・農林業等を横断的に結び外貨を取り込む施策に取り組んでいる。個人、法人町民税その他の税収増につながるよう活力あるまちづくりの展開、また観光地であることを活かした自主財源確保策に取り組み、合わせて定員管理や給与の適正化等行財政改革に取り組むことにより財政健全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882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882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となったものの、引き続き高い水準である。歳出では、職員給や会計年度任用職員報酬等人件費の増加、児童福祉や高齢者福祉分野の経常的な扶助費の増加、維持補修費の増加が大きかった。物価高騰の影響による総額の上昇もある。歳入では、地方税は減額となったが、交付金等は伸びている。また、臨時財政対策債対応分から普通交付税措置へと本来の姿に近づいた上、再算定により普通交付税の増額が見られた。引き続き経常経費抑制に注力す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138176</xdr:rowOff>
    </xdr:from>
    <xdr:to>
      <xdr:col>23</xdr:col>
      <xdr:colOff>133350</xdr:colOff>
      <xdr:row>66</xdr:row>
      <xdr:rowOff>19812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8242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56134</xdr:rowOff>
    </xdr:from>
    <xdr:to>
      <xdr:col>19</xdr:col>
      <xdr:colOff>133350</xdr:colOff>
      <xdr:row>66</xdr:row>
      <xdr:rowOff>19812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003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73406</xdr:rowOff>
    </xdr:from>
    <xdr:to>
      <xdr:col>15</xdr:col>
      <xdr:colOff>82550</xdr:colOff>
      <xdr:row>65</xdr:row>
      <xdr:rowOff>56134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03306"/>
          <a:ext cx="889000" cy="4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65</xdr:row>
      <xdr:rowOff>70612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03306"/>
          <a:ext cx="889000" cy="5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87376</xdr:rowOff>
    </xdr:from>
    <xdr:to>
      <xdr:col>23</xdr:col>
      <xdr:colOff>184150</xdr:colOff>
      <xdr:row>66</xdr:row>
      <xdr:rowOff>17526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59453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0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140462</xdr:rowOff>
    </xdr:from>
    <xdr:to>
      <xdr:col>19</xdr:col>
      <xdr:colOff>184150</xdr:colOff>
      <xdr:row>66</xdr:row>
      <xdr:rowOff>70612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55389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7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5334</xdr:rowOff>
    </xdr:from>
    <xdr:to>
      <xdr:col>15</xdr:col>
      <xdr:colOff>133350</xdr:colOff>
      <xdr:row>65</xdr:row>
      <xdr:rowOff>106934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91711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22606</xdr:rowOff>
    </xdr:from>
    <xdr:to>
      <xdr:col>11</xdr:col>
      <xdr:colOff>82550</xdr:colOff>
      <xdr:row>62</xdr:row>
      <xdr:rowOff>124206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134383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19812</xdr:rowOff>
    </xdr:from>
    <xdr:to>
      <xdr:col>7</xdr:col>
      <xdr:colOff>31750</xdr:colOff>
      <xdr:row>65</xdr:row>
      <xdr:rowOff>121412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106189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任期の定めのない一般職員給、手当、会計年度任用職員報酬等、国の人事院勧告に準じて調整し全体として増額となった。一方、物件費は特に災害復旧関連の測量設計分での減が大きかった。また、観光関係の人材派遣の委託料分が皆減するなど、物価高騰の影響を受けたにもかかわらず減額となった。定員管理の適正化による適切な人件費支出、また、特に委託事業見直しも含めた物件費の節減に取り組む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156736</xdr:rowOff>
    </xdr:from>
    <xdr:to>
      <xdr:col>23</xdr:col>
      <xdr:colOff>133350</xdr:colOff>
      <xdr:row>80</xdr:row>
      <xdr:rowOff>164838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72736"/>
          <a:ext cx="8382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152319</xdr:rowOff>
    </xdr:from>
    <xdr:to>
      <xdr:col>19</xdr:col>
      <xdr:colOff>133350</xdr:colOff>
      <xdr:row>80</xdr:row>
      <xdr:rowOff>156736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68319"/>
          <a:ext cx="889000" cy="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110382</xdr:rowOff>
    </xdr:from>
    <xdr:to>
      <xdr:col>15</xdr:col>
      <xdr:colOff>82550</xdr:colOff>
      <xdr:row>80</xdr:row>
      <xdr:rowOff>152319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26382"/>
          <a:ext cx="889000" cy="4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77384</xdr:rowOff>
    </xdr:from>
    <xdr:to>
      <xdr:col>11</xdr:col>
      <xdr:colOff>31750</xdr:colOff>
      <xdr:row>80</xdr:row>
      <xdr:rowOff>110382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93384"/>
          <a:ext cx="889000" cy="3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122916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114038</xdr:rowOff>
    </xdr:from>
    <xdr:to>
      <xdr:col>23</xdr:col>
      <xdr:colOff>184150</xdr:colOff>
      <xdr:row>81</xdr:row>
      <xdr:rowOff>44188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3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130565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7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105936</xdr:rowOff>
    </xdr:from>
    <xdr:to>
      <xdr:col>19</xdr:col>
      <xdr:colOff>184150</xdr:colOff>
      <xdr:row>81</xdr:row>
      <xdr:rowOff>36086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46263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90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101519</xdr:rowOff>
    </xdr:from>
    <xdr:to>
      <xdr:col>15</xdr:col>
      <xdr:colOff>133350</xdr:colOff>
      <xdr:row>81</xdr:row>
      <xdr:rowOff>31669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1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41846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8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59582</xdr:rowOff>
    </xdr:from>
    <xdr:to>
      <xdr:col>11</xdr:col>
      <xdr:colOff>82550</xdr:colOff>
      <xdr:row>80</xdr:row>
      <xdr:rowOff>161182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171359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4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26584</xdr:rowOff>
    </xdr:from>
    <xdr:to>
      <xdr:col>7</xdr:col>
      <xdr:colOff>31750</xdr:colOff>
      <xdr:row>80</xdr:row>
      <xdr:rowOff>128184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138361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11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年度は、前年度と同数値の</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である。令和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年度との比較では低い数値を維持しているものの、類似団体平均より高い水準である。</a:t>
          </a:r>
        </a:p>
        <a:p>
          <a:r>
            <a:rPr kumimoji="1" lang="ja-JP" altLang="en-US" sz="1300">
              <a:latin typeface="ＭＳ Ｐゴシック" panose="020B0600070205080204" pitchFamily="50" charset="-128"/>
              <a:ea typeface="ＭＳ Ｐゴシック" panose="020B0600070205080204" pitchFamily="50" charset="-128"/>
            </a:rPr>
            <a:t>　引き続き行財政改革や定員適正化計画等により課・係の業務効率化、一層の職員手当等の適正化に取り組む必要がある。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160443</xdr:rowOff>
    </xdr:from>
    <xdr:to>
      <xdr:col>81</xdr:col>
      <xdr:colOff>44450</xdr:colOff>
      <xdr:row>85</xdr:row>
      <xdr:rowOff>160443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336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160443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8543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128270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8543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129981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133773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0152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109643</xdr:rowOff>
    </xdr:from>
    <xdr:to>
      <xdr:col>81</xdr:col>
      <xdr:colOff>95250</xdr:colOff>
      <xdr:row>86</xdr:row>
      <xdr:rowOff>39793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81720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5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109643</xdr:rowOff>
    </xdr:from>
    <xdr:to>
      <xdr:col>77</xdr:col>
      <xdr:colOff>95250</xdr:colOff>
      <xdr:row>86</xdr:row>
      <xdr:rowOff>39793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24570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69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82973</xdr:rowOff>
    </xdr:from>
    <xdr:to>
      <xdr:col>64</xdr:col>
      <xdr:colOff>152400</xdr:colOff>
      <xdr:row>87</xdr:row>
      <xdr:rowOff>13123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169350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住民基本台帳人口は前年度比</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人減少の</a:t>
          </a:r>
          <a:r>
            <a:rPr kumimoji="1" lang="en-US" altLang="ja-JP" sz="1300">
              <a:latin typeface="ＭＳ Ｐゴシック" panose="020B0600070205080204" pitchFamily="50" charset="-128"/>
              <a:ea typeface="ＭＳ Ｐゴシック" panose="020B0600070205080204" pitchFamily="50" charset="-128"/>
            </a:rPr>
            <a:t>10,805</a:t>
          </a:r>
          <a:r>
            <a:rPr kumimoji="1" lang="ja-JP" altLang="en-US" sz="1300">
              <a:latin typeface="ＭＳ Ｐゴシック" panose="020B0600070205080204" pitchFamily="50" charset="-128"/>
              <a:ea typeface="ＭＳ Ｐゴシック" panose="020B0600070205080204" pitchFamily="50" charset="-128"/>
            </a:rPr>
            <a:t>人である。職員数については、一般職が前年度比</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人である。令和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13.42</a:t>
          </a:r>
          <a:r>
            <a:rPr kumimoji="1" lang="ja-JP" altLang="en-US" sz="1300">
              <a:latin typeface="ＭＳ Ｐゴシック" panose="020B0600070205080204" pitchFamily="50" charset="-128"/>
              <a:ea typeface="ＭＳ Ｐゴシック" panose="020B0600070205080204" pitchFamily="50" charset="-128"/>
            </a:rPr>
            <a:t>人となり類似団体平均の</a:t>
          </a:r>
          <a:r>
            <a:rPr kumimoji="1" lang="en-US" altLang="ja-JP" sz="1300">
              <a:latin typeface="ＭＳ Ｐゴシック" panose="020B0600070205080204" pitchFamily="50" charset="-128"/>
              <a:ea typeface="ＭＳ Ｐゴシック" panose="020B0600070205080204" pitchFamily="50" charset="-128"/>
            </a:rPr>
            <a:t>13.23</a:t>
          </a:r>
          <a:r>
            <a:rPr kumimoji="1" lang="ja-JP" altLang="en-US" sz="1300">
              <a:latin typeface="ＭＳ Ｐゴシック" panose="020B0600070205080204" pitchFamily="50" charset="-128"/>
              <a:ea typeface="ＭＳ Ｐゴシック" panose="020B0600070205080204" pitchFamily="50" charset="-128"/>
            </a:rPr>
            <a:t>人を上回った。前年度比較では</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今後も引き続き人口減少に対応しながら住民サービスの低下を招かないよう留意し業務の効率化、効率的な人員配置に取り組む人員管理を行っていく必要がある。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91561</xdr:rowOff>
    </xdr:from>
    <xdr:to>
      <xdr:col>81</xdr:col>
      <xdr:colOff>44450</xdr:colOff>
      <xdr:row>62</xdr:row>
      <xdr:rowOff>155908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21461"/>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63984</xdr:rowOff>
    </xdr:from>
    <xdr:to>
      <xdr:col>77</xdr:col>
      <xdr:colOff>44450</xdr:colOff>
      <xdr:row>62</xdr:row>
      <xdr:rowOff>91561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9388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34109</xdr:rowOff>
    </xdr:from>
    <xdr:to>
      <xdr:col>72</xdr:col>
      <xdr:colOff>203200</xdr:colOff>
      <xdr:row>62</xdr:row>
      <xdr:rowOff>63984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64009"/>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7680</xdr:rowOff>
    </xdr:from>
    <xdr:to>
      <xdr:col>68</xdr:col>
      <xdr:colOff>152400</xdr:colOff>
      <xdr:row>62</xdr:row>
      <xdr:rowOff>34109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37580"/>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105108</xdr:rowOff>
    </xdr:from>
    <xdr:to>
      <xdr:col>81</xdr:col>
      <xdr:colOff>95250</xdr:colOff>
      <xdr:row>63</xdr:row>
      <xdr:rowOff>35258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77185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0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40761</xdr:rowOff>
    </xdr:from>
    <xdr:to>
      <xdr:col>77</xdr:col>
      <xdr:colOff>95250</xdr:colOff>
      <xdr:row>62</xdr:row>
      <xdr:rowOff>142361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152538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39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13184</xdr:rowOff>
    </xdr:from>
    <xdr:to>
      <xdr:col>73</xdr:col>
      <xdr:colOff>44450</xdr:colOff>
      <xdr:row>62</xdr:row>
      <xdr:rowOff>114784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124961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1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154759</xdr:rowOff>
    </xdr:from>
    <xdr:to>
      <xdr:col>68</xdr:col>
      <xdr:colOff>203200</xdr:colOff>
      <xdr:row>62</xdr:row>
      <xdr:rowOff>84909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95086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128330</xdr:rowOff>
    </xdr:from>
    <xdr:to>
      <xdr:col>64</xdr:col>
      <xdr:colOff>152400</xdr:colOff>
      <xdr:row>62</xdr:row>
      <xdr:rowOff>58480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43257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7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分子を構成する元利償還金は</a:t>
          </a:r>
          <a:r>
            <a:rPr kumimoji="1" lang="en-US" altLang="ja-JP" sz="1300">
              <a:latin typeface="ＭＳ Ｐゴシック" panose="020B0600070205080204" pitchFamily="50" charset="-128"/>
              <a:ea typeface="ＭＳ Ｐゴシック" panose="020B0600070205080204" pitchFamily="50" charset="-128"/>
            </a:rPr>
            <a:t>40,550</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704,360</a:t>
          </a:r>
          <a:r>
            <a:rPr kumimoji="1" lang="ja-JP" altLang="en-US" sz="1300">
              <a:latin typeface="ＭＳ Ｐゴシック" panose="020B0600070205080204" pitchFamily="50" charset="-128"/>
              <a:ea typeface="ＭＳ Ｐゴシック" panose="020B0600070205080204" pitchFamily="50" charset="-128"/>
            </a:rPr>
            <a:t>千円となった。近年は高金利時の起債分の償還が進み減少傾向であると考えられる。但し、公営企業への負担分が増加する傾向にあるため注視していく。</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か年分平均）は</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である。近年同水準を維持してきているが、災害復旧対応やその他の事業の影響により徐々に高い水準に移行することも考えられる。緊急度・住民サービスを的確に把握した事業の選択や新たな自主財源の確保策により、起債に頼ることのない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38</xdr:row>
      <xdr:rowOff>148167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632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94545</xdr:rowOff>
    </xdr:from>
    <xdr:to>
      <xdr:col>77</xdr:col>
      <xdr:colOff>44450</xdr:colOff>
      <xdr:row>38</xdr:row>
      <xdr:rowOff>148167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096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94545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54261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705</xdr:rowOff>
    </xdr:from>
    <xdr:to>
      <xdr:col>68</xdr:col>
      <xdr:colOff>152400</xdr:colOff>
      <xdr:row>38</xdr:row>
      <xdr:rowOff>27517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158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43745</xdr:rowOff>
    </xdr:from>
    <xdr:to>
      <xdr:col>73</xdr:col>
      <xdr:colOff>44450</xdr:colOff>
      <xdr:row>38</xdr:row>
      <xdr:rowOff>145345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155522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121355</xdr:rowOff>
    </xdr:from>
    <xdr:to>
      <xdr:col>64</xdr:col>
      <xdr:colOff>152400</xdr:colOff>
      <xdr:row>38</xdr:row>
      <xdr:rowOff>51505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61682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同様、将来負担額を充当可能財源等見込額が上回り、将来負担比率はマイナスとなった。但しその差は年々減少傾向（悪化）にある。地方債現在高の減少は、災害復旧中心の事業展開、普通建設事業の減少、事業者の人材不足等の影響による事業の遅延等による新規借入額の減少も影響している。今後は事業の進捗に応じ借入額も増加に転じることも考えられ考慮していく必要がある。分子がマイナスのため算定には影響を与えないが、分母においては普通交付税の伸びもあり標準財政規模が拡大している。健全な状態を維持しているが、引き続き注視し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10,805
10,736
237.54
10,632,714
10,356,919
47,046
5,126,733
5,988,312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期の定めのない職員分が増加している。また、会計年度任用職員分、各種委員報酬分も増加している。昨年度に続き人事院勧告にならった調整を一般職員だけでなく会計年度任用職員分の報酬、手当にも行った。議員報酬や退職手当負担金等は横ばいである。引き続き定員管理の適正化その他経費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4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年度物件費に充当した経常経費一般財源等は、対前年度比</a:t>
          </a:r>
          <a:r>
            <a:rPr kumimoji="1" lang="en-US" altLang="ja-JP" sz="1300">
              <a:latin typeface="ＭＳ Ｐゴシック" panose="020B0600070205080204" pitchFamily="50" charset="-128"/>
              <a:ea typeface="ＭＳ Ｐゴシック" panose="020B0600070205080204" pitchFamily="50" charset="-128"/>
            </a:rPr>
            <a:t>106,675</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838,056</a:t>
          </a:r>
          <a:r>
            <a:rPr kumimoji="1" lang="ja-JP" altLang="en-US" sz="1300">
              <a:latin typeface="ＭＳ Ｐゴシック" panose="020B0600070205080204" pitchFamily="50" charset="-128"/>
              <a:ea typeface="ＭＳ Ｐゴシック" panose="020B0600070205080204" pitchFamily="50" charset="-128"/>
            </a:rPr>
            <a:t>千円である。災害復旧そのものではないが、関連測量設計委託料等町単独分が大幅に減額となった。今後は物価高による全体経費の増加も影響していると考えられる。　一般的な事務経費は引き続き省エネや省資源化の徹底に努め、委託費等は適正な競争によるコスト削減に努めていく。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18</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530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119380</xdr:rowOff>
    </xdr:from>
    <xdr:to>
      <xdr:col>78</xdr:col>
      <xdr:colOff>69850</xdr:colOff>
      <xdr:row>18</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05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18</xdr:row>
      <xdr:rowOff>119380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854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18</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854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68580</xdr:rowOff>
    </xdr:from>
    <xdr:to>
      <xdr:col>74</xdr:col>
      <xdr:colOff>31750</xdr:colOff>
      <xdr:row>18</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年度扶助費に充当した経常経費一般財源等は</a:t>
          </a:r>
          <a:r>
            <a:rPr kumimoji="1" lang="en-US" altLang="ja-JP" sz="1300">
              <a:latin typeface="ＭＳ Ｐゴシック" panose="020B0600070205080204" pitchFamily="50" charset="-128"/>
              <a:ea typeface="ＭＳ Ｐゴシック" panose="020B0600070205080204" pitchFamily="50" charset="-128"/>
            </a:rPr>
            <a:t>390,858</a:t>
          </a:r>
          <a:r>
            <a:rPr kumimoji="1" lang="ja-JP" altLang="en-US" sz="1300">
              <a:latin typeface="ＭＳ Ｐゴシック" panose="020B0600070205080204" pitchFamily="50" charset="-128"/>
              <a:ea typeface="ＭＳ Ｐゴシック" panose="020B0600070205080204" pitchFamily="50" charset="-128"/>
            </a:rPr>
            <a:t>千円であり、前年度比</a:t>
          </a:r>
          <a:r>
            <a:rPr kumimoji="1" lang="en-US" altLang="ja-JP" sz="1300">
              <a:latin typeface="ＭＳ Ｐゴシック" panose="020B0600070205080204" pitchFamily="50" charset="-128"/>
              <a:ea typeface="ＭＳ Ｐゴシック" panose="020B0600070205080204" pitchFamily="50" charset="-128"/>
            </a:rPr>
            <a:t>24,118</a:t>
          </a:r>
          <a:r>
            <a:rPr kumimoji="1" lang="ja-JP" altLang="en-US" sz="1300">
              <a:latin typeface="ＭＳ Ｐゴシック" panose="020B0600070205080204" pitchFamily="50" charset="-128"/>
              <a:ea typeface="ＭＳ Ｐゴシック" panose="020B0600070205080204" pitchFamily="50" charset="-128"/>
            </a:rPr>
            <a:t>千円増となった。特に町単独事業としての子育て支援金の拡充や予防接種助成対象の拡大等の影響による。少子高齢化が進む本町では、今後扶助費の増加が懸念されるが、各種手当の必要性や給付要件の見直し等含め適正管理・支出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7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1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58</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13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59</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13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特別会計や公営企業会計に対する繰出金については、各会計での収支状況を見極めながら精査を行っている。特に、国民健康保険や介護保険事業においては、予防事業に重点を置くことで保険給付を抑えるなど、普通会計の負担を軽減すべくなお一層の推進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425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118835</xdr:rowOff>
    </xdr:from>
    <xdr:to>
      <xdr:col>78</xdr:col>
      <xdr:colOff>69850</xdr:colOff>
      <xdr:row>59</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91485"/>
          <a:ext cx="8890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59</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05785"/>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58</xdr:row>
      <xdr:rowOff>159657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057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68035</xdr:rowOff>
    </xdr:from>
    <xdr:to>
      <xdr:col>78</xdr:col>
      <xdr:colOff>120650</xdr:colOff>
      <xdr:row>57</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8362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117022</xdr:rowOff>
    </xdr:from>
    <xdr:to>
      <xdr:col>74</xdr:col>
      <xdr:colOff>31750</xdr:colOff>
      <xdr:row>60</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31949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49184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補助費等に充当した経常経費一般財源等は、</a:t>
          </a:r>
          <a:r>
            <a:rPr kumimoji="1" lang="en-US" altLang="ja-JP" sz="1300">
              <a:latin typeface="ＭＳ Ｐゴシック" panose="020B0600070205080204" pitchFamily="50" charset="-128"/>
              <a:ea typeface="ＭＳ Ｐゴシック" panose="020B0600070205080204" pitchFamily="50" charset="-128"/>
            </a:rPr>
            <a:t>158,847</a:t>
          </a:r>
          <a:r>
            <a:rPr kumimoji="1" lang="ja-JP" altLang="en-US" sz="1300">
              <a:latin typeface="ＭＳ Ｐゴシック" panose="020B0600070205080204" pitchFamily="50" charset="-128"/>
              <a:ea typeface="ＭＳ Ｐゴシック" panose="020B0600070205080204" pitchFamily="50" charset="-128"/>
            </a:rPr>
            <a:t>千円増の</a:t>
          </a:r>
          <a:r>
            <a:rPr kumimoji="1" lang="en-US" altLang="ja-JP" sz="1300">
              <a:latin typeface="ＭＳ Ｐゴシック" panose="020B0600070205080204" pitchFamily="50" charset="-128"/>
              <a:ea typeface="ＭＳ Ｐゴシック" panose="020B0600070205080204" pitchFamily="50" charset="-128"/>
            </a:rPr>
            <a:t>1,243,099</a:t>
          </a:r>
          <a:r>
            <a:rPr kumimoji="1" lang="ja-JP" altLang="en-US" sz="1300">
              <a:latin typeface="ＭＳ Ｐゴシック" panose="020B0600070205080204" pitchFamily="50" charset="-128"/>
              <a:ea typeface="ＭＳ Ｐゴシック" panose="020B0600070205080204" pitchFamily="50" charset="-128"/>
            </a:rPr>
            <a:t>千円である。このことから経常収支比率が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た。病院事業が統合され、事務部門のへの負担金の伸びが大きかった。また、町内での各種イベントや団体活動への補助の復活や増額等により全体的に伸びている。各種団体運営・活動補助金は、その内容や収支の状況を随時精査しており、引き続き適正な執行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10414</xdr:rowOff>
    </xdr:from>
    <xdr:to>
      <xdr:col>82</xdr:col>
      <xdr:colOff>107950</xdr:colOff>
      <xdr:row>39</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9696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39</xdr:row>
      <xdr:rowOff>10414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9122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147574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952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133858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52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73914</xdr:rowOff>
    </xdr:from>
    <xdr:to>
      <xdr:col>82</xdr:col>
      <xdr:colOff>158750</xdr:colOff>
      <xdr:row>40</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45991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131064</xdr:rowOff>
    </xdr:from>
    <xdr:to>
      <xdr:col>78</xdr:col>
      <xdr:colOff>120650</xdr:colOff>
      <xdr:row>39</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45991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37101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20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23385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1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公債費に充当した経常経費一般財源等は</a:t>
          </a:r>
          <a:r>
            <a:rPr kumimoji="1" lang="en-US" altLang="ja-JP" sz="1300">
              <a:latin typeface="ＭＳ Ｐゴシック" panose="020B0600070205080204" pitchFamily="50" charset="-128"/>
              <a:ea typeface="ＭＳ Ｐゴシック" panose="020B0600070205080204" pitchFamily="50" charset="-128"/>
            </a:rPr>
            <a:t>36,722</a:t>
          </a:r>
          <a:r>
            <a:rPr kumimoji="1" lang="ja-JP" altLang="en-US" sz="1300">
              <a:latin typeface="ＭＳ Ｐゴシック" panose="020B0600070205080204" pitchFamily="50" charset="-128"/>
              <a:ea typeface="ＭＳ Ｐゴシック" panose="020B0600070205080204" pitchFamily="50" charset="-128"/>
            </a:rPr>
            <a:t>千円減の</a:t>
          </a:r>
          <a:r>
            <a:rPr kumimoji="1" lang="en-US" altLang="ja-JP" sz="1300">
              <a:latin typeface="ＭＳ Ｐゴシック" panose="020B0600070205080204" pitchFamily="50" charset="-128"/>
              <a:ea typeface="ＭＳ Ｐゴシック" panose="020B0600070205080204" pitchFamily="50" charset="-128"/>
            </a:rPr>
            <a:t>694,484</a:t>
          </a:r>
          <a:r>
            <a:rPr kumimoji="1" lang="ja-JP" altLang="en-US" sz="1300">
              <a:latin typeface="ＭＳ Ｐゴシック" panose="020B0600070205080204" pitchFamily="50" charset="-128"/>
              <a:ea typeface="ＭＳ Ｐゴシック" panose="020B0600070205080204" pitchFamily="50" charset="-128"/>
            </a:rPr>
            <a:t>千円となり対前年度比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なった。以前より償還額を超えない範囲での新規起債計画を立て運用し、類似団体内平均値を下回る状況が続いているが、今後は災害復旧事業債の増加や、その他大型の起債対象事業が見込まれる。人口減少も加速しており、総額管理とともに一人あたりの数値等も念頭に、新たな自主財源確保の検討も必要とな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131899</xdr:rowOff>
    </xdr:from>
    <xdr:to>
      <xdr:col>24</xdr:col>
      <xdr:colOff>25400</xdr:colOff>
      <xdr:row>76</xdr:row>
      <xdr:rowOff>32294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90649"/>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32294</xdr:rowOff>
    </xdr:from>
    <xdr:to>
      <xdr:col>19</xdr:col>
      <xdr:colOff>187325</xdr:colOff>
      <xdr:row>76</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624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38826</xdr:rowOff>
    </xdr:from>
    <xdr:to>
      <xdr:col>15</xdr:col>
      <xdr:colOff>98425</xdr:colOff>
      <xdr:row>76</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690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38826</xdr:rowOff>
    </xdr:from>
    <xdr:to>
      <xdr:col>11</xdr:col>
      <xdr:colOff>9525</xdr:colOff>
      <xdr:row>76</xdr:row>
      <xdr:rowOff>117202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69026"/>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111958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81099</xdr:rowOff>
    </xdr:from>
    <xdr:to>
      <xdr:col>24</xdr:col>
      <xdr:colOff>76200</xdr:colOff>
      <xdr:row>76</xdr:row>
      <xdr:rowOff>11249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97626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8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152944</xdr:rowOff>
    </xdr:from>
    <xdr:to>
      <xdr:col>20</xdr:col>
      <xdr:colOff>38100</xdr:colOff>
      <xdr:row>76</xdr:row>
      <xdr:rowOff>83094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93271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8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159476</xdr:rowOff>
    </xdr:from>
    <xdr:to>
      <xdr:col>11</xdr:col>
      <xdr:colOff>60325</xdr:colOff>
      <xdr:row>76</xdr:row>
      <xdr:rowOff>89626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99803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66402</xdr:rowOff>
    </xdr:from>
    <xdr:to>
      <xdr:col>6</xdr:col>
      <xdr:colOff>171450</xdr:colOff>
      <xdr:row>76</xdr:row>
      <xdr:rowOff>168002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公債費以外の経常収支比率は、前年度から変わらず</a:t>
          </a:r>
          <a:r>
            <a:rPr kumimoji="1" lang="en-US" altLang="ja-JP" sz="1300">
              <a:latin typeface="ＭＳ Ｐゴシック" panose="020B0600070205080204" pitchFamily="50" charset="-128"/>
              <a:ea typeface="ＭＳ Ｐゴシック" panose="020B0600070205080204" pitchFamily="50" charset="-128"/>
            </a:rPr>
            <a:t>81.9%</a:t>
          </a:r>
          <a:r>
            <a:rPr kumimoji="1" lang="ja-JP" altLang="en-US" sz="1300">
              <a:latin typeface="ＭＳ Ｐゴシック" panose="020B0600070205080204" pitchFamily="50" charset="-128"/>
              <a:ea typeface="ＭＳ Ｐゴシック" panose="020B0600070205080204" pitchFamily="50" charset="-128"/>
            </a:rPr>
            <a:t>となった。令和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台風災害発生後、緊急を要する間接的な町単独事業に対する支出や全体的な物価高が影響していると考えられる。引き続き、継続的な歳出削減を念頭に、最小の経費で最大の効果をあげる行財政運営に努め、類似団体平均値を下回るよう更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42418</xdr:rowOff>
    </xdr:from>
    <xdr:to>
      <xdr:col>82</xdr:col>
      <xdr:colOff>107950</xdr:colOff>
      <xdr:row>79</xdr:row>
      <xdr:rowOff>42418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869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111014</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79</xdr:row>
      <xdr:rowOff>42418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40663"/>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78</xdr:row>
      <xdr:rowOff>67563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83464"/>
          <a:ext cx="889000" cy="4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78</xdr:row>
      <xdr:rowOff>40132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83464"/>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163068</xdr:rowOff>
    </xdr:from>
    <xdr:to>
      <xdr:col>82</xdr:col>
      <xdr:colOff>158750</xdr:colOff>
      <xdr:row>79</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71645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4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163068</xdr:rowOff>
    </xdr:from>
    <xdr:to>
      <xdr:col>78</xdr:col>
      <xdr:colOff>120650</xdr:colOff>
      <xdr:row>79</xdr:row>
      <xdr:rowOff>93218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77995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4199</xdr:rowOff>
    </xdr:from>
    <xdr:to>
      <xdr:col>29</xdr:col>
      <xdr:colOff>127000</xdr:colOff>
      <xdr:row>17</xdr:row>
      <xdr:rowOff>19104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23574"/>
          <a:ext cx="647700" cy="35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19104</xdr:rowOff>
    </xdr:from>
    <xdr:to>
      <xdr:col>26</xdr:col>
      <xdr:colOff>50800</xdr:colOff>
      <xdr:row>17</xdr:row>
      <xdr:rowOff>44094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81379"/>
          <a:ext cx="698500" cy="24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44094</xdr:rowOff>
    </xdr:from>
    <xdr:to>
      <xdr:col>22</xdr:col>
      <xdr:colOff>114300</xdr:colOff>
      <xdr:row>17</xdr:row>
      <xdr:rowOff>97111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06369"/>
          <a:ext cx="698500" cy="53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97111</xdr:rowOff>
    </xdr:from>
    <xdr:to>
      <xdr:col>18</xdr:col>
      <xdr:colOff>177800</xdr:colOff>
      <xdr:row>18</xdr:row>
      <xdr:rowOff>8954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59386"/>
          <a:ext cx="698500" cy="83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124849</xdr:rowOff>
    </xdr:from>
    <xdr:to>
      <xdr:col>29</xdr:col>
      <xdr:colOff>177800</xdr:colOff>
      <xdr:row>15</xdr:row>
      <xdr:rowOff>54999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72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141376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1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139754</xdr:rowOff>
    </xdr:from>
    <xdr:to>
      <xdr:col>26</xdr:col>
      <xdr:colOff>101600</xdr:colOff>
      <xdr:row>17</xdr:row>
      <xdr:rowOff>69904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30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80081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9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164744</xdr:rowOff>
    </xdr:from>
    <xdr:to>
      <xdr:col>22</xdr:col>
      <xdr:colOff>165100</xdr:colOff>
      <xdr:row>17</xdr:row>
      <xdr:rowOff>94894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55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105071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2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46311</xdr:rowOff>
    </xdr:from>
    <xdr:to>
      <xdr:col>19</xdr:col>
      <xdr:colOff>38100</xdr:colOff>
      <xdr:row>17</xdr:row>
      <xdr:rowOff>147911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8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158088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7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129604</xdr:rowOff>
    </xdr:from>
    <xdr:to>
      <xdr:col>15</xdr:col>
      <xdr:colOff>101600</xdr:colOff>
      <xdr:row>18</xdr:row>
      <xdr:rowOff>59754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9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69931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6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188402</xdr:rowOff>
    </xdr:from>
    <xdr:to>
      <xdr:col>29</xdr:col>
      <xdr:colOff>127000</xdr:colOff>
      <xdr:row>37</xdr:row>
      <xdr:rowOff>261806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313102"/>
          <a:ext cx="647700" cy="73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256770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67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188402</xdr:rowOff>
    </xdr:from>
    <xdr:to>
      <xdr:col>26</xdr:col>
      <xdr:colOff>50800</xdr:colOff>
      <xdr:row>37</xdr:row>
      <xdr:rowOff>205136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13102"/>
          <a:ext cx="698500" cy="16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176204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6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205136</xdr:rowOff>
    </xdr:from>
    <xdr:to>
      <xdr:col>22</xdr:col>
      <xdr:colOff>114300</xdr:colOff>
      <xdr:row>37</xdr:row>
      <xdr:rowOff>287203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29836"/>
          <a:ext cx="698500" cy="82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200138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287203</xdr:rowOff>
    </xdr:from>
    <xdr:to>
      <xdr:col>18</xdr:col>
      <xdr:colOff>177800</xdr:colOff>
      <xdr:row>38</xdr:row>
      <xdr:rowOff>4333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411903"/>
          <a:ext cx="698500" cy="60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227068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267530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211006</xdr:rowOff>
    </xdr:from>
    <xdr:to>
      <xdr:col>29</xdr:col>
      <xdr:colOff>177800</xdr:colOff>
      <xdr:row>37</xdr:row>
      <xdr:rowOff>312606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3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183083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307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137602</xdr:rowOff>
    </xdr:from>
    <xdr:to>
      <xdr:col>26</xdr:col>
      <xdr:colOff>101600</xdr:colOff>
      <xdr:row>37</xdr:row>
      <xdr:rowOff>239202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62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223979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48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154336</xdr:rowOff>
    </xdr:from>
    <xdr:to>
      <xdr:col>22</xdr:col>
      <xdr:colOff>165100</xdr:colOff>
      <xdr:row>37</xdr:row>
      <xdr:rowOff>255936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79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240713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6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236403</xdr:rowOff>
    </xdr:from>
    <xdr:to>
      <xdr:col>19</xdr:col>
      <xdr:colOff>38100</xdr:colOff>
      <xdr:row>37</xdr:row>
      <xdr:rowOff>338003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61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322780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4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296433</xdr:rowOff>
    </xdr:from>
    <xdr:to>
      <xdr:col>15</xdr:col>
      <xdr:colOff>101600</xdr:colOff>
      <xdr:row>38</xdr:row>
      <xdr:rowOff>55133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421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39910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50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10,805
10,736
237.54
10,632,714
10,356,919
47,046
5,126,733
5,988,312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138775</xdr:rowOff>
    </xdr:from>
    <xdr:to>
      <xdr:col>24</xdr:col>
      <xdr:colOff>63500</xdr:colOff>
      <xdr:row>35</xdr:row>
      <xdr:rowOff>62433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68075"/>
          <a:ext cx="838200" cy="9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62433</xdr:rowOff>
    </xdr:from>
    <xdr:to>
      <xdr:col>19</xdr:col>
      <xdr:colOff>177800</xdr:colOff>
      <xdr:row>35</xdr:row>
      <xdr:rowOff>80558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63183"/>
          <a:ext cx="8890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80558</xdr:rowOff>
    </xdr:from>
    <xdr:to>
      <xdr:col>15</xdr:col>
      <xdr:colOff>50800</xdr:colOff>
      <xdr:row>35</xdr:row>
      <xdr:rowOff>152175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81308"/>
          <a:ext cx="889000" cy="7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153716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1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146286</xdr:rowOff>
    </xdr:from>
    <xdr:to>
      <xdr:col>10</xdr:col>
      <xdr:colOff>114300</xdr:colOff>
      <xdr:row>35</xdr:row>
      <xdr:rowOff>152175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47036"/>
          <a:ext cx="889000" cy="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87975</xdr:rowOff>
    </xdr:from>
    <xdr:to>
      <xdr:col>24</xdr:col>
      <xdr:colOff>114300</xdr:colOff>
      <xdr:row>35</xdr:row>
      <xdr:rowOff>18125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110852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6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11633</xdr:rowOff>
    </xdr:from>
    <xdr:to>
      <xdr:col>20</xdr:col>
      <xdr:colOff>38100</xdr:colOff>
      <xdr:row>35</xdr:row>
      <xdr:rowOff>113233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129760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8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29758</xdr:rowOff>
    </xdr:from>
    <xdr:to>
      <xdr:col>15</xdr:col>
      <xdr:colOff>101600</xdr:colOff>
      <xdr:row>35</xdr:row>
      <xdr:rowOff>131358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147885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0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101375</xdr:rowOff>
    </xdr:from>
    <xdr:to>
      <xdr:col>10</xdr:col>
      <xdr:colOff>165100</xdr:colOff>
      <xdr:row>36</xdr:row>
      <xdr:rowOff>31525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22652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19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95486</xdr:rowOff>
    </xdr:from>
    <xdr:to>
      <xdr:col>6</xdr:col>
      <xdr:colOff>38100</xdr:colOff>
      <xdr:row>36</xdr:row>
      <xdr:rowOff>25636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42163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7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34510</xdr:rowOff>
    </xdr:from>
    <xdr:to>
      <xdr:col>24</xdr:col>
      <xdr:colOff>63500</xdr:colOff>
      <xdr:row>58</xdr:row>
      <xdr:rowOff>43487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78610"/>
          <a:ext cx="838200" cy="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34510</xdr:rowOff>
    </xdr:from>
    <xdr:to>
      <xdr:col>19</xdr:col>
      <xdr:colOff>177800</xdr:colOff>
      <xdr:row>58</xdr:row>
      <xdr:rowOff>35496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78610"/>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35496</xdr:rowOff>
    </xdr:from>
    <xdr:to>
      <xdr:col>15</xdr:col>
      <xdr:colOff>50800</xdr:colOff>
      <xdr:row>58</xdr:row>
      <xdr:rowOff>63369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79596"/>
          <a:ext cx="889000" cy="2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63369</xdr:rowOff>
    </xdr:from>
    <xdr:to>
      <xdr:col>10</xdr:col>
      <xdr:colOff>114300</xdr:colOff>
      <xdr:row>58</xdr:row>
      <xdr:rowOff>83918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7469"/>
          <a:ext cx="889000" cy="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123315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147069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74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164137</xdr:rowOff>
    </xdr:from>
    <xdr:to>
      <xdr:col>24</xdr:col>
      <xdr:colOff>114300</xdr:colOff>
      <xdr:row>58</xdr:row>
      <xdr:rowOff>94287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3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83250</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5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155160</xdr:rowOff>
    </xdr:from>
    <xdr:to>
      <xdr:col>20</xdr:col>
      <xdr:colOff>38100</xdr:colOff>
      <xdr:row>58</xdr:row>
      <xdr:rowOff>85310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76437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2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156146</xdr:rowOff>
    </xdr:from>
    <xdr:to>
      <xdr:col>15</xdr:col>
      <xdr:colOff>101600</xdr:colOff>
      <xdr:row>58</xdr:row>
      <xdr:rowOff>86296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77423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1002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12569</xdr:rowOff>
    </xdr:from>
    <xdr:to>
      <xdr:col>10</xdr:col>
      <xdr:colOff>165100</xdr:colOff>
      <xdr:row>58</xdr:row>
      <xdr:rowOff>114169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105296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1004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33118</xdr:rowOff>
    </xdr:from>
    <xdr:to>
      <xdr:col>6</xdr:col>
      <xdr:colOff>38100</xdr:colOff>
      <xdr:row>58</xdr:row>
      <xdr:rowOff>134718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125845</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100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145839</xdr:rowOff>
    </xdr:from>
    <xdr:to>
      <xdr:col>24</xdr:col>
      <xdr:colOff>63500</xdr:colOff>
      <xdr:row>78</xdr:row>
      <xdr:rowOff>152926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518939"/>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104463</xdr:rowOff>
    </xdr:from>
    <xdr:to>
      <xdr:col>19</xdr:col>
      <xdr:colOff>177800</xdr:colOff>
      <xdr:row>78</xdr:row>
      <xdr:rowOff>152926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477563"/>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104463</xdr:rowOff>
    </xdr:from>
    <xdr:to>
      <xdr:col>15</xdr:col>
      <xdr:colOff>50800</xdr:colOff>
      <xdr:row>78</xdr:row>
      <xdr:rowOff>129707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477563"/>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112497</xdr:rowOff>
    </xdr:from>
    <xdr:to>
      <xdr:col>10</xdr:col>
      <xdr:colOff>114300</xdr:colOff>
      <xdr:row>78</xdr:row>
      <xdr:rowOff>129707</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3485597"/>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95039</xdr:rowOff>
    </xdr:from>
    <xdr:to>
      <xdr:col>24</xdr:col>
      <xdr:colOff>114300</xdr:colOff>
      <xdr:row>79</xdr:row>
      <xdr:rowOff>25189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4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9966</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8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102126</xdr:rowOff>
    </xdr:from>
    <xdr:to>
      <xdr:col>20</xdr:col>
      <xdr:colOff>38100</xdr:colOff>
      <xdr:row>79</xdr:row>
      <xdr:rowOff>32276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47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23403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56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53663</xdr:rowOff>
    </xdr:from>
    <xdr:to>
      <xdr:col>15</xdr:col>
      <xdr:colOff>101600</xdr:colOff>
      <xdr:row>78</xdr:row>
      <xdr:rowOff>155263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42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146390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51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78907</xdr:rowOff>
    </xdr:from>
    <xdr:to>
      <xdr:col>10</xdr:col>
      <xdr:colOff>165100</xdr:colOff>
      <xdr:row>79</xdr:row>
      <xdr:rowOff>9057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4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54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61697</xdr:rowOff>
    </xdr:from>
    <xdr:to>
      <xdr:col>6</xdr:col>
      <xdr:colOff>38100</xdr:colOff>
      <xdr:row>78</xdr:row>
      <xdr:rowOff>163297</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154424</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2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2071</xdr:rowOff>
    </xdr:from>
    <xdr:to>
      <xdr:col>24</xdr:col>
      <xdr:colOff>63500</xdr:colOff>
      <xdr:row>93</xdr:row>
      <xdr:rowOff>20154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5946921"/>
          <a:ext cx="838200" cy="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20154</xdr:rowOff>
    </xdr:from>
    <xdr:to>
      <xdr:col>19</xdr:col>
      <xdr:colOff>177800</xdr:colOff>
      <xdr:row>93</xdr:row>
      <xdr:rowOff>142073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5965004"/>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152600</xdr:rowOff>
    </xdr:from>
    <xdr:to>
      <xdr:col>15</xdr:col>
      <xdr:colOff>50800</xdr:colOff>
      <xdr:row>93</xdr:row>
      <xdr:rowOff>142073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5926000"/>
          <a:ext cx="889000" cy="16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152600</xdr:rowOff>
    </xdr:from>
    <xdr:to>
      <xdr:col>10</xdr:col>
      <xdr:colOff>114300</xdr:colOff>
      <xdr:row>94</xdr:row>
      <xdr:rowOff>133539</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5926000"/>
          <a:ext cx="889000" cy="3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122721</xdr:rowOff>
    </xdr:from>
    <xdr:to>
      <xdr:col>24</xdr:col>
      <xdr:colOff>114300</xdr:colOff>
      <xdr:row>93</xdr:row>
      <xdr:rowOff>52871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589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145598</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74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140804</xdr:rowOff>
    </xdr:from>
    <xdr:to>
      <xdr:col>20</xdr:col>
      <xdr:colOff>38100</xdr:colOff>
      <xdr:row>93</xdr:row>
      <xdr:rowOff>70954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59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87481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68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91273</xdr:rowOff>
    </xdr:from>
    <xdr:to>
      <xdr:col>15</xdr:col>
      <xdr:colOff>101600</xdr:colOff>
      <xdr:row>94</xdr:row>
      <xdr:rowOff>21423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0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37950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581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101800</xdr:rowOff>
    </xdr:from>
    <xdr:to>
      <xdr:col>10</xdr:col>
      <xdr:colOff>165100</xdr:colOff>
      <xdr:row>93</xdr:row>
      <xdr:rowOff>31950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58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48477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65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82739</xdr:rowOff>
    </xdr:from>
    <xdr:to>
      <xdr:col>6</xdr:col>
      <xdr:colOff>38100</xdr:colOff>
      <xdr:row>95</xdr:row>
      <xdr:rowOff>12889</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19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29416</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597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77182</xdr:rowOff>
    </xdr:from>
    <xdr:to>
      <xdr:col>55</xdr:col>
      <xdr:colOff>0</xdr:colOff>
      <xdr:row>36</xdr:row>
      <xdr:rowOff>167168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249382"/>
          <a:ext cx="838200" cy="8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59340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160443</xdr:rowOff>
    </xdr:from>
    <xdr:to>
      <xdr:col>50</xdr:col>
      <xdr:colOff>114300</xdr:colOff>
      <xdr:row>36</xdr:row>
      <xdr:rowOff>167168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32643"/>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43297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38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128988</xdr:rowOff>
    </xdr:from>
    <xdr:to>
      <xdr:col>45</xdr:col>
      <xdr:colOff>177800</xdr:colOff>
      <xdr:row>36</xdr:row>
      <xdr:rowOff>160443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301188"/>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55842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84205</xdr:rowOff>
    </xdr:from>
    <xdr:to>
      <xdr:col>41</xdr:col>
      <xdr:colOff>50800</xdr:colOff>
      <xdr:row>36</xdr:row>
      <xdr:rowOff>128988</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913505"/>
          <a:ext cx="889000" cy="38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112750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5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26371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26382</xdr:rowOff>
    </xdr:from>
    <xdr:to>
      <xdr:col>55</xdr:col>
      <xdr:colOff>50800</xdr:colOff>
      <xdr:row>36</xdr:row>
      <xdr:rowOff>127982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1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49259</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5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116368</xdr:rowOff>
    </xdr:from>
    <xdr:to>
      <xdr:col>50</xdr:col>
      <xdr:colOff>165100</xdr:colOff>
      <xdr:row>37</xdr:row>
      <xdr:rowOff>46518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8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63045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06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109643</xdr:rowOff>
    </xdr:from>
    <xdr:to>
      <xdr:col>46</xdr:col>
      <xdr:colOff>38100</xdr:colOff>
      <xdr:row>37</xdr:row>
      <xdr:rowOff>39793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56320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0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78188</xdr:rowOff>
    </xdr:from>
    <xdr:to>
      <xdr:col>41</xdr:col>
      <xdr:colOff>101600</xdr:colOff>
      <xdr:row>37</xdr:row>
      <xdr:rowOff>8338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24865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02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33405</xdr:rowOff>
    </xdr:from>
    <xdr:to>
      <xdr:col>36</xdr:col>
      <xdr:colOff>165100</xdr:colOff>
      <xdr:row>34</xdr:row>
      <xdr:rowOff>135005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8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151532</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63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104744</xdr:rowOff>
    </xdr:from>
    <xdr:to>
      <xdr:col>55</xdr:col>
      <xdr:colOff>0</xdr:colOff>
      <xdr:row>57</xdr:row>
      <xdr:rowOff>170825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877394"/>
          <a:ext cx="838200" cy="6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170825</xdr:rowOff>
    </xdr:from>
    <xdr:to>
      <xdr:col>50</xdr:col>
      <xdr:colOff>114300</xdr:colOff>
      <xdr:row>58</xdr:row>
      <xdr:rowOff>28767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94347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123113</xdr:rowOff>
    </xdr:from>
    <xdr:to>
      <xdr:col>45</xdr:col>
      <xdr:colOff>177800</xdr:colOff>
      <xdr:row>58</xdr:row>
      <xdr:rowOff>28767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895763"/>
          <a:ext cx="889000" cy="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27249</xdr:rowOff>
    </xdr:from>
    <xdr:to>
      <xdr:col>41</xdr:col>
      <xdr:colOff>50800</xdr:colOff>
      <xdr:row>57</xdr:row>
      <xdr:rowOff>123113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799899"/>
          <a:ext cx="889000" cy="9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53944</xdr:rowOff>
    </xdr:from>
    <xdr:to>
      <xdr:col>55</xdr:col>
      <xdr:colOff>50800</xdr:colOff>
      <xdr:row>57</xdr:row>
      <xdr:rowOff>155544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2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32371</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0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120025</xdr:rowOff>
    </xdr:from>
    <xdr:to>
      <xdr:col>50</xdr:col>
      <xdr:colOff>165100</xdr:colOff>
      <xdr:row>58</xdr:row>
      <xdr:rowOff>50175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9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41302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98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149417</xdr:rowOff>
    </xdr:from>
    <xdr:to>
      <xdr:col>46</xdr:col>
      <xdr:colOff>38100</xdr:colOff>
      <xdr:row>58</xdr:row>
      <xdr:rowOff>79567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92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70694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01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72313</xdr:rowOff>
    </xdr:from>
    <xdr:to>
      <xdr:col>41</xdr:col>
      <xdr:colOff>101600</xdr:colOff>
      <xdr:row>58</xdr:row>
      <xdr:rowOff>2463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165040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93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147899</xdr:rowOff>
    </xdr:from>
    <xdr:to>
      <xdr:col>36</xdr:col>
      <xdr:colOff>165100</xdr:colOff>
      <xdr:row>57</xdr:row>
      <xdr:rowOff>78049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4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94576</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52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50231</xdr:rowOff>
    </xdr:from>
    <xdr:to>
      <xdr:col>55</xdr:col>
      <xdr:colOff>0</xdr:colOff>
      <xdr:row>78</xdr:row>
      <xdr:rowOff>22842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251881"/>
          <a:ext cx="838200" cy="14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14803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216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124383</xdr:rowOff>
    </xdr:from>
    <xdr:to>
      <xdr:col>50</xdr:col>
      <xdr:colOff>114300</xdr:colOff>
      <xdr:row>78</xdr:row>
      <xdr:rowOff>22842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8750300" y="13326033"/>
          <a:ext cx="889000" cy="6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124383</xdr:rowOff>
    </xdr:from>
    <xdr:to>
      <xdr:col>45</xdr:col>
      <xdr:colOff>177800</xdr:colOff>
      <xdr:row>78</xdr:row>
      <xdr:rowOff>26042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3326033"/>
          <a:ext cx="889000" cy="7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59700</xdr:rowOff>
    </xdr:from>
    <xdr:to>
      <xdr:col>41</xdr:col>
      <xdr:colOff>50800</xdr:colOff>
      <xdr:row>78</xdr:row>
      <xdr:rowOff>26042</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3089900"/>
          <a:ext cx="889000" cy="30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25863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170881</xdr:rowOff>
    </xdr:from>
    <xdr:to>
      <xdr:col>55</xdr:col>
      <xdr:colOff>50800</xdr:colOff>
      <xdr:row>77</xdr:row>
      <xdr:rowOff>101031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2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22308</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05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143492</xdr:rowOff>
    </xdr:from>
    <xdr:to>
      <xdr:col>50</xdr:col>
      <xdr:colOff>165100</xdr:colOff>
      <xdr:row>78</xdr:row>
      <xdr:rowOff>73642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3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64769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4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73583</xdr:rowOff>
    </xdr:from>
    <xdr:to>
      <xdr:col>46</xdr:col>
      <xdr:colOff>38100</xdr:colOff>
      <xdr:row>78</xdr:row>
      <xdr:rowOff>3733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27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166310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36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146692</xdr:rowOff>
    </xdr:from>
    <xdr:to>
      <xdr:col>41</xdr:col>
      <xdr:colOff>101600</xdr:colOff>
      <xdr:row>78</xdr:row>
      <xdr:rowOff>76842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3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67969</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4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8900</xdr:rowOff>
    </xdr:from>
    <xdr:to>
      <xdr:col>36</xdr:col>
      <xdr:colOff>165100</xdr:colOff>
      <xdr:row>76</xdr:row>
      <xdr:rowOff>110500</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03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127028</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81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79330</xdr:rowOff>
    </xdr:from>
    <xdr:to>
      <xdr:col>55</xdr:col>
      <xdr:colOff>0</xdr:colOff>
      <xdr:row>98</xdr:row>
      <xdr:rowOff>108362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881430"/>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108362</xdr:rowOff>
    </xdr:from>
    <xdr:to>
      <xdr:col>50</xdr:col>
      <xdr:colOff>114300</xdr:colOff>
      <xdr:row>98</xdr:row>
      <xdr:rowOff>154037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6910462"/>
          <a:ext cx="8890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60928</xdr:rowOff>
    </xdr:from>
    <xdr:to>
      <xdr:col>45</xdr:col>
      <xdr:colOff>177800</xdr:colOff>
      <xdr:row>98</xdr:row>
      <xdr:rowOff>154037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7861300" y="16863028"/>
          <a:ext cx="889000" cy="9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60928</xdr:rowOff>
    </xdr:from>
    <xdr:to>
      <xdr:col>41</xdr:col>
      <xdr:colOff>50800</xdr:colOff>
      <xdr:row>98</xdr:row>
      <xdr:rowOff>64213</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flipV="1">
          <a:off x="6972300" y="16863028"/>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28530</xdr:rowOff>
    </xdr:from>
    <xdr:to>
      <xdr:col>55</xdr:col>
      <xdr:colOff>50800</xdr:colOff>
      <xdr:row>98</xdr:row>
      <xdr:rowOff>130130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8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6957</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80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57562</xdr:rowOff>
    </xdr:from>
    <xdr:to>
      <xdr:col>50</xdr:col>
      <xdr:colOff>165100</xdr:colOff>
      <xdr:row>98</xdr:row>
      <xdr:rowOff>159162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85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150289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95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103237</xdr:rowOff>
    </xdr:from>
    <xdr:to>
      <xdr:col>46</xdr:col>
      <xdr:colOff>38100</xdr:colOff>
      <xdr:row>99</xdr:row>
      <xdr:rowOff>33387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90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24514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99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10128</xdr:rowOff>
    </xdr:from>
    <xdr:to>
      <xdr:col>41</xdr:col>
      <xdr:colOff>101600</xdr:colOff>
      <xdr:row>98</xdr:row>
      <xdr:rowOff>111728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81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102855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90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13413</xdr:rowOff>
    </xdr:from>
    <xdr:to>
      <xdr:col>36</xdr:col>
      <xdr:colOff>165100</xdr:colOff>
      <xdr:row>98</xdr:row>
      <xdr:rowOff>115013</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81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106140</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9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104038</xdr:rowOff>
    </xdr:from>
    <xdr:to>
      <xdr:col>85</xdr:col>
      <xdr:colOff>127000</xdr:colOff>
      <xdr:row>34</xdr:row>
      <xdr:rowOff>121369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5481300" y="5590438"/>
          <a:ext cx="838200" cy="36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89142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60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121369</xdr:rowOff>
    </xdr:from>
    <xdr:to>
      <xdr:col>81</xdr:col>
      <xdr:colOff>50800</xdr:colOff>
      <xdr:row>38</xdr:row>
      <xdr:rowOff>79643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4592300" y="5950669"/>
          <a:ext cx="889000" cy="6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14368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79643</xdr:rowOff>
    </xdr:from>
    <xdr:to>
      <xdr:col>76</xdr:col>
      <xdr:colOff>114300</xdr:colOff>
      <xdr:row>39</xdr:row>
      <xdr:rowOff>39540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3703300" y="6594743"/>
          <a:ext cx="889000" cy="13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11265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25792</xdr:rowOff>
    </xdr:from>
    <xdr:to>
      <xdr:col>71</xdr:col>
      <xdr:colOff>177800</xdr:colOff>
      <xdr:row>39</xdr:row>
      <xdr:rowOff>39540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712342"/>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53238</xdr:rowOff>
    </xdr:from>
    <xdr:to>
      <xdr:col>85</xdr:col>
      <xdr:colOff>177800</xdr:colOff>
      <xdr:row>32</xdr:row>
      <xdr:rowOff>154838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553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76115</xdr:rowOff>
    </xdr:from>
    <xdr:ext cx="599010"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539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70569</xdr:rowOff>
    </xdr:from>
    <xdr:to>
      <xdr:col>81</xdr:col>
      <xdr:colOff>101600</xdr:colOff>
      <xdr:row>35</xdr:row>
      <xdr:rowOff>719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58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17246</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14111" y="567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28843</xdr:rowOff>
    </xdr:from>
    <xdr:to>
      <xdr:col>76</xdr:col>
      <xdr:colOff>165100</xdr:colOff>
      <xdr:row>38</xdr:row>
      <xdr:rowOff>130443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5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146971</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25111" y="631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160190</xdr:rowOff>
    </xdr:from>
    <xdr:to>
      <xdr:col>72</xdr:col>
      <xdr:colOff>38100</xdr:colOff>
      <xdr:row>39</xdr:row>
      <xdr:rowOff>90340</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6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81467</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68428" y="67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146442</xdr:rowOff>
    </xdr:from>
    <xdr:to>
      <xdr:col>67</xdr:col>
      <xdr:colOff>101600</xdr:colOff>
      <xdr:row>39</xdr:row>
      <xdr:rowOff>76592</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66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67719</xdr:rowOff>
    </xdr:from>
    <xdr:ext cx="469744"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79428" y="675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33717</xdr:rowOff>
    </xdr:from>
    <xdr:to>
      <xdr:col>85</xdr:col>
      <xdr:colOff>127000</xdr:colOff>
      <xdr:row>77</xdr:row>
      <xdr:rowOff>58731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5481300" y="13235367"/>
          <a:ext cx="838200" cy="2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164660</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85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29482</xdr:rowOff>
    </xdr:from>
    <xdr:to>
      <xdr:col>81</xdr:col>
      <xdr:colOff>50800</xdr:colOff>
      <xdr:row>77</xdr:row>
      <xdr:rowOff>33717</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4592300" y="13231132"/>
          <a:ext cx="8890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87633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29482</xdr:rowOff>
    </xdr:from>
    <xdr:to>
      <xdr:col>76</xdr:col>
      <xdr:colOff>114300</xdr:colOff>
      <xdr:row>77</xdr:row>
      <xdr:rowOff>36013</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323113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36013</xdr:rowOff>
    </xdr:from>
    <xdr:to>
      <xdr:col>71</xdr:col>
      <xdr:colOff>177800</xdr:colOff>
      <xdr:row>77</xdr:row>
      <xdr:rowOff>48391</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3237663"/>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130239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7931</xdr:rowOff>
    </xdr:from>
    <xdr:to>
      <xdr:col>85</xdr:col>
      <xdr:colOff>177800</xdr:colOff>
      <xdr:row>77</xdr:row>
      <xdr:rowOff>109531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32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157808</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318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154367</xdr:rowOff>
    </xdr:from>
    <xdr:to>
      <xdr:col>81</xdr:col>
      <xdr:colOff>101600</xdr:colOff>
      <xdr:row>77</xdr:row>
      <xdr:rowOff>84517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318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75644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327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150132</xdr:rowOff>
    </xdr:from>
    <xdr:to>
      <xdr:col>76</xdr:col>
      <xdr:colOff>165100</xdr:colOff>
      <xdr:row>77</xdr:row>
      <xdr:rowOff>80282</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31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71409</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32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156663</xdr:rowOff>
    </xdr:from>
    <xdr:to>
      <xdr:col>72</xdr:col>
      <xdr:colOff>38100</xdr:colOff>
      <xdr:row>77</xdr:row>
      <xdr:rowOff>86813</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31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77940</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327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169041</xdr:rowOff>
    </xdr:from>
    <xdr:to>
      <xdr:col>67</xdr:col>
      <xdr:colOff>101600</xdr:colOff>
      <xdr:row>77</xdr:row>
      <xdr:rowOff>99191</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31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90318</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329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119483</xdr:rowOff>
    </xdr:from>
    <xdr:to>
      <xdr:col>85</xdr:col>
      <xdr:colOff>127000</xdr:colOff>
      <xdr:row>98</xdr:row>
      <xdr:rowOff>119759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21583"/>
          <a:ext cx="8382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83572</xdr:rowOff>
    </xdr:from>
    <xdr:to>
      <xdr:col>81</xdr:col>
      <xdr:colOff>50800</xdr:colOff>
      <xdr:row>98</xdr:row>
      <xdr:rowOff>119483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885672"/>
          <a:ext cx="889000" cy="3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53434</xdr:rowOff>
    </xdr:from>
    <xdr:to>
      <xdr:col>76</xdr:col>
      <xdr:colOff>114300</xdr:colOff>
      <xdr:row>98</xdr:row>
      <xdr:rowOff>83572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855534"/>
          <a:ext cx="889000" cy="3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53434</xdr:rowOff>
    </xdr:from>
    <xdr:to>
      <xdr:col>71</xdr:col>
      <xdr:colOff>177800</xdr:colOff>
      <xdr:row>98</xdr:row>
      <xdr:rowOff>123391</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55534"/>
          <a:ext cx="889000" cy="6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68959</xdr:rowOff>
    </xdr:from>
    <xdr:to>
      <xdr:col>85</xdr:col>
      <xdr:colOff>177800</xdr:colOff>
      <xdr:row>98</xdr:row>
      <xdr:rowOff>170559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155336</xdr:rowOff>
    </xdr:from>
    <xdr:ext cx="469744"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78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68683</xdr:rowOff>
    </xdr:from>
    <xdr:to>
      <xdr:col>81</xdr:col>
      <xdr:colOff>101600</xdr:colOff>
      <xdr:row>98</xdr:row>
      <xdr:rowOff>170283</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161410</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46428" y="1696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32772</xdr:rowOff>
    </xdr:from>
    <xdr:to>
      <xdr:col>76</xdr:col>
      <xdr:colOff>165100</xdr:colOff>
      <xdr:row>98</xdr:row>
      <xdr:rowOff>134372</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3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125499</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92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2634</xdr:rowOff>
    </xdr:from>
    <xdr:to>
      <xdr:col>72</xdr:col>
      <xdr:colOff>38100</xdr:colOff>
      <xdr:row>98</xdr:row>
      <xdr:rowOff>104234</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0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95361</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89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72591</xdr:rowOff>
    </xdr:from>
    <xdr:to>
      <xdr:col>67</xdr:col>
      <xdr:colOff>101600</xdr:colOff>
      <xdr:row>99</xdr:row>
      <xdr:rowOff>2741</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7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165318</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79428" y="1696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162057</xdr:rowOff>
    </xdr:from>
    <xdr:to>
      <xdr:col>116</xdr:col>
      <xdr:colOff>63500</xdr:colOff>
      <xdr:row>38</xdr:row>
      <xdr:rowOff>25766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6505707"/>
          <a:ext cx="8382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169875</xdr:rowOff>
    </xdr:from>
    <xdr:to>
      <xdr:col>111</xdr:col>
      <xdr:colOff>177800</xdr:colOff>
      <xdr:row>38</xdr:row>
      <xdr:rowOff>25766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513525"/>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169875</xdr:rowOff>
    </xdr:from>
    <xdr:to>
      <xdr:col>107</xdr:col>
      <xdr:colOff>50800</xdr:colOff>
      <xdr:row>38</xdr:row>
      <xdr:rowOff>120086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9545300" y="6513525"/>
          <a:ext cx="889000" cy="1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120086</xdr:rowOff>
    </xdr:from>
    <xdr:to>
      <xdr:col>102</xdr:col>
      <xdr:colOff>114300</xdr:colOff>
      <xdr:row>38</xdr:row>
      <xdr:rowOff>120452</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6635186"/>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111257</xdr:rowOff>
    </xdr:from>
    <xdr:to>
      <xdr:col>116</xdr:col>
      <xdr:colOff>114300</xdr:colOff>
      <xdr:row>38</xdr:row>
      <xdr:rowOff>41407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4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89684</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43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146416</xdr:rowOff>
    </xdr:from>
    <xdr:to>
      <xdr:col>112</xdr:col>
      <xdr:colOff>38100</xdr:colOff>
      <xdr:row>38</xdr:row>
      <xdr:rowOff>76566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4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67693</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658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119075</xdr:rowOff>
    </xdr:from>
    <xdr:to>
      <xdr:col>107</xdr:col>
      <xdr:colOff>101600</xdr:colOff>
      <xdr:row>38</xdr:row>
      <xdr:rowOff>49225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4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40352</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65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69286</xdr:rowOff>
    </xdr:from>
    <xdr:to>
      <xdr:col>102</xdr:col>
      <xdr:colOff>165100</xdr:colOff>
      <xdr:row>38</xdr:row>
      <xdr:rowOff>170886</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58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162013</xdr:rowOff>
    </xdr:from>
    <xdr:ext cx="378565"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56017" y="667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69652</xdr:rowOff>
    </xdr:from>
    <xdr:to>
      <xdr:col>98</xdr:col>
      <xdr:colOff>38100</xdr:colOff>
      <xdr:row>38</xdr:row>
      <xdr:rowOff>171252</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58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162379</xdr:rowOff>
    </xdr:from>
    <xdr:ext cx="378565"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67017" y="667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97820</xdr:rowOff>
    </xdr:from>
    <xdr:to>
      <xdr:col>116</xdr:col>
      <xdr:colOff>63500</xdr:colOff>
      <xdr:row>58</xdr:row>
      <xdr:rowOff>102438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10041920"/>
          <a:ext cx="8382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102438</xdr:rowOff>
    </xdr:from>
    <xdr:to>
      <xdr:col>111</xdr:col>
      <xdr:colOff>177800</xdr:colOff>
      <xdr:row>58</xdr:row>
      <xdr:rowOff>103124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0434300" y="1004653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103124</xdr:rowOff>
    </xdr:from>
    <xdr:to>
      <xdr:col>107</xdr:col>
      <xdr:colOff>50800</xdr:colOff>
      <xdr:row>58</xdr:row>
      <xdr:rowOff>104861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9545300" y="10047224"/>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38522</xdr:rowOff>
    </xdr:from>
    <xdr:to>
      <xdr:col>102</xdr:col>
      <xdr:colOff>114300</xdr:colOff>
      <xdr:row>58</xdr:row>
      <xdr:rowOff>104861</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9982622"/>
          <a:ext cx="889000" cy="6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47020</xdr:rowOff>
    </xdr:from>
    <xdr:to>
      <xdr:col>116</xdr:col>
      <xdr:colOff>114300</xdr:colOff>
      <xdr:row>58</xdr:row>
      <xdr:rowOff>148620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9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133397</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06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51638</xdr:rowOff>
    </xdr:from>
    <xdr:to>
      <xdr:col>112</xdr:col>
      <xdr:colOff>38100</xdr:colOff>
      <xdr:row>58</xdr:row>
      <xdr:rowOff>153238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99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144365</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4017" y="1008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52324</xdr:rowOff>
    </xdr:from>
    <xdr:to>
      <xdr:col>107</xdr:col>
      <xdr:colOff>101600</xdr:colOff>
      <xdr:row>58</xdr:row>
      <xdr:rowOff>153924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9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145051</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45017" y="10089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54061</xdr:rowOff>
    </xdr:from>
    <xdr:to>
      <xdr:col>102</xdr:col>
      <xdr:colOff>165100</xdr:colOff>
      <xdr:row>58</xdr:row>
      <xdr:rowOff>155661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9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146788</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56017" y="1009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159172</xdr:rowOff>
    </xdr:from>
    <xdr:to>
      <xdr:col>98</xdr:col>
      <xdr:colOff>38100</xdr:colOff>
      <xdr:row>58</xdr:row>
      <xdr:rowOff>89322</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9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80449</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1002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23685</xdr:rowOff>
    </xdr:from>
    <xdr:to>
      <xdr:col>116</xdr:col>
      <xdr:colOff>63500</xdr:colOff>
      <xdr:row>75</xdr:row>
      <xdr:rowOff>121046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882435"/>
          <a:ext cx="838200" cy="9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131196</xdr:rowOff>
    </xdr:from>
    <xdr:to>
      <xdr:col>111</xdr:col>
      <xdr:colOff>177800</xdr:colOff>
      <xdr:row>75</xdr:row>
      <xdr:rowOff>121046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2647046"/>
          <a:ext cx="889000" cy="33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131196</xdr:rowOff>
    </xdr:from>
    <xdr:to>
      <xdr:col>107</xdr:col>
      <xdr:colOff>50800</xdr:colOff>
      <xdr:row>74</xdr:row>
      <xdr:rowOff>161006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647046"/>
          <a:ext cx="889000" cy="20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14429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161006</xdr:rowOff>
    </xdr:from>
    <xdr:to>
      <xdr:col>102</xdr:col>
      <xdr:colOff>114300</xdr:colOff>
      <xdr:row>75</xdr:row>
      <xdr:rowOff>39779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848306"/>
          <a:ext cx="889000" cy="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144335</xdr:rowOff>
    </xdr:from>
    <xdr:to>
      <xdr:col>116</xdr:col>
      <xdr:colOff>114300</xdr:colOff>
      <xdr:row>75</xdr:row>
      <xdr:rowOff>74485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8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167212</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68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70246</xdr:rowOff>
    </xdr:from>
    <xdr:to>
      <xdr:col>112</xdr:col>
      <xdr:colOff>38100</xdr:colOff>
      <xdr:row>76</xdr:row>
      <xdr:rowOff>397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9289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162974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02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80396</xdr:rowOff>
    </xdr:from>
    <xdr:to>
      <xdr:col>107</xdr:col>
      <xdr:colOff>101600</xdr:colOff>
      <xdr:row>74</xdr:row>
      <xdr:rowOff>10546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5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27073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3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110206</xdr:rowOff>
    </xdr:from>
    <xdr:to>
      <xdr:col>102</xdr:col>
      <xdr:colOff>165100</xdr:colOff>
      <xdr:row>75</xdr:row>
      <xdr:rowOff>40356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79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31483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89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160429</xdr:rowOff>
    </xdr:from>
    <xdr:to>
      <xdr:col>98</xdr:col>
      <xdr:colOff>38100</xdr:colOff>
      <xdr:row>75</xdr:row>
      <xdr:rowOff>90579</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84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81706</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94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・人件費は、昨年度と比較すると、住民一人あたり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8,737</a:t>
          </a:r>
          <a:r>
            <a:rPr kumimoji="1" lang="ja-JP" altLang="en-US" sz="1300">
              <a:latin typeface="ＭＳ Ｐゴシック" panose="020B0600070205080204" pitchFamily="50" charset="-128"/>
              <a:ea typeface="ＭＳ Ｐゴシック" panose="020B0600070205080204" pitchFamily="50" charset="-128"/>
            </a:rPr>
            <a:t>円増加している。これは任期の定めのない一般職員給、会計年度任用職員報酬等基本的な人件費の増加が影響している。</a:t>
          </a:r>
        </a:p>
        <a:p>
          <a:r>
            <a:rPr kumimoji="1" lang="ja-JP" altLang="en-US" sz="1300">
              <a:latin typeface="ＭＳ Ｐゴシック" panose="020B0600070205080204" pitchFamily="50" charset="-128"/>
              <a:ea typeface="ＭＳ Ｐゴシック" panose="020B0600070205080204" pitchFamily="50" charset="-128"/>
            </a:rPr>
            <a:t>・物件費は、昨年度と比較すると、住民一人あたり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5,498</a:t>
          </a:r>
          <a:r>
            <a:rPr kumimoji="1" lang="ja-JP" altLang="en-US" sz="1300">
              <a:latin typeface="ＭＳ Ｐゴシック" panose="020B0600070205080204" pitchFamily="50" charset="-128"/>
              <a:ea typeface="ＭＳ Ｐゴシック" panose="020B0600070205080204" pitchFamily="50" charset="-128"/>
            </a:rPr>
            <a:t>円減少している。物価高騰の影響を受け委託料等全体的に増加傾向となったものの、災害復旧事業に係る委託料分が大幅に減少したものである。</a:t>
          </a:r>
        </a:p>
        <a:p>
          <a:r>
            <a:rPr kumimoji="1" lang="ja-JP" altLang="en-US" sz="1300">
              <a:latin typeface="ＭＳ Ｐゴシック" panose="020B0600070205080204" pitchFamily="50" charset="-128"/>
              <a:ea typeface="ＭＳ Ｐゴシック" panose="020B0600070205080204" pitchFamily="50" charset="-128"/>
            </a:rPr>
            <a:t>・扶助費は、昨年度と比較すると、住民一人あたり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1,661</a:t>
          </a:r>
          <a:r>
            <a:rPr kumimoji="1" lang="ja-JP" altLang="en-US" sz="1300">
              <a:latin typeface="ＭＳ Ｐゴシック" panose="020B0600070205080204" pitchFamily="50" charset="-128"/>
              <a:ea typeface="ＭＳ Ｐゴシック" panose="020B0600070205080204" pitchFamily="50" charset="-128"/>
            </a:rPr>
            <a:t>円増加している。町独自の事業では子育て支援金を拡充し、その他児童手当増の影響もある。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・普通建設事業費（うち新規整備）は、昨年度と比較すると、住民一人あたり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13,234</a:t>
          </a:r>
          <a:r>
            <a:rPr kumimoji="1" lang="ja-JP" altLang="en-US" sz="1300">
              <a:latin typeface="ＭＳ Ｐゴシック" panose="020B0600070205080204" pitchFamily="50" charset="-128"/>
              <a:ea typeface="ＭＳ Ｐゴシック" panose="020B0600070205080204" pitchFamily="50" charset="-128"/>
            </a:rPr>
            <a:t>円増加している。町道改良、また観光駐車場の整備等を行ったことによる。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・普通建設事業費（うち更新整備）は、昨年度と比較すると、住民一人あたり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8,890</a:t>
          </a:r>
          <a:r>
            <a:rPr kumimoji="1" lang="ja-JP" altLang="en-US" sz="1300">
              <a:latin typeface="ＭＳ Ｐゴシック" panose="020B0600070205080204" pitchFamily="50" charset="-128"/>
              <a:ea typeface="ＭＳ Ｐゴシック" panose="020B0600070205080204" pitchFamily="50" charset="-128"/>
            </a:rPr>
            <a:t>円増加している。これは災害復旧に関係する事業分の増加が影響しているものと考えられる。</a:t>
          </a:r>
        </a:p>
        <a:p>
          <a:r>
            <a:rPr kumimoji="1" lang="ja-JP" altLang="en-US" sz="1300">
              <a:latin typeface="ＭＳ Ｐゴシック" panose="020B0600070205080204" pitchFamily="50" charset="-128"/>
              <a:ea typeface="ＭＳ Ｐゴシック" panose="020B0600070205080204" pitchFamily="50" charset="-128"/>
            </a:rPr>
            <a:t>・災害復旧費の伸びは継続して取り組んでいる令和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年の台風災害からの復旧事業の伸びによるものであり、操出金の伸びは国保会計への財政安定化支援分としての操出の伸びによる。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宮崎県高千穂町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10,805
10,736
237.54
10,632,714
10,356,919
47,046
5,126,733
5,988,312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87503</xdr:rowOff>
    </xdr:from>
    <xdr:to>
      <xdr:col>24</xdr:col>
      <xdr:colOff>63500</xdr:colOff>
      <xdr:row>33</xdr:row>
      <xdr:rowOff>159893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4535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159893</xdr:rowOff>
    </xdr:from>
    <xdr:to>
      <xdr:col>19</xdr:col>
      <xdr:colOff>177800</xdr:colOff>
      <xdr:row>34</xdr:row>
      <xdr:rowOff>144653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17743"/>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144653</xdr:rowOff>
    </xdr:from>
    <xdr:to>
      <xdr:col>15</xdr:col>
      <xdr:colOff>50800</xdr:colOff>
      <xdr:row>35</xdr:row>
      <xdr:rowOff>122174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3953"/>
          <a:ext cx="889000" cy="1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7493</xdr:rowOff>
    </xdr:from>
    <xdr:to>
      <xdr:col>10</xdr:col>
      <xdr:colOff>114300</xdr:colOff>
      <xdr:row>35</xdr:row>
      <xdr:rowOff>122174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8243"/>
          <a:ext cx="8890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36703</xdr:rowOff>
    </xdr:from>
    <xdr:to>
      <xdr:col>24</xdr:col>
      <xdr:colOff>114300</xdr:colOff>
      <xdr:row>33</xdr:row>
      <xdr:rowOff>138303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59580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109093</xdr:rowOff>
    </xdr:from>
    <xdr:to>
      <xdr:col>20</xdr:col>
      <xdr:colOff>38100</xdr:colOff>
      <xdr:row>34</xdr:row>
      <xdr:rowOff>39243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55770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4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93853</xdr:rowOff>
    </xdr:from>
    <xdr:to>
      <xdr:col>15</xdr:col>
      <xdr:colOff>101600</xdr:colOff>
      <xdr:row>35</xdr:row>
      <xdr:rowOff>24003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40530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9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71374</xdr:rowOff>
    </xdr:from>
    <xdr:to>
      <xdr:col>10</xdr:col>
      <xdr:colOff>165100</xdr:colOff>
      <xdr:row>36</xdr:row>
      <xdr:rowOff>1524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18051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128143</xdr:rowOff>
    </xdr:from>
    <xdr:to>
      <xdr:col>6</xdr:col>
      <xdr:colOff>38100</xdr:colOff>
      <xdr:row>35</xdr:row>
      <xdr:rowOff>58293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74820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143473</xdr:rowOff>
    </xdr:from>
    <xdr:to>
      <xdr:col>24</xdr:col>
      <xdr:colOff>63500</xdr:colOff>
      <xdr:row>58</xdr:row>
      <xdr:rowOff>148625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87573"/>
          <a:ext cx="8382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131800</xdr:rowOff>
    </xdr:from>
    <xdr:to>
      <xdr:col>19</xdr:col>
      <xdr:colOff>177800</xdr:colOff>
      <xdr:row>58</xdr:row>
      <xdr:rowOff>148625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75900"/>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99430</xdr:rowOff>
    </xdr:from>
    <xdr:to>
      <xdr:col>15</xdr:col>
      <xdr:colOff>50800</xdr:colOff>
      <xdr:row>58</xdr:row>
      <xdr:rowOff>131800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43530"/>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31045</xdr:rowOff>
    </xdr:from>
    <xdr:to>
      <xdr:col>10</xdr:col>
      <xdr:colOff>114300</xdr:colOff>
      <xdr:row>58</xdr:row>
      <xdr:rowOff>99430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5145"/>
          <a:ext cx="889000" cy="6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152280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92673</xdr:rowOff>
    </xdr:from>
    <xdr:to>
      <xdr:col>24</xdr:col>
      <xdr:colOff>114300</xdr:colOff>
      <xdr:row>59</xdr:row>
      <xdr:rowOff>22823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7600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5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97825</xdr:rowOff>
    </xdr:from>
    <xdr:to>
      <xdr:col>20</xdr:col>
      <xdr:colOff>38100</xdr:colOff>
      <xdr:row>59</xdr:row>
      <xdr:rowOff>27975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19102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3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81000</xdr:rowOff>
    </xdr:from>
    <xdr:to>
      <xdr:col>15</xdr:col>
      <xdr:colOff>101600</xdr:colOff>
      <xdr:row>59</xdr:row>
      <xdr:rowOff>11150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2277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1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48630</xdr:rowOff>
    </xdr:from>
    <xdr:to>
      <xdr:col>10</xdr:col>
      <xdr:colOff>165100</xdr:colOff>
      <xdr:row>58</xdr:row>
      <xdr:rowOff>150230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166757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151695</xdr:rowOff>
    </xdr:from>
    <xdr:to>
      <xdr:col>6</xdr:col>
      <xdr:colOff>38100</xdr:colOff>
      <xdr:row>58</xdr:row>
      <xdr:rowOff>81845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72972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1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50295</xdr:rowOff>
    </xdr:from>
    <xdr:to>
      <xdr:col>24</xdr:col>
      <xdr:colOff>63500</xdr:colOff>
      <xdr:row>74</xdr:row>
      <xdr:rowOff>110635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37595"/>
          <a:ext cx="838200" cy="6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110635</xdr:rowOff>
    </xdr:from>
    <xdr:to>
      <xdr:col>19</xdr:col>
      <xdr:colOff>177800</xdr:colOff>
      <xdr:row>75</xdr:row>
      <xdr:rowOff>22385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797935"/>
          <a:ext cx="889000" cy="8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136200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169179</xdr:rowOff>
    </xdr:from>
    <xdr:to>
      <xdr:col>15</xdr:col>
      <xdr:colOff>50800</xdr:colOff>
      <xdr:row>75</xdr:row>
      <xdr:rowOff>22385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685029"/>
          <a:ext cx="889000" cy="19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169179</xdr:rowOff>
    </xdr:from>
    <xdr:to>
      <xdr:col>10</xdr:col>
      <xdr:colOff>114300</xdr:colOff>
      <xdr:row>76</xdr:row>
      <xdr:rowOff>139962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685029"/>
          <a:ext cx="889000" cy="48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170945</xdr:rowOff>
    </xdr:from>
    <xdr:to>
      <xdr:col>24</xdr:col>
      <xdr:colOff>114300</xdr:colOff>
      <xdr:row>74</xdr:row>
      <xdr:rowOff>101095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68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22372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3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59835</xdr:rowOff>
    </xdr:from>
    <xdr:to>
      <xdr:col>20</xdr:col>
      <xdr:colOff>38100</xdr:colOff>
      <xdr:row>74</xdr:row>
      <xdr:rowOff>161435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7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2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143035</xdr:rowOff>
    </xdr:from>
    <xdr:to>
      <xdr:col>15</xdr:col>
      <xdr:colOff>101600</xdr:colOff>
      <xdr:row>75</xdr:row>
      <xdr:rowOff>73185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3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89712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0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118379</xdr:rowOff>
    </xdr:from>
    <xdr:to>
      <xdr:col>10</xdr:col>
      <xdr:colOff>165100</xdr:colOff>
      <xdr:row>74</xdr:row>
      <xdr:rowOff>48529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63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65056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40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89162</xdr:rowOff>
    </xdr:from>
    <xdr:to>
      <xdr:col>6</xdr:col>
      <xdr:colOff>38100</xdr:colOff>
      <xdr:row>77</xdr:row>
      <xdr:rowOff>19312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35838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9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67554</xdr:rowOff>
    </xdr:from>
    <xdr:to>
      <xdr:col>24</xdr:col>
      <xdr:colOff>63500</xdr:colOff>
      <xdr:row>97</xdr:row>
      <xdr:rowOff>143095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698204"/>
          <a:ext cx="838200" cy="7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129223</xdr:rowOff>
    </xdr:from>
    <xdr:to>
      <xdr:col>19</xdr:col>
      <xdr:colOff>177800</xdr:colOff>
      <xdr:row>97</xdr:row>
      <xdr:rowOff>143095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59873"/>
          <a:ext cx="889000" cy="1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129223</xdr:rowOff>
    </xdr:from>
    <xdr:to>
      <xdr:col>15</xdr:col>
      <xdr:colOff>50800</xdr:colOff>
      <xdr:row>97</xdr:row>
      <xdr:rowOff>136683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59873"/>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136683</xdr:rowOff>
    </xdr:from>
    <xdr:to>
      <xdr:col>10</xdr:col>
      <xdr:colOff>114300</xdr:colOff>
      <xdr:row>97</xdr:row>
      <xdr:rowOff>158826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67333"/>
          <a:ext cx="889000" cy="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16754</xdr:rowOff>
    </xdr:from>
    <xdr:to>
      <xdr:col>24</xdr:col>
      <xdr:colOff>114300</xdr:colOff>
      <xdr:row>97</xdr:row>
      <xdr:rowOff>118354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4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166631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92295</xdr:rowOff>
    </xdr:from>
    <xdr:to>
      <xdr:col>20</xdr:col>
      <xdr:colOff>38100</xdr:colOff>
      <xdr:row>98</xdr:row>
      <xdr:rowOff>22445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78423</xdr:rowOff>
    </xdr:from>
    <xdr:to>
      <xdr:col>15</xdr:col>
      <xdr:colOff>101600</xdr:colOff>
      <xdr:row>98</xdr:row>
      <xdr:rowOff>8573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0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0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85883</xdr:rowOff>
    </xdr:from>
    <xdr:to>
      <xdr:col>10</xdr:col>
      <xdr:colOff>165100</xdr:colOff>
      <xdr:row>98</xdr:row>
      <xdr:rowOff>16033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1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7160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0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108026</xdr:rowOff>
    </xdr:from>
    <xdr:to>
      <xdr:col>6</xdr:col>
      <xdr:colOff>38100</xdr:colOff>
      <xdr:row>98</xdr:row>
      <xdr:rowOff>38176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3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29303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3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106905</xdr:rowOff>
    </xdr:from>
    <xdr:to>
      <xdr:col>55</xdr:col>
      <xdr:colOff>0</xdr:colOff>
      <xdr:row>55</xdr:row>
      <xdr:rowOff>116611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36655"/>
          <a:ext cx="8382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93422</xdr:rowOff>
    </xdr:from>
    <xdr:to>
      <xdr:col>50</xdr:col>
      <xdr:colOff>114300</xdr:colOff>
      <xdr:row>55</xdr:row>
      <xdr:rowOff>106905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23172"/>
          <a:ext cx="889000" cy="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93422</xdr:rowOff>
    </xdr:from>
    <xdr:to>
      <xdr:col>45</xdr:col>
      <xdr:colOff>177800</xdr:colOff>
      <xdr:row>55</xdr:row>
      <xdr:rowOff>163817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23172"/>
          <a:ext cx="889000" cy="7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163817</xdr:rowOff>
    </xdr:from>
    <xdr:to>
      <xdr:col>41</xdr:col>
      <xdr:colOff>50800</xdr:colOff>
      <xdr:row>56</xdr:row>
      <xdr:rowOff>798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93567"/>
          <a:ext cx="889000" cy="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22106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24373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65811</xdr:rowOff>
    </xdr:from>
    <xdr:to>
      <xdr:col>55</xdr:col>
      <xdr:colOff>50800</xdr:colOff>
      <xdr:row>55</xdr:row>
      <xdr:rowOff>167411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88688</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4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56105</xdr:rowOff>
    </xdr:from>
    <xdr:to>
      <xdr:col>50</xdr:col>
      <xdr:colOff>165100</xdr:colOff>
      <xdr:row>55</xdr:row>
      <xdr:rowOff>157705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8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2782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26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42622</xdr:rowOff>
    </xdr:from>
    <xdr:to>
      <xdr:col>46</xdr:col>
      <xdr:colOff>38100</xdr:colOff>
      <xdr:row>55</xdr:row>
      <xdr:rowOff>144222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7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160749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24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113017</xdr:rowOff>
    </xdr:from>
    <xdr:to>
      <xdr:col>41</xdr:col>
      <xdr:colOff>101600</xdr:colOff>
      <xdr:row>56</xdr:row>
      <xdr:rowOff>43167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4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59694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3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121448</xdr:rowOff>
    </xdr:from>
    <xdr:to>
      <xdr:col>36</xdr:col>
      <xdr:colOff>165100</xdr:colOff>
      <xdr:row>56</xdr:row>
      <xdr:rowOff>51598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5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68125</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2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129080</xdr:rowOff>
    </xdr:from>
    <xdr:to>
      <xdr:col>55</xdr:col>
      <xdr:colOff>0</xdr:colOff>
      <xdr:row>78</xdr:row>
      <xdr:rowOff>155601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02180"/>
          <a:ext cx="838200" cy="2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144566</xdr:rowOff>
    </xdr:from>
    <xdr:to>
      <xdr:col>50</xdr:col>
      <xdr:colOff>114300</xdr:colOff>
      <xdr:row>78</xdr:row>
      <xdr:rowOff>155601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17666"/>
          <a:ext cx="8890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91427</xdr:rowOff>
    </xdr:from>
    <xdr:to>
      <xdr:col>45</xdr:col>
      <xdr:colOff>177800</xdr:colOff>
      <xdr:row>78</xdr:row>
      <xdr:rowOff>144566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64527"/>
          <a:ext cx="889000" cy="5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91427</xdr:rowOff>
    </xdr:from>
    <xdr:to>
      <xdr:col>41</xdr:col>
      <xdr:colOff>50800</xdr:colOff>
      <xdr:row>78</xdr:row>
      <xdr:rowOff>112421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64527"/>
          <a:ext cx="8890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155613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5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160442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78280</xdr:rowOff>
    </xdr:from>
    <xdr:to>
      <xdr:col>55</xdr:col>
      <xdr:colOff>50800</xdr:colOff>
      <xdr:row>79</xdr:row>
      <xdr:rowOff>8430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5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56707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2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104801</xdr:rowOff>
    </xdr:from>
    <xdr:to>
      <xdr:col>50</xdr:col>
      <xdr:colOff>165100</xdr:colOff>
      <xdr:row>79</xdr:row>
      <xdr:rowOff>34951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26078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93766</xdr:rowOff>
    </xdr:from>
    <xdr:to>
      <xdr:col>46</xdr:col>
      <xdr:colOff>38100</xdr:colOff>
      <xdr:row>79</xdr:row>
      <xdr:rowOff>23916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15043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40627</xdr:rowOff>
    </xdr:from>
    <xdr:to>
      <xdr:col>41</xdr:col>
      <xdr:colOff>101600</xdr:colOff>
      <xdr:row>78</xdr:row>
      <xdr:rowOff>142227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158754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61621</xdr:rowOff>
    </xdr:from>
    <xdr:to>
      <xdr:col>36</xdr:col>
      <xdr:colOff>165100</xdr:colOff>
      <xdr:row>78</xdr:row>
      <xdr:rowOff>163221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8298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97050</xdr:rowOff>
    </xdr:from>
    <xdr:to>
      <xdr:col>55</xdr:col>
      <xdr:colOff>0</xdr:colOff>
      <xdr:row>95</xdr:row>
      <xdr:rowOff>166033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84800"/>
          <a:ext cx="838200" cy="6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166033</xdr:rowOff>
    </xdr:from>
    <xdr:to>
      <xdr:col>50</xdr:col>
      <xdr:colOff>114300</xdr:colOff>
      <xdr:row>96</xdr:row>
      <xdr:rowOff>23386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53783"/>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23386</xdr:rowOff>
    </xdr:from>
    <xdr:to>
      <xdr:col>45</xdr:col>
      <xdr:colOff>177800</xdr:colOff>
      <xdr:row>97</xdr:row>
      <xdr:rowOff>75115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482586"/>
          <a:ext cx="889000" cy="22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71138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99957</xdr:rowOff>
    </xdr:from>
    <xdr:to>
      <xdr:col>41</xdr:col>
      <xdr:colOff>50800</xdr:colOff>
      <xdr:row>97</xdr:row>
      <xdr:rowOff>75115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387707"/>
          <a:ext cx="889000" cy="3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90188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46250</xdr:rowOff>
    </xdr:from>
    <xdr:to>
      <xdr:col>55</xdr:col>
      <xdr:colOff>50800</xdr:colOff>
      <xdr:row>95</xdr:row>
      <xdr:rowOff>147850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24677</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31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115233</xdr:rowOff>
    </xdr:from>
    <xdr:to>
      <xdr:col>50</xdr:col>
      <xdr:colOff>165100</xdr:colOff>
      <xdr:row>96</xdr:row>
      <xdr:rowOff>45383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61910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7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144036</xdr:rowOff>
    </xdr:from>
    <xdr:to>
      <xdr:col>46</xdr:col>
      <xdr:colOff>38100</xdr:colOff>
      <xdr:row>96</xdr:row>
      <xdr:rowOff>74186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90713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2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24315</xdr:rowOff>
    </xdr:from>
    <xdr:to>
      <xdr:col>41</xdr:col>
      <xdr:colOff>101600</xdr:colOff>
      <xdr:row>97</xdr:row>
      <xdr:rowOff>125915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117042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4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49157</xdr:rowOff>
    </xdr:from>
    <xdr:to>
      <xdr:col>36</xdr:col>
      <xdr:colOff>165100</xdr:colOff>
      <xdr:row>95</xdr:row>
      <xdr:rowOff>150757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167284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53563</xdr:rowOff>
    </xdr:from>
    <xdr:to>
      <xdr:col>85</xdr:col>
      <xdr:colOff>127000</xdr:colOff>
      <xdr:row>37</xdr:row>
      <xdr:rowOff>97980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7213"/>
          <a:ext cx="8382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97980</xdr:rowOff>
    </xdr:from>
    <xdr:to>
      <xdr:col>81</xdr:col>
      <xdr:colOff>50800</xdr:colOff>
      <xdr:row>37</xdr:row>
      <xdr:rowOff>130396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41630"/>
          <a:ext cx="8890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103856</xdr:rowOff>
    </xdr:from>
    <xdr:to>
      <xdr:col>76</xdr:col>
      <xdr:colOff>114300</xdr:colOff>
      <xdr:row>37</xdr:row>
      <xdr:rowOff>130396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47506"/>
          <a:ext cx="889000" cy="2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103856</xdr:rowOff>
    </xdr:from>
    <xdr:to>
      <xdr:col>71</xdr:col>
      <xdr:colOff>177800</xdr:colOff>
      <xdr:row>37</xdr:row>
      <xdr:rowOff>135905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47506"/>
          <a:ext cx="889000" cy="3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2763</xdr:rowOff>
    </xdr:from>
    <xdr:to>
      <xdr:col>85</xdr:col>
      <xdr:colOff>177800</xdr:colOff>
      <xdr:row>37</xdr:row>
      <xdr:rowOff>104363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152640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47180</xdr:rowOff>
    </xdr:from>
    <xdr:to>
      <xdr:col>81</xdr:col>
      <xdr:colOff>101600</xdr:colOff>
      <xdr:row>37</xdr:row>
      <xdr:rowOff>148780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139908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8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79596</xdr:rowOff>
    </xdr:from>
    <xdr:to>
      <xdr:col>76</xdr:col>
      <xdr:colOff>165100</xdr:colOff>
      <xdr:row>38</xdr:row>
      <xdr:rowOff>9746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53056</xdr:rowOff>
    </xdr:from>
    <xdr:to>
      <xdr:col>72</xdr:col>
      <xdr:colOff>38100</xdr:colOff>
      <xdr:row>37</xdr:row>
      <xdr:rowOff>154656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145783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8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85105</xdr:rowOff>
    </xdr:from>
    <xdr:to>
      <xdr:col>67</xdr:col>
      <xdr:colOff>101600</xdr:colOff>
      <xdr:row>38</xdr:row>
      <xdr:rowOff>15255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2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6382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2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54852</xdr:rowOff>
    </xdr:from>
    <xdr:to>
      <xdr:col>85</xdr:col>
      <xdr:colOff>127000</xdr:colOff>
      <xdr:row>57</xdr:row>
      <xdr:rowOff>79866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27502"/>
          <a:ext cx="838200" cy="2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79866</xdr:rowOff>
    </xdr:from>
    <xdr:to>
      <xdr:col>81</xdr:col>
      <xdr:colOff>50800</xdr:colOff>
      <xdr:row>57</xdr:row>
      <xdr:rowOff>88882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52516"/>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88882</xdr:rowOff>
    </xdr:from>
    <xdr:to>
      <xdr:col>76</xdr:col>
      <xdr:colOff>114300</xdr:colOff>
      <xdr:row>57</xdr:row>
      <xdr:rowOff>109031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61532"/>
          <a:ext cx="8890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66786</xdr:rowOff>
    </xdr:from>
    <xdr:to>
      <xdr:col>71</xdr:col>
      <xdr:colOff>177800</xdr:colOff>
      <xdr:row>57</xdr:row>
      <xdr:rowOff>109031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39436"/>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4052</xdr:rowOff>
    </xdr:from>
    <xdr:to>
      <xdr:col>85</xdr:col>
      <xdr:colOff>177800</xdr:colOff>
      <xdr:row>57</xdr:row>
      <xdr:rowOff>105652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7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90429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29066</xdr:rowOff>
    </xdr:from>
    <xdr:to>
      <xdr:col>81</xdr:col>
      <xdr:colOff>101600</xdr:colOff>
      <xdr:row>57</xdr:row>
      <xdr:rowOff>130666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121793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38082</xdr:rowOff>
    </xdr:from>
    <xdr:to>
      <xdr:col>76</xdr:col>
      <xdr:colOff>165100</xdr:colOff>
      <xdr:row>57</xdr:row>
      <xdr:rowOff>139682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130809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58231</xdr:rowOff>
    </xdr:from>
    <xdr:to>
      <xdr:col>72</xdr:col>
      <xdr:colOff>38100</xdr:colOff>
      <xdr:row>57</xdr:row>
      <xdr:rowOff>159831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150958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2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15986</xdr:rowOff>
    </xdr:from>
    <xdr:to>
      <xdr:col>67</xdr:col>
      <xdr:colOff>101600</xdr:colOff>
      <xdr:row>57</xdr:row>
      <xdr:rowOff>117586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108713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8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104039</xdr:rowOff>
    </xdr:from>
    <xdr:to>
      <xdr:col>85</xdr:col>
      <xdr:colOff>127000</xdr:colOff>
      <xdr:row>74</xdr:row>
      <xdr:rowOff>121369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2448439"/>
          <a:ext cx="838200" cy="36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89143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62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121369</xdr:rowOff>
    </xdr:from>
    <xdr:to>
      <xdr:col>81</xdr:col>
      <xdr:colOff>50800</xdr:colOff>
      <xdr:row>78</xdr:row>
      <xdr:rowOff>79643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2808669"/>
          <a:ext cx="889000" cy="6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14367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5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79643</xdr:rowOff>
    </xdr:from>
    <xdr:to>
      <xdr:col>76</xdr:col>
      <xdr:colOff>114300</xdr:colOff>
      <xdr:row>79</xdr:row>
      <xdr:rowOff>39540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52743"/>
          <a:ext cx="889000" cy="13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11265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25792</xdr:rowOff>
    </xdr:from>
    <xdr:to>
      <xdr:col>71</xdr:col>
      <xdr:colOff>177800</xdr:colOff>
      <xdr:row>79</xdr:row>
      <xdr:rowOff>39540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70342"/>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53239</xdr:rowOff>
    </xdr:from>
    <xdr:to>
      <xdr:col>85</xdr:col>
      <xdr:colOff>177800</xdr:colOff>
      <xdr:row>72</xdr:row>
      <xdr:rowOff>154839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39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76116</xdr:rowOff>
    </xdr:from>
    <xdr:ext cx="599010"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24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70569</xdr:rowOff>
    </xdr:from>
    <xdr:to>
      <xdr:col>81</xdr:col>
      <xdr:colOff>101600</xdr:colOff>
      <xdr:row>75</xdr:row>
      <xdr:rowOff>719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275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17246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53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28843</xdr:rowOff>
    </xdr:from>
    <xdr:to>
      <xdr:col>76</xdr:col>
      <xdr:colOff>165100</xdr:colOff>
      <xdr:row>78</xdr:row>
      <xdr:rowOff>130443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146970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160190</xdr:rowOff>
    </xdr:from>
    <xdr:to>
      <xdr:col>72</xdr:col>
      <xdr:colOff>38100</xdr:colOff>
      <xdr:row>79</xdr:row>
      <xdr:rowOff>90340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81467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2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146442</xdr:rowOff>
    </xdr:from>
    <xdr:to>
      <xdr:col>67</xdr:col>
      <xdr:colOff>101600</xdr:colOff>
      <xdr:row>79</xdr:row>
      <xdr:rowOff>76592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1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67719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1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33717</xdr:rowOff>
    </xdr:from>
    <xdr:to>
      <xdr:col>85</xdr:col>
      <xdr:colOff>127000</xdr:colOff>
      <xdr:row>97</xdr:row>
      <xdr:rowOff>58731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664367"/>
          <a:ext cx="838200" cy="2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164659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80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29482</xdr:rowOff>
    </xdr:from>
    <xdr:to>
      <xdr:col>81</xdr:col>
      <xdr:colOff>50800</xdr:colOff>
      <xdr:row>97</xdr:row>
      <xdr:rowOff>33717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660132"/>
          <a:ext cx="8890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87633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29482</xdr:rowOff>
    </xdr:from>
    <xdr:to>
      <xdr:col>76</xdr:col>
      <xdr:colOff>114300</xdr:colOff>
      <xdr:row>97</xdr:row>
      <xdr:rowOff>36013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66013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36013</xdr:rowOff>
    </xdr:from>
    <xdr:to>
      <xdr:col>71</xdr:col>
      <xdr:colOff>177800</xdr:colOff>
      <xdr:row>97</xdr:row>
      <xdr:rowOff>48391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666663"/>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130218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7931</xdr:rowOff>
    </xdr:from>
    <xdr:to>
      <xdr:col>85</xdr:col>
      <xdr:colOff>177800</xdr:colOff>
      <xdr:row>97</xdr:row>
      <xdr:rowOff>109531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6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157808</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61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154367</xdr:rowOff>
    </xdr:from>
    <xdr:to>
      <xdr:col>81</xdr:col>
      <xdr:colOff>101600</xdr:colOff>
      <xdr:row>97</xdr:row>
      <xdr:rowOff>84517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1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75644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150132</xdr:rowOff>
    </xdr:from>
    <xdr:to>
      <xdr:col>76</xdr:col>
      <xdr:colOff>165100</xdr:colOff>
      <xdr:row>97</xdr:row>
      <xdr:rowOff>80282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71409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70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156663</xdr:rowOff>
    </xdr:from>
    <xdr:to>
      <xdr:col>72</xdr:col>
      <xdr:colOff>38100</xdr:colOff>
      <xdr:row>97</xdr:row>
      <xdr:rowOff>86813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6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77940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7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169041</xdr:rowOff>
    </xdr:from>
    <xdr:to>
      <xdr:col>67</xdr:col>
      <xdr:colOff>101600</xdr:colOff>
      <xdr:row>97</xdr:row>
      <xdr:rowOff>99191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62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90318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72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・総務費は、昨年度と比較すると、住民一人あたり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4,733</a:t>
          </a:r>
          <a:r>
            <a:rPr kumimoji="1" lang="ja-JP" altLang="en-US" sz="1300">
              <a:latin typeface="ＭＳ Ｐゴシック" panose="020B0600070205080204" pitchFamily="50" charset="-128"/>
              <a:ea typeface="ＭＳ Ｐゴシック" panose="020B0600070205080204" pitchFamily="50" charset="-128"/>
            </a:rPr>
            <a:t>円の増加である。自治公民館運営交付金等、前年度まで教育費で整理していたものを総務費で計上したことが主な要因である。</a:t>
          </a:r>
        </a:p>
        <a:p>
          <a:r>
            <a:rPr kumimoji="1" lang="ja-JP" altLang="en-US" sz="1300">
              <a:latin typeface="ＭＳ Ｐゴシック" panose="020B0600070205080204" pitchFamily="50" charset="-128"/>
              <a:ea typeface="ＭＳ Ｐゴシック" panose="020B0600070205080204" pitchFamily="50" charset="-128"/>
            </a:rPr>
            <a:t>・民生費は、昨年度と比較すると、住民一人あたり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5,543</a:t>
          </a:r>
          <a:r>
            <a:rPr kumimoji="1" lang="ja-JP" altLang="en-US" sz="1300">
              <a:latin typeface="ＭＳ Ｐゴシック" panose="020B0600070205080204" pitchFamily="50" charset="-128"/>
              <a:ea typeface="ＭＳ Ｐゴシック" panose="020B0600070205080204" pitchFamily="50" charset="-128"/>
            </a:rPr>
            <a:t>円の増加である。老人福祉費の伸びが大きかったためである。</a:t>
          </a:r>
        </a:p>
        <a:p>
          <a:r>
            <a:rPr kumimoji="1" lang="ja-JP" altLang="en-US" sz="1300">
              <a:latin typeface="ＭＳ Ｐゴシック" panose="020B0600070205080204" pitchFamily="50" charset="-128"/>
              <a:ea typeface="ＭＳ Ｐゴシック" panose="020B0600070205080204" pitchFamily="50" charset="-128"/>
            </a:rPr>
            <a:t>・衛生費は、昨年度と比較すると、住民一人あたり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19,827</a:t>
          </a:r>
          <a:r>
            <a:rPr kumimoji="1" lang="ja-JP" altLang="en-US" sz="1300">
              <a:latin typeface="ＭＳ Ｐゴシック" panose="020B0600070205080204" pitchFamily="50" charset="-128"/>
              <a:ea typeface="ＭＳ Ｐゴシック" panose="020B0600070205080204" pitchFamily="50" charset="-128"/>
            </a:rPr>
            <a:t>円の増加である。病院事業への負担金が増加したことによる。</a:t>
          </a:r>
        </a:p>
        <a:p>
          <a:r>
            <a:rPr kumimoji="1" lang="ja-JP" altLang="en-US" sz="1300">
              <a:latin typeface="ＭＳ Ｐゴシック" panose="020B0600070205080204" pitchFamily="50" charset="-128"/>
              <a:ea typeface="ＭＳ Ｐゴシック" panose="020B0600070205080204" pitchFamily="50" charset="-128"/>
            </a:rPr>
            <a:t>・農林水産業費は、昨年度と比較すると、住民一人あたり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2,123</a:t>
          </a:r>
          <a:r>
            <a:rPr kumimoji="1" lang="ja-JP" altLang="en-US" sz="1300">
              <a:latin typeface="ＭＳ Ｐゴシック" panose="020B0600070205080204" pitchFamily="50" charset="-128"/>
              <a:ea typeface="ＭＳ Ｐゴシック" panose="020B0600070205080204" pitchFamily="50" charset="-128"/>
            </a:rPr>
            <a:t>円減少している。特に災害復旧事業を優先したため、農地費や林業土木費において本来の事業量を調整したことが影響している。</a:t>
          </a:r>
        </a:p>
        <a:p>
          <a:r>
            <a:rPr kumimoji="1" lang="ja-JP" altLang="en-US" sz="1300">
              <a:latin typeface="ＭＳ Ｐゴシック" panose="020B0600070205080204" pitchFamily="50" charset="-128"/>
              <a:ea typeface="ＭＳ Ｐゴシック" panose="020B0600070205080204" pitchFamily="50" charset="-128"/>
            </a:rPr>
            <a:t>・土木費は、昨年度と比較すると、住民一人あたり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6,337</a:t>
          </a:r>
          <a:r>
            <a:rPr kumimoji="1" lang="ja-JP" altLang="en-US" sz="1300">
              <a:latin typeface="ＭＳ Ｐゴシック" panose="020B0600070205080204" pitchFamily="50" charset="-128"/>
              <a:ea typeface="ＭＳ Ｐゴシック" panose="020B0600070205080204" pitchFamily="50" charset="-128"/>
            </a:rPr>
            <a:t>円の増加である。社会資本整備（町道整備）等の伸びがあった。</a:t>
          </a:r>
        </a:p>
        <a:p>
          <a:r>
            <a:rPr kumimoji="1" lang="ja-JP" altLang="en-US" sz="1300">
              <a:latin typeface="ＭＳ Ｐゴシック" panose="020B0600070205080204" pitchFamily="50" charset="-128"/>
              <a:ea typeface="ＭＳ Ｐゴシック" panose="020B0600070205080204" pitchFamily="50" charset="-128"/>
            </a:rPr>
            <a:t>・災害復旧費は、昨年度と比較すると、住民一人あたり</a:t>
          </a:r>
          <a:r>
            <a:rPr kumimoji="1" lang="en-US" altLang="ja-JP" sz="1300">
              <a:latin typeface="ＭＳ Ｐゴシック" panose="020B0600070205080204" pitchFamily="50" charset="-128"/>
              <a:ea typeface="ＭＳ Ｐゴシック" panose="020B0600070205080204" pitchFamily="50" charset="-128"/>
            </a:rPr>
            <a:t>33,092</a:t>
          </a:r>
          <a:r>
            <a:rPr kumimoji="1" lang="ja-JP" altLang="en-US" sz="1300">
              <a:latin typeface="ＭＳ Ｐゴシック" panose="020B0600070205080204" pitchFamily="50" charset="-128"/>
              <a:ea typeface="ＭＳ Ｐゴシック" panose="020B0600070205080204" pitchFamily="50" charset="-128"/>
            </a:rPr>
            <a:t>円の増加である。令和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号災害発生以降の災害復旧事業分の増加が影響している。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宮崎県高千穂町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実質単年度収支は改善傾向である。災害復旧事業や物価高対応のための財政調整基金からの繰入も一定の目途がついた。但し、財政調整基金残高の標準財政規模比が</a:t>
          </a:r>
          <a:r>
            <a:rPr kumimoji="1" lang="en-US" altLang="ja-JP" sz="1400">
              <a:latin typeface="ＭＳ ゴシック" pitchFamily="49" charset="-128"/>
              <a:ea typeface="ＭＳ ゴシック" pitchFamily="49" charset="-128"/>
            </a:rPr>
            <a:t>19.89%</a:t>
          </a:r>
          <a:r>
            <a:rPr kumimoji="1" lang="ja-JP" altLang="en-US" sz="1400">
              <a:latin typeface="ＭＳ ゴシック" pitchFamily="49" charset="-128"/>
              <a:ea typeface="ＭＳ ゴシック" pitchFamily="49" charset="-128"/>
            </a:rPr>
            <a:t>となり</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を下回っている。一定程度の残高確保は必要であり、基金に頼ることのない新たな独自財源の研究、財源調整の工夫が必要である。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宮崎県高千穂町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年度の標準財政規模は</a:t>
          </a:r>
          <a:r>
            <a:rPr kumimoji="1" lang="en-US" altLang="ja-JP" sz="1400">
              <a:latin typeface="ＭＳ ゴシック" pitchFamily="49" charset="-128"/>
              <a:ea typeface="ＭＳ ゴシック" pitchFamily="49" charset="-128"/>
            </a:rPr>
            <a:t>5,126,733</a:t>
          </a:r>
          <a:r>
            <a:rPr kumimoji="1" lang="ja-JP" altLang="en-US" sz="1400">
              <a:latin typeface="ＭＳ ゴシック" pitchFamily="49" charset="-128"/>
              <a:ea typeface="ＭＳ ゴシック" pitchFamily="49" charset="-128"/>
            </a:rPr>
            <a:t>千円である。一般会計をはじめ特別会計、公営企業とも平成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年度以降は黒字収支で推移しており、町全体として健全な財政運営を継続している。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小水力発電事業が事業開始初年度である。売電収入を基金積立するなど順調に動き始めた。</a:t>
          </a:r>
        </a:p>
        <a:p>
          <a:r>
            <a:rPr kumimoji="1" lang="ja-JP" altLang="en-US" sz="1400">
              <a:latin typeface="ＭＳ ゴシック" pitchFamily="49" charset="-128"/>
              <a:ea typeface="ＭＳ ゴシック" pitchFamily="49" charset="-128"/>
            </a:rPr>
            <a:t>　病院事業については、令和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年度から経営統合により西臼杵郡</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町で構成する西臼杵広域行政事務組合での運用となった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（左記の表においては、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病院</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事業会計はその他会計（黒字）に含まれている）</a:t>
          </a:r>
          <a:r>
            <a:rPr kumimoji="1" lang="ja-JP" altLang="en-US" sz="1400">
              <a:solidFill>
                <a:schemeClr val="dk1"/>
              </a:solidFill>
              <a:effectLst/>
              <a:latin typeface="ＭＳ ゴシック" pitchFamily="49" charset="-128"/>
              <a:ea typeface="ＭＳ ゴシック" pitchFamily="49" charset="-128"/>
              <a:cs typeface="+mn-cs"/>
            </a:rPr>
            <a:t>。間接的な対応となるが、</a:t>
          </a:r>
          <a:r>
            <a:rPr kumimoji="1" lang="ja-JP" altLang="en-US" sz="1400">
              <a:latin typeface="ＭＳ ゴシック" pitchFamily="49" charset="-128"/>
              <a:ea typeface="ＭＳ ゴシック" pitchFamily="49" charset="-128"/>
            </a:rPr>
            <a:t>これまで同様注視していく必要がある。</a:t>
          </a:r>
        </a:p>
        <a:p>
          <a:r>
            <a:rPr kumimoji="1" lang="ja-JP" altLang="en-US" sz="1400">
              <a:latin typeface="ＭＳ ゴシック" pitchFamily="49" charset="-128"/>
              <a:ea typeface="ＭＳ ゴシック" pitchFamily="49" charset="-128"/>
            </a:rPr>
            <a:t>　第</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次高千穂町行財政改革大綱（令和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年度までの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年間）により、効率的な行政運営体制の構築と職員の資質向上、公共施設マネジメント等に取り組み健全な財政運営につなげていく。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10632714</v>
      </c>
      <c r="BO4" s="358"/>
      <c r="BP4" s="358"/>
      <c r="BQ4" s="358"/>
      <c r="BR4" s="358"/>
      <c r="BS4" s="358"/>
      <c r="BT4" s="358"/>
      <c r="BU4" s="359"/>
      <c r="BV4" s="357">
        <v>10133464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0.9</v>
      </c>
      <c r="CU4" s="364"/>
      <c r="CV4" s="364"/>
      <c r="CW4" s="364"/>
      <c r="CX4" s="364"/>
      <c r="CY4" s="364"/>
      <c r="CZ4" s="364"/>
      <c r="DA4" s="365"/>
      <c r="DB4" s="363">
        <v>4.0999999999999996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10356919</v>
      </c>
      <c r="BO5" s="395"/>
      <c r="BP5" s="395"/>
      <c r="BQ5" s="395"/>
      <c r="BR5" s="395"/>
      <c r="BS5" s="395"/>
      <c r="BT5" s="395"/>
      <c r="BU5" s="396"/>
      <c r="BV5" s="394">
        <v>9687976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95.1</v>
      </c>
      <c r="CU5" s="392"/>
      <c r="CV5" s="392"/>
      <c r="CW5" s="392"/>
      <c r="CX5" s="392"/>
      <c r="CY5" s="392"/>
      <c r="CZ5" s="392"/>
      <c r="DA5" s="393"/>
      <c r="DB5" s="391">
        <v>96.2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275795</v>
      </c>
      <c r="BO6" s="395"/>
      <c r="BP6" s="395"/>
      <c r="BQ6" s="395"/>
      <c r="BR6" s="395"/>
      <c r="BS6" s="395"/>
      <c r="BT6" s="395"/>
      <c r="BU6" s="396"/>
      <c r="BV6" s="394">
        <v>445488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95.3</v>
      </c>
      <c r="CU6" s="432"/>
      <c r="CV6" s="432"/>
      <c r="CW6" s="432"/>
      <c r="CX6" s="432"/>
      <c r="CY6" s="432"/>
      <c r="CZ6" s="432"/>
      <c r="DA6" s="433"/>
      <c r="DB6" s="431">
        <v>96.6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228749</v>
      </c>
      <c r="BO7" s="395"/>
      <c r="BP7" s="395"/>
      <c r="BQ7" s="395"/>
      <c r="BR7" s="395"/>
      <c r="BS7" s="395"/>
      <c r="BT7" s="395"/>
      <c r="BU7" s="396"/>
      <c r="BV7" s="394">
        <v>240890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5126733</v>
      </c>
      <c r="CU7" s="395"/>
      <c r="CV7" s="395"/>
      <c r="CW7" s="395"/>
      <c r="CX7" s="395"/>
      <c r="CY7" s="395"/>
      <c r="CZ7" s="395"/>
      <c r="DA7" s="396"/>
      <c r="DB7" s="394">
        <v>5032795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47046</v>
      </c>
      <c r="BO8" s="395"/>
      <c r="BP8" s="395"/>
      <c r="BQ8" s="395"/>
      <c r="BR8" s="395"/>
      <c r="BS8" s="395"/>
      <c r="BT8" s="395"/>
      <c r="BU8" s="396"/>
      <c r="BV8" s="394">
        <v>204598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0.25</v>
      </c>
      <c r="CU8" s="435"/>
      <c r="CV8" s="435"/>
      <c r="CW8" s="435"/>
      <c r="CX8" s="435"/>
      <c r="CY8" s="435"/>
      <c r="CZ8" s="435"/>
      <c r="DA8" s="436"/>
      <c r="DB8" s="434">
        <v>0.24</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11642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-157552</v>
      </c>
      <c r="BO9" s="395"/>
      <c r="BP9" s="395"/>
      <c r="BQ9" s="395"/>
      <c r="BR9" s="395"/>
      <c r="BS9" s="395"/>
      <c r="BT9" s="395"/>
      <c r="BU9" s="396"/>
      <c r="BV9" s="394">
        <v>-56724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11.3</v>
      </c>
      <c r="CU9" s="392"/>
      <c r="CV9" s="392"/>
      <c r="CW9" s="392"/>
      <c r="CX9" s="392"/>
      <c r="CY9" s="392"/>
      <c r="CZ9" s="392"/>
      <c r="DA9" s="393"/>
      <c r="DB9" s="391">
        <v>11.4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12755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3798</v>
      </c>
      <c r="BO10" s="395"/>
      <c r="BP10" s="395"/>
      <c r="BQ10" s="395"/>
      <c r="BR10" s="395"/>
      <c r="BS10" s="395"/>
      <c r="BT10" s="395"/>
      <c r="BU10" s="396"/>
      <c r="BV10" s="394">
        <v>5887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10805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200000</v>
      </c>
      <c r="BO12" s="395"/>
      <c r="BP12" s="395"/>
      <c r="BQ12" s="395"/>
      <c r="BR12" s="395"/>
      <c r="BS12" s="395"/>
      <c r="BT12" s="395"/>
      <c r="BU12" s="396"/>
      <c r="BV12" s="394">
        <v>510855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10736</v>
      </c>
      <c r="S13" s="479"/>
      <c r="T13" s="479"/>
      <c r="U13" s="479"/>
      <c r="V13" s="480"/>
      <c r="W13" s="410" t="s">
        <v>131</v>
      </c>
      <c r="X13" s="411"/>
      <c r="Y13" s="411"/>
      <c r="Z13" s="411"/>
      <c r="AA13" s="411"/>
      <c r="AB13" s="401"/>
      <c r="AC13" s="445">
        <v>1462</v>
      </c>
      <c r="AD13" s="446"/>
      <c r="AE13" s="446"/>
      <c r="AF13" s="446"/>
      <c r="AG13" s="488"/>
      <c r="AH13" s="445">
        <v>1635</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-353754</v>
      </c>
      <c r="BO13" s="395"/>
      <c r="BP13" s="395"/>
      <c r="BQ13" s="395"/>
      <c r="BR13" s="395"/>
      <c r="BS13" s="395"/>
      <c r="BT13" s="395"/>
      <c r="BU13" s="396"/>
      <c r="BV13" s="394">
        <v>-561692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6.6</v>
      </c>
      <c r="CU13" s="392"/>
      <c r="CV13" s="392"/>
      <c r="CW13" s="392"/>
      <c r="CX13" s="392"/>
      <c r="CY13" s="392"/>
      <c r="CZ13" s="392"/>
      <c r="DA13" s="393"/>
      <c r="DB13" s="391">
        <v>6.6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11038</v>
      </c>
      <c r="S14" s="479"/>
      <c r="T14" s="479"/>
      <c r="U14" s="479"/>
      <c r="V14" s="480"/>
      <c r="W14" s="384"/>
      <c r="X14" s="385"/>
      <c r="Y14" s="385"/>
      <c r="Z14" s="385"/>
      <c r="AA14" s="385"/>
      <c r="AB14" s="374"/>
      <c r="AC14" s="481">
        <v>24.1</v>
      </c>
      <c r="AD14" s="482"/>
      <c r="AE14" s="482"/>
      <c r="AF14" s="482"/>
      <c r="AG14" s="483"/>
      <c r="AH14" s="481">
        <v>25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10979</v>
      </c>
      <c r="S15" s="479"/>
      <c r="T15" s="479"/>
      <c r="U15" s="479"/>
      <c r="V15" s="480"/>
      <c r="W15" s="410" t="s">
        <v>137</v>
      </c>
      <c r="X15" s="411"/>
      <c r="Y15" s="411"/>
      <c r="Z15" s="411"/>
      <c r="AA15" s="411"/>
      <c r="AB15" s="401"/>
      <c r="AC15" s="445">
        <v>970</v>
      </c>
      <c r="AD15" s="446"/>
      <c r="AE15" s="446"/>
      <c r="AF15" s="446"/>
      <c r="AG15" s="488"/>
      <c r="AH15" s="445">
        <v>1061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1204720</v>
      </c>
      <c r="BO15" s="358"/>
      <c r="BP15" s="358"/>
      <c r="BQ15" s="358"/>
      <c r="BR15" s="358"/>
      <c r="BS15" s="358"/>
      <c r="BT15" s="358"/>
      <c r="BU15" s="359"/>
      <c r="BV15" s="357">
        <v>1212693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v>
      </c>
      <c r="AD16" s="482"/>
      <c r="AE16" s="482"/>
      <c r="AF16" s="482"/>
      <c r="AG16" s="483"/>
      <c r="AH16" s="481">
        <v>16.3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4844519</v>
      </c>
      <c r="BO16" s="395"/>
      <c r="BP16" s="395"/>
      <c r="BQ16" s="395"/>
      <c r="BR16" s="395"/>
      <c r="BS16" s="395"/>
      <c r="BT16" s="395"/>
      <c r="BU16" s="396"/>
      <c r="BV16" s="394">
        <v>4732164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3644</v>
      </c>
      <c r="AD17" s="446"/>
      <c r="AE17" s="446"/>
      <c r="AF17" s="446"/>
      <c r="AG17" s="488"/>
      <c r="AH17" s="445">
        <v>3833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1476721</v>
      </c>
      <c r="BO17" s="395"/>
      <c r="BP17" s="395"/>
      <c r="BQ17" s="395"/>
      <c r="BR17" s="395"/>
      <c r="BS17" s="395"/>
      <c r="BT17" s="395"/>
      <c r="BU17" s="396"/>
      <c r="BV17" s="394">
        <v>1491760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237.54</v>
      </c>
      <c r="M18" s="518"/>
      <c r="N18" s="518"/>
      <c r="O18" s="518"/>
      <c r="P18" s="518"/>
      <c r="Q18" s="518"/>
      <c r="R18" s="519"/>
      <c r="S18" s="519"/>
      <c r="T18" s="519"/>
      <c r="U18" s="519"/>
      <c r="V18" s="520"/>
      <c r="W18" s="412"/>
      <c r="X18" s="413"/>
      <c r="Y18" s="413"/>
      <c r="Z18" s="413"/>
      <c r="AA18" s="413"/>
      <c r="AB18" s="404"/>
      <c r="AC18" s="521">
        <v>60</v>
      </c>
      <c r="AD18" s="522"/>
      <c r="AE18" s="522"/>
      <c r="AF18" s="522"/>
      <c r="AG18" s="523"/>
      <c r="AH18" s="521">
        <v>58.7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4996628</v>
      </c>
      <c r="BO18" s="395"/>
      <c r="BP18" s="395"/>
      <c r="BQ18" s="395"/>
      <c r="BR18" s="395"/>
      <c r="BS18" s="395"/>
      <c r="BT18" s="395"/>
      <c r="BU18" s="396"/>
      <c r="BV18" s="394">
        <v>4907395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49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6137831</v>
      </c>
      <c r="BO19" s="395"/>
      <c r="BP19" s="395"/>
      <c r="BQ19" s="395"/>
      <c r="BR19" s="395"/>
      <c r="BS19" s="395"/>
      <c r="BT19" s="395"/>
      <c r="BU19" s="396"/>
      <c r="BV19" s="394">
        <v>6403819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4519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5988312</v>
      </c>
      <c r="BO22" s="358"/>
      <c r="BP22" s="358"/>
      <c r="BQ22" s="358"/>
      <c r="BR22" s="358"/>
      <c r="BS22" s="358"/>
      <c r="BT22" s="358"/>
      <c r="BU22" s="359"/>
      <c r="BV22" s="357">
        <v>6214173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5396486</v>
      </c>
      <c r="BO23" s="395"/>
      <c r="BP23" s="395"/>
      <c r="BQ23" s="395"/>
      <c r="BR23" s="395"/>
      <c r="BS23" s="395"/>
      <c r="BT23" s="395"/>
      <c r="BU23" s="396"/>
      <c r="BV23" s="394">
        <v>5583412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7420</v>
      </c>
      <c r="R24" s="446"/>
      <c r="S24" s="446"/>
      <c r="T24" s="446"/>
      <c r="U24" s="446"/>
      <c r="V24" s="488"/>
      <c r="W24" s="540"/>
      <c r="X24" s="541"/>
      <c r="Y24" s="542"/>
      <c r="Z24" s="444" t="s">
        <v>162</v>
      </c>
      <c r="AA24" s="424"/>
      <c r="AB24" s="424"/>
      <c r="AC24" s="424"/>
      <c r="AD24" s="424"/>
      <c r="AE24" s="424"/>
      <c r="AF24" s="424"/>
      <c r="AG24" s="425"/>
      <c r="AH24" s="445">
        <v>144</v>
      </c>
      <c r="AI24" s="446"/>
      <c r="AJ24" s="446"/>
      <c r="AK24" s="446"/>
      <c r="AL24" s="488"/>
      <c r="AM24" s="445">
        <v>446832</v>
      </c>
      <c r="AN24" s="446"/>
      <c r="AO24" s="446"/>
      <c r="AP24" s="446"/>
      <c r="AQ24" s="446"/>
      <c r="AR24" s="488"/>
      <c r="AS24" s="445">
        <v>3103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4095111</v>
      </c>
      <c r="BO24" s="395"/>
      <c r="BP24" s="395"/>
      <c r="BQ24" s="395"/>
      <c r="BR24" s="395"/>
      <c r="BS24" s="395"/>
      <c r="BT24" s="395"/>
      <c r="BU24" s="396"/>
      <c r="BV24" s="394">
        <v>4087137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5940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21031</v>
      </c>
      <c r="BO25" s="358"/>
      <c r="BP25" s="358"/>
      <c r="BQ25" s="358"/>
      <c r="BR25" s="358"/>
      <c r="BS25" s="358"/>
      <c r="BT25" s="358"/>
      <c r="BU25" s="359"/>
      <c r="BV25" s="357">
        <v>26079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5610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3210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2570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1019946</v>
      </c>
      <c r="BO28" s="358"/>
      <c r="BP28" s="358"/>
      <c r="BQ28" s="358"/>
      <c r="BR28" s="358"/>
      <c r="BS28" s="358"/>
      <c r="BT28" s="358"/>
      <c r="BU28" s="359"/>
      <c r="BV28" s="357">
        <v>1036148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11</v>
      </c>
      <c r="M29" s="446"/>
      <c r="N29" s="446"/>
      <c r="O29" s="446"/>
      <c r="P29" s="488"/>
      <c r="Q29" s="445">
        <v>2320</v>
      </c>
      <c r="R29" s="446"/>
      <c r="S29" s="446"/>
      <c r="T29" s="446"/>
      <c r="U29" s="446"/>
      <c r="V29" s="488"/>
      <c r="W29" s="543"/>
      <c r="X29" s="544"/>
      <c r="Y29" s="545"/>
      <c r="Z29" s="444" t="s">
        <v>178</v>
      </c>
      <c r="AA29" s="424"/>
      <c r="AB29" s="424"/>
      <c r="AC29" s="424"/>
      <c r="AD29" s="424"/>
      <c r="AE29" s="424"/>
      <c r="AF29" s="424"/>
      <c r="AG29" s="425"/>
      <c r="AH29" s="445">
        <v>145</v>
      </c>
      <c r="AI29" s="446"/>
      <c r="AJ29" s="446"/>
      <c r="AK29" s="446"/>
      <c r="AL29" s="488"/>
      <c r="AM29" s="445">
        <v>450684</v>
      </c>
      <c r="AN29" s="446"/>
      <c r="AO29" s="446"/>
      <c r="AP29" s="446"/>
      <c r="AQ29" s="446"/>
      <c r="AR29" s="488"/>
      <c r="AS29" s="445">
        <v>3108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71939</v>
      </c>
      <c r="BO29" s="395"/>
      <c r="BP29" s="395"/>
      <c r="BQ29" s="395"/>
      <c r="BR29" s="395"/>
      <c r="BS29" s="395"/>
      <c r="BT29" s="395"/>
      <c r="BU29" s="396"/>
      <c r="BV29" s="394">
        <v>71720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1853523</v>
      </c>
      <c r="BO30" s="514"/>
      <c r="BP30" s="514"/>
      <c r="BQ30" s="514"/>
      <c r="BR30" s="514"/>
      <c r="BS30" s="514"/>
      <c r="BT30" s="514"/>
      <c r="BU30" s="515"/>
      <c r="BV30" s="513">
        <v>1971485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IF('各会計、関係団体の財政状況及び健全化判断比率'!B35="","",'各会計、関係団体の財政状況及び健全化判断比率'!B35)</f>
        <v>簡易水道事業特別会計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宮崎県市町村総合事務組合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宮崎県林業公社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西臼杵地域介護認定審査会特別会計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下水道事業会計</v>
      </c>
      <c r="AP35" s="585"/>
      <c r="AQ35" s="585"/>
      <c r="AR35" s="585"/>
      <c r="AS35" s="585"/>
      <c r="AT35" s="585"/>
      <c r="AU35" s="585"/>
      <c r="AV35" s="585"/>
      <c r="AW35" s="585"/>
      <c r="AX35" s="585"/>
      <c r="AY35" s="585"/>
      <c r="AZ35" s="585"/>
      <c r="BA35" s="585"/>
      <c r="BB35" s="585"/>
      <c r="BC35" s="585"/>
      <c r="BD35" s="163"/>
      <c r="BE35" s="584">
        <f t="shared" ref="BE35:BE43" si="1">IF(BG35="","",BE34+1)</f>
        <v>10</v>
      </c>
      <c r="BF35" s="584"/>
      <c r="BG35" s="585" t="str">
        <f>IF('各会計、関係団体の財政状況及び健全化判断比率'!B36="","",'各会計、関係団体の財政状況及び健全化判断比率'!B36)</f>
        <v>小水力発電事業特別会計</v>
      </c>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宮崎県市町村総合事務組合　市町村交通災害共済事業特別会計</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株式会社高千穂まちづくり公社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介護保険特別会計（保険事業勘定）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後期高齢者医療特別会計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宮崎県北部広域行政事務組合（一般会計）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宮崎県北部広域行政事務組合（特別会計）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西臼杵広域行政事務組合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D+ZnIDzDHH2bAVab4evj2bQE4H7QLZNjo2Z19PyrDVHjfFAc08I+SWV4JBvc72QPbQEOwvOPME5KmSuelNUEpQ==" saltValue="KLdpDnidqCpJDZRqFyYd1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539</v>
      </c>
      <c r="D34" s="1136"/>
      <c r="E34" s="1137"/>
      <c r="F34" s="32">
        <v>5.82</v>
      </c>
      <c r="G34" s="33">
        <v>5.94</v>
      </c>
      <c r="H34" s="33">
        <v>6.49</v>
      </c>
      <c r="I34" s="33">
        <v>7.13</v>
      </c>
      <c r="J34" s="34">
        <v>7.69</v>
      </c>
      <c r="K34" s="22"/>
      <c r="L34" s="22"/>
      <c r="M34" s="22"/>
      <c r="N34" s="22"/>
      <c r="O34" s="22"/>
      <c r="P34" s="22"/>
    </row>
    <row r="35" spans="1:16" ht="39" customHeight="1" x14ac:dyDescent="0.2">
      <c r="A35" s="22"/>
      <c r="B35" s="35"/>
      <c r="C35" s="1132" t="s">
        <v>540</v>
      </c>
      <c r="D35" s="1132"/>
      <c r="E35" s="1133"/>
      <c r="F35" s="36" t="s">
        <v>492</v>
      </c>
      <c r="G35" s="37" t="s">
        <v>492</v>
      </c>
      <c r="H35" s="37" t="s">
        <v>492</v>
      </c>
      <c r="I35" s="37">
        <v>1.89</v>
      </c>
      <c r="J35" s="38">
        <v>2.19</v>
      </c>
      <c r="K35" s="22"/>
      <c r="L35" s="22"/>
      <c r="M35" s="22"/>
      <c r="N35" s="22"/>
      <c r="O35" s="22"/>
      <c r="P35" s="22"/>
    </row>
    <row r="36" spans="1:16" ht="39" customHeight="1" x14ac:dyDescent="0.2">
      <c r="A36" s="22"/>
      <c r="B36" s="35"/>
      <c r="C36" s="1132" t="s">
        <v>541</v>
      </c>
      <c r="D36" s="1132"/>
      <c r="E36" s="1133"/>
      <c r="F36" s="36">
        <v>0.57999999999999996</v>
      </c>
      <c r="G36" s="37">
        <v>1.02</v>
      </c>
      <c r="H36" s="37">
        <v>1.4</v>
      </c>
      <c r="I36" s="37">
        <v>0.7</v>
      </c>
      <c r="J36" s="38">
        <v>0.95</v>
      </c>
      <c r="K36" s="22"/>
      <c r="L36" s="22"/>
      <c r="M36" s="22"/>
      <c r="N36" s="22"/>
      <c r="O36" s="22"/>
      <c r="P36" s="22"/>
    </row>
    <row r="37" spans="1:16" ht="39" customHeight="1" x14ac:dyDescent="0.2">
      <c r="A37" s="22"/>
      <c r="B37" s="35"/>
      <c r="C37" s="1132" t="s">
        <v>542</v>
      </c>
      <c r="D37" s="1132"/>
      <c r="E37" s="1133"/>
      <c r="F37" s="36">
        <v>1.53</v>
      </c>
      <c r="G37" s="37">
        <v>6.21</v>
      </c>
      <c r="H37" s="37">
        <v>5.19</v>
      </c>
      <c r="I37" s="37">
        <v>4.0599999999999996</v>
      </c>
      <c r="J37" s="38">
        <v>0.91</v>
      </c>
      <c r="K37" s="22"/>
      <c r="L37" s="22"/>
      <c r="M37" s="22"/>
      <c r="N37" s="22"/>
      <c r="O37" s="22"/>
      <c r="P37" s="22"/>
    </row>
    <row r="38" spans="1:16" ht="39" customHeight="1" x14ac:dyDescent="0.2">
      <c r="A38" s="22"/>
      <c r="B38" s="35"/>
      <c r="C38" s="1132" t="s">
        <v>543</v>
      </c>
      <c r="D38" s="1132"/>
      <c r="E38" s="1133"/>
      <c r="F38" s="36" t="s">
        <v>492</v>
      </c>
      <c r="G38" s="37" t="s">
        <v>492</v>
      </c>
      <c r="H38" s="37" t="s">
        <v>492</v>
      </c>
      <c r="I38" s="37" t="s">
        <v>492</v>
      </c>
      <c r="J38" s="38">
        <v>0.03</v>
      </c>
      <c r="K38" s="22"/>
      <c r="L38" s="22"/>
      <c r="M38" s="22"/>
      <c r="N38" s="22"/>
      <c r="O38" s="22"/>
      <c r="P38" s="22"/>
    </row>
    <row r="39" spans="1:16" ht="39" customHeight="1" x14ac:dyDescent="0.2">
      <c r="A39" s="22"/>
      <c r="B39" s="35"/>
      <c r="C39" s="1132" t="s">
        <v>544</v>
      </c>
      <c r="D39" s="1132"/>
      <c r="E39" s="1133"/>
      <c r="F39" s="36">
        <v>0.03</v>
      </c>
      <c r="G39" s="37">
        <v>0.03</v>
      </c>
      <c r="H39" s="37">
        <v>0.04</v>
      </c>
      <c r="I39" s="37">
        <v>0.03</v>
      </c>
      <c r="J39" s="38">
        <v>0.02</v>
      </c>
      <c r="K39" s="22"/>
      <c r="L39" s="22"/>
      <c r="M39" s="22"/>
      <c r="N39" s="22"/>
      <c r="O39" s="22"/>
      <c r="P39" s="22"/>
    </row>
    <row r="40" spans="1:16" ht="39" customHeight="1" x14ac:dyDescent="0.2">
      <c r="A40" s="22"/>
      <c r="B40" s="35"/>
      <c r="C40" s="1132" t="s">
        <v>545</v>
      </c>
      <c r="D40" s="1132"/>
      <c r="E40" s="1133"/>
      <c r="F40" s="36">
        <v>0.27</v>
      </c>
      <c r="G40" s="37">
        <v>0.49</v>
      </c>
      <c r="H40" s="37">
        <v>0.62</v>
      </c>
      <c r="I40" s="37">
        <v>0.01</v>
      </c>
      <c r="J40" s="38">
        <v>0.02</v>
      </c>
      <c r="K40" s="22"/>
      <c r="L40" s="22"/>
      <c r="M40" s="22"/>
      <c r="N40" s="22"/>
      <c r="O40" s="22"/>
      <c r="P40" s="22"/>
    </row>
    <row r="41" spans="1:16" ht="39" customHeight="1" x14ac:dyDescent="0.2">
      <c r="A41" s="22"/>
      <c r="B41" s="35"/>
      <c r="C41" s="1132" t="s">
        <v>546</v>
      </c>
      <c r="D41" s="1132"/>
      <c r="E41" s="1133"/>
      <c r="F41" s="36">
        <v>0.38</v>
      </c>
      <c r="G41" s="37">
        <v>0.22</v>
      </c>
      <c r="H41" s="37">
        <v>0.2</v>
      </c>
      <c r="I41" s="37">
        <v>0.11</v>
      </c>
      <c r="J41" s="38">
        <v>0.01</v>
      </c>
      <c r="K41" s="22"/>
      <c r="L41" s="22"/>
      <c r="M41" s="22"/>
      <c r="N41" s="22"/>
      <c r="O41" s="22"/>
      <c r="P41" s="22"/>
    </row>
    <row r="42" spans="1:16" ht="39" customHeight="1" x14ac:dyDescent="0.2">
      <c r="A42" s="22"/>
      <c r="B42" s="39"/>
      <c r="C42" s="1132" t="s">
        <v>547</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548</v>
      </c>
      <c r="D43" s="1134"/>
      <c r="E43" s="1135"/>
      <c r="F43" s="41">
        <v>13.44</v>
      </c>
      <c r="G43" s="42">
        <v>12.91</v>
      </c>
      <c r="H43" s="42">
        <v>16.98</v>
      </c>
      <c r="I43" s="42">
        <v>12.81</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GddscRRN4xHJbQxMZrGcNMtdPHeozQVp5VY+chQJ7mnO1zero6xdDiyPyfNiPBdGdQmZY0UrC9q2uQcZ2UX8KQ==" saltValue="ip2c2IDT5DSKBicAt7mU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6"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785</v>
      </c>
      <c r="L45" s="58">
        <v>784</v>
      </c>
      <c r="M45" s="58">
        <v>769</v>
      </c>
      <c r="N45" s="58">
        <v>745</v>
      </c>
      <c r="O45" s="59">
        <v>704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2">
      <c r="A48" s="46"/>
      <c r="B48" s="1140"/>
      <c r="C48" s="1141"/>
      <c r="D48" s="60"/>
      <c r="E48" s="1146" t="s">
        <v>13</v>
      </c>
      <c r="F48" s="1146"/>
      <c r="G48" s="1146"/>
      <c r="H48" s="1146"/>
      <c r="I48" s="1146"/>
      <c r="J48" s="1147"/>
      <c r="K48" s="61">
        <v>204</v>
      </c>
      <c r="L48" s="62">
        <v>218</v>
      </c>
      <c r="M48" s="62">
        <v>237</v>
      </c>
      <c r="N48" s="62">
        <v>235</v>
      </c>
      <c r="O48" s="63">
        <v>84</v>
      </c>
      <c r="P48" s="46"/>
      <c r="Q48" s="46"/>
      <c r="R48" s="46"/>
      <c r="S48" s="46"/>
      <c r="T48" s="46"/>
      <c r="U48" s="46"/>
    </row>
    <row r="49" spans="1:21" ht="30.75" customHeight="1" x14ac:dyDescent="0.2">
      <c r="A49" s="46"/>
      <c r="B49" s="1140"/>
      <c r="C49" s="1141"/>
      <c r="D49" s="60"/>
      <c r="E49" s="1146" t="s">
        <v>14</v>
      </c>
      <c r="F49" s="1146"/>
      <c r="G49" s="1146"/>
      <c r="H49" s="1146"/>
      <c r="I49" s="1146"/>
      <c r="J49" s="1147"/>
      <c r="K49" s="61">
        <v>45</v>
      </c>
      <c r="L49" s="62">
        <v>45</v>
      </c>
      <c r="M49" s="62">
        <v>44</v>
      </c>
      <c r="N49" s="62">
        <v>44</v>
      </c>
      <c r="O49" s="63">
        <v>167</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t="s">
        <v>492</v>
      </c>
      <c r="N50" s="62">
        <v>1</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792</v>
      </c>
      <c r="L52" s="62">
        <v>779</v>
      </c>
      <c r="M52" s="62">
        <v>748</v>
      </c>
      <c r="N52" s="62">
        <v>723</v>
      </c>
      <c r="O52" s="63">
        <v>695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242</v>
      </c>
      <c r="L53" s="67">
        <v>268</v>
      </c>
      <c r="M53" s="67">
        <v>302</v>
      </c>
      <c r="N53" s="67">
        <v>302</v>
      </c>
      <c r="O53" s="68">
        <v>261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564</v>
      </c>
      <c r="L58" s="82" t="s">
        <v>564</v>
      </c>
      <c r="M58" s="82" t="s">
        <v>564</v>
      </c>
      <c r="N58" s="82" t="s">
        <v>564</v>
      </c>
      <c r="O58" s="83" t="s">
        <v>564</v>
      </c>
    </row>
    <row r="59" spans="1:21" ht="31.5" customHeight="1" x14ac:dyDescent="0.2">
      <c r="B59" s="1156"/>
      <c r="C59" s="1157"/>
      <c r="D59" s="1163" t="s">
        <v>26</v>
      </c>
      <c r="E59" s="1164"/>
      <c r="F59" s="1164"/>
      <c r="G59" s="1164"/>
      <c r="H59" s="1164"/>
      <c r="I59" s="1164"/>
      <c r="J59" s="1165"/>
      <c r="K59" s="84" t="s">
        <v>564</v>
      </c>
      <c r="L59" s="85" t="s">
        <v>564</v>
      </c>
      <c r="M59" s="85" t="s">
        <v>564</v>
      </c>
      <c r="N59" s="85" t="s">
        <v>564</v>
      </c>
      <c r="O59" s="86" t="s">
        <v>564</v>
      </c>
    </row>
    <row r="60" spans="1:21" ht="31.5" customHeight="1" thickBot="1" x14ac:dyDescent="0.25">
      <c r="B60" s="1158"/>
      <c r="C60" s="1159"/>
      <c r="D60" s="1166" t="s">
        <v>27</v>
      </c>
      <c r="E60" s="1167"/>
      <c r="F60" s="1167"/>
      <c r="G60" s="1167"/>
      <c r="H60" s="1167"/>
      <c r="I60" s="1167"/>
      <c r="J60" s="1168"/>
      <c r="K60" s="87" t="s">
        <v>564</v>
      </c>
      <c r="L60" s="88" t="s">
        <v>564</v>
      </c>
      <c r="M60" s="88" t="s">
        <v>564</v>
      </c>
      <c r="N60" s="88" t="s">
        <v>564</v>
      </c>
      <c r="O60" s="89" t="s">
        <v>564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v2vWssOF0gX6/yub03+BqI1z/qTEwsgq5re3AYyO3ge5G3SyPT0pz9yXLnZei0hIliakcnyMuuJvNZMr4bykg==" saltValue="FJ9PfA/n490pP61W3cmL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69" t="s">
        <v>30</v>
      </c>
      <c r="C41" s="1170"/>
      <c r="D41" s="103"/>
      <c r="E41" s="1175" t="s">
        <v>31</v>
      </c>
      <c r="F41" s="1175"/>
      <c r="G41" s="1175"/>
      <c r="H41" s="1176"/>
      <c r="I41" s="330">
        <v>6755</v>
      </c>
      <c r="J41" s="331">
        <v>6835</v>
      </c>
      <c r="K41" s="331">
        <v>6475</v>
      </c>
      <c r="L41" s="331">
        <v>6214</v>
      </c>
      <c r="M41" s="332">
        <v>5988</v>
      </c>
    </row>
    <row r="42" spans="2:13" ht="27.75" customHeight="1" x14ac:dyDescent="0.2">
      <c r="B42" s="1171"/>
      <c r="C42" s="1172"/>
      <c r="D42" s="104"/>
      <c r="E42" s="1177" t="s">
        <v>32</v>
      </c>
      <c r="F42" s="1177"/>
      <c r="G42" s="1177"/>
      <c r="H42" s="1178"/>
      <c r="I42" s="333" t="s">
        <v>492</v>
      </c>
      <c r="J42" s="334" t="s">
        <v>492</v>
      </c>
      <c r="K42" s="334">
        <v>8</v>
      </c>
      <c r="L42" s="334">
        <v>6</v>
      </c>
      <c r="M42" s="335">
        <v>6</v>
      </c>
    </row>
    <row r="43" spans="2:13" ht="27.75" customHeight="1" x14ac:dyDescent="0.2">
      <c r="B43" s="1171"/>
      <c r="C43" s="1172"/>
      <c r="D43" s="104"/>
      <c r="E43" s="1177" t="s">
        <v>33</v>
      </c>
      <c r="F43" s="1177"/>
      <c r="G43" s="1177"/>
      <c r="H43" s="1178"/>
      <c r="I43" s="333">
        <v>1553</v>
      </c>
      <c r="J43" s="334">
        <v>1429</v>
      </c>
      <c r="K43" s="334">
        <v>1331</v>
      </c>
      <c r="L43" s="334">
        <v>1224</v>
      </c>
      <c r="M43" s="335">
        <v>525</v>
      </c>
    </row>
    <row r="44" spans="2:13" ht="27.75" customHeight="1" x14ac:dyDescent="0.2">
      <c r="B44" s="1171"/>
      <c r="C44" s="1172"/>
      <c r="D44" s="104"/>
      <c r="E44" s="1177" t="s">
        <v>34</v>
      </c>
      <c r="F44" s="1177"/>
      <c r="G44" s="1177"/>
      <c r="H44" s="1178"/>
      <c r="I44" s="333">
        <v>627</v>
      </c>
      <c r="J44" s="334">
        <v>584</v>
      </c>
      <c r="K44" s="334">
        <v>542</v>
      </c>
      <c r="L44" s="334">
        <v>484</v>
      </c>
      <c r="M44" s="335">
        <v>892</v>
      </c>
    </row>
    <row r="45" spans="2:13" ht="27.75" customHeight="1" x14ac:dyDescent="0.2">
      <c r="B45" s="1171"/>
      <c r="C45" s="1172"/>
      <c r="D45" s="104"/>
      <c r="E45" s="1177" t="s">
        <v>35</v>
      </c>
      <c r="F45" s="1177"/>
      <c r="G45" s="1177"/>
      <c r="H45" s="1178"/>
      <c r="I45" s="333">
        <v>846</v>
      </c>
      <c r="J45" s="334">
        <v>906</v>
      </c>
      <c r="K45" s="334">
        <v>976</v>
      </c>
      <c r="L45" s="334">
        <v>1106</v>
      </c>
      <c r="M45" s="335">
        <v>1184</v>
      </c>
    </row>
    <row r="46" spans="2:13" ht="27.75" customHeight="1" x14ac:dyDescent="0.2">
      <c r="B46" s="1171"/>
      <c r="C46" s="1172"/>
      <c r="D46" s="105"/>
      <c r="E46" s="1177" t="s">
        <v>36</v>
      </c>
      <c r="F46" s="1177"/>
      <c r="G46" s="1177"/>
      <c r="H46" s="1178"/>
      <c r="I46" s="333" t="s">
        <v>492</v>
      </c>
      <c r="J46" s="334" t="s">
        <v>492</v>
      </c>
      <c r="K46" s="334" t="s">
        <v>492</v>
      </c>
      <c r="L46" s="334" t="s">
        <v>492</v>
      </c>
      <c r="M46" s="335" t="s">
        <v>492</v>
      </c>
    </row>
    <row r="47" spans="2:13" ht="27.75" customHeight="1" x14ac:dyDescent="0.2">
      <c r="B47" s="1171"/>
      <c r="C47" s="1172"/>
      <c r="D47" s="106"/>
      <c r="E47" s="1179" t="s">
        <v>37</v>
      </c>
      <c r="F47" s="1180"/>
      <c r="G47" s="1180"/>
      <c r="H47" s="1181"/>
      <c r="I47" s="333" t="s">
        <v>492</v>
      </c>
      <c r="J47" s="334" t="s">
        <v>492</v>
      </c>
      <c r="K47" s="334" t="s">
        <v>492</v>
      </c>
      <c r="L47" s="334" t="s">
        <v>492</v>
      </c>
      <c r="M47" s="335" t="s">
        <v>492</v>
      </c>
    </row>
    <row r="48" spans="2:13" ht="27.75" customHeight="1" x14ac:dyDescent="0.2">
      <c r="B48" s="1171"/>
      <c r="C48" s="1172"/>
      <c r="D48" s="104"/>
      <c r="E48" s="1177" t="s">
        <v>38</v>
      </c>
      <c r="F48" s="1177"/>
      <c r="G48" s="1177"/>
      <c r="H48" s="1178"/>
      <c r="I48" s="333" t="s">
        <v>492</v>
      </c>
      <c r="J48" s="334" t="s">
        <v>492</v>
      </c>
      <c r="K48" s="334" t="s">
        <v>492</v>
      </c>
      <c r="L48" s="334" t="s">
        <v>492</v>
      </c>
      <c r="M48" s="335" t="s">
        <v>492</v>
      </c>
    </row>
    <row r="49" spans="2:13" ht="27.75" customHeight="1" x14ac:dyDescent="0.2">
      <c r="B49" s="1173"/>
      <c r="C49" s="1174"/>
      <c r="D49" s="104"/>
      <c r="E49" s="1177" t="s">
        <v>39</v>
      </c>
      <c r="F49" s="1177"/>
      <c r="G49" s="1177"/>
      <c r="H49" s="1178"/>
      <c r="I49" s="333" t="s">
        <v>492</v>
      </c>
      <c r="J49" s="334" t="s">
        <v>492</v>
      </c>
      <c r="K49" s="334" t="s">
        <v>492</v>
      </c>
      <c r="L49" s="334" t="s">
        <v>492</v>
      </c>
      <c r="M49" s="335" t="s">
        <v>492</v>
      </c>
    </row>
    <row r="50" spans="2:13" ht="27.75" customHeight="1" x14ac:dyDescent="0.2">
      <c r="B50" s="1182" t="s">
        <v>40</v>
      </c>
      <c r="C50" s="1183"/>
      <c r="D50" s="107"/>
      <c r="E50" s="1177" t="s">
        <v>41</v>
      </c>
      <c r="F50" s="1177"/>
      <c r="G50" s="1177"/>
      <c r="H50" s="1178"/>
      <c r="I50" s="333">
        <v>3071</v>
      </c>
      <c r="J50" s="334">
        <v>3655</v>
      </c>
      <c r="K50" s="334">
        <v>3549</v>
      </c>
      <c r="L50" s="334">
        <v>3288</v>
      </c>
      <c r="M50" s="335">
        <v>3065</v>
      </c>
    </row>
    <row r="51" spans="2:13" ht="27.75" customHeight="1" x14ac:dyDescent="0.2">
      <c r="B51" s="1171"/>
      <c r="C51" s="1172"/>
      <c r="D51" s="104"/>
      <c r="E51" s="1177" t="s">
        <v>42</v>
      </c>
      <c r="F51" s="1177"/>
      <c r="G51" s="1177"/>
      <c r="H51" s="1178"/>
      <c r="I51" s="333">
        <v>258</v>
      </c>
      <c r="J51" s="334">
        <v>259</v>
      </c>
      <c r="K51" s="334">
        <v>246</v>
      </c>
      <c r="L51" s="334">
        <v>203</v>
      </c>
      <c r="M51" s="335">
        <v>146</v>
      </c>
    </row>
    <row r="52" spans="2:13" ht="27.75" customHeight="1" x14ac:dyDescent="0.2">
      <c r="B52" s="1173"/>
      <c r="C52" s="1174"/>
      <c r="D52" s="104"/>
      <c r="E52" s="1177" t="s">
        <v>43</v>
      </c>
      <c r="F52" s="1177"/>
      <c r="G52" s="1177"/>
      <c r="H52" s="1178"/>
      <c r="I52" s="333">
        <v>6861</v>
      </c>
      <c r="J52" s="334">
        <v>6489</v>
      </c>
      <c r="K52" s="334">
        <v>6090</v>
      </c>
      <c r="L52" s="334">
        <v>5841</v>
      </c>
      <c r="M52" s="335">
        <v>5536</v>
      </c>
    </row>
    <row r="53" spans="2:13" ht="27.75" customHeight="1" thickBot="1" x14ac:dyDescent="0.25">
      <c r="B53" s="1184" t="s">
        <v>19</v>
      </c>
      <c r="C53" s="1185"/>
      <c r="D53" s="108"/>
      <c r="E53" s="1186" t="s">
        <v>44</v>
      </c>
      <c r="F53" s="1186"/>
      <c r="G53" s="1186"/>
      <c r="H53" s="1187"/>
      <c r="I53" s="336">
        <v>-409</v>
      </c>
      <c r="J53" s="337">
        <v>-649</v>
      </c>
      <c r="K53" s="337">
        <v>-554</v>
      </c>
      <c r="L53" s="337">
        <v>-297</v>
      </c>
      <c r="M53" s="338">
        <v>-152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W8Av2MT36KSIQ6ddDyOMwHe5R1I2owFqo0bKXxHSeZegk5btTsYfk2uOCtn4uIsLvgOH7LmghTIPYFKKUDW6w==" saltValue="PgTe246F7LG+QGYnzhoZ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A29"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339">
        <v>1341</v>
      </c>
      <c r="G55" s="339">
        <v>1036</v>
      </c>
      <c r="H55" s="340">
        <v>1020</v>
      </c>
    </row>
    <row r="56" spans="2:8" ht="52.5" customHeight="1" x14ac:dyDescent="0.2">
      <c r="B56" s="120"/>
      <c r="C56" s="1198" t="s">
        <v>47</v>
      </c>
      <c r="D56" s="1198"/>
      <c r="E56" s="1199"/>
      <c r="F56" s="341">
        <v>72</v>
      </c>
      <c r="G56" s="341">
        <v>72</v>
      </c>
      <c r="H56" s="342">
        <v>72</v>
      </c>
    </row>
    <row r="57" spans="2:8" ht="53.25" customHeight="1" x14ac:dyDescent="0.2">
      <c r="B57" s="120"/>
      <c r="C57" s="1200" t="s">
        <v>48</v>
      </c>
      <c r="D57" s="1200"/>
      <c r="E57" s="1201"/>
      <c r="F57" s="343">
        <v>1964</v>
      </c>
      <c r="G57" s="343">
        <v>1971</v>
      </c>
      <c r="H57" s="344">
        <v>1854</v>
      </c>
    </row>
    <row r="58" spans="2:8" ht="45.75" customHeight="1" x14ac:dyDescent="0.2">
      <c r="B58" s="121"/>
      <c r="C58" s="1188" t="s">
        <v>565</v>
      </c>
      <c r="D58" s="1189"/>
      <c r="E58" s="1190"/>
      <c r="F58" s="345">
        <v>1209</v>
      </c>
      <c r="G58" s="345">
        <v>1202</v>
      </c>
      <c r="H58" s="346">
        <v>1203</v>
      </c>
    </row>
    <row r="59" spans="2:8" ht="45.75" customHeight="1" x14ac:dyDescent="0.2">
      <c r="B59" s="121"/>
      <c r="C59" s="1188" t="s">
        <v>566</v>
      </c>
      <c r="D59" s="1189"/>
      <c r="E59" s="1190"/>
      <c r="F59" s="345">
        <v>283</v>
      </c>
      <c r="G59" s="345">
        <v>311</v>
      </c>
      <c r="H59" s="346">
        <v>277</v>
      </c>
    </row>
    <row r="60" spans="2:8" ht="45.75" customHeight="1" x14ac:dyDescent="0.2">
      <c r="B60" s="121"/>
      <c r="C60" s="1188" t="s">
        <v>567</v>
      </c>
      <c r="D60" s="1189"/>
      <c r="E60" s="1190"/>
      <c r="F60" s="345">
        <v>161</v>
      </c>
      <c r="G60" s="345">
        <v>162</v>
      </c>
      <c r="H60" s="346">
        <v>153</v>
      </c>
    </row>
    <row r="61" spans="2:8" ht="45.75" customHeight="1" x14ac:dyDescent="0.2">
      <c r="B61" s="121"/>
      <c r="C61" s="1188" t="s">
        <v>568</v>
      </c>
      <c r="D61" s="1189"/>
      <c r="E61" s="1190"/>
      <c r="F61" s="345">
        <v>200</v>
      </c>
      <c r="G61" s="345">
        <v>193</v>
      </c>
      <c r="H61" s="346">
        <v>124</v>
      </c>
    </row>
    <row r="62" spans="2:8" ht="45.75" customHeight="1" thickBot="1" x14ac:dyDescent="0.25">
      <c r="B62" s="122"/>
      <c r="C62" s="1191" t="s">
        <v>569</v>
      </c>
      <c r="D62" s="1192"/>
      <c r="E62" s="1193"/>
      <c r="F62" s="347">
        <v>64</v>
      </c>
      <c r="G62" s="347">
        <v>64</v>
      </c>
      <c r="H62" s="348">
        <v>64</v>
      </c>
    </row>
    <row r="63" spans="2:8" ht="52.5" customHeight="1" thickBot="1" x14ac:dyDescent="0.25">
      <c r="B63" s="123"/>
      <c r="C63" s="1194" t="s">
        <v>49</v>
      </c>
      <c r="D63" s="1194"/>
      <c r="E63" s="1195"/>
      <c r="F63" s="349">
        <v>3377</v>
      </c>
      <c r="G63" s="349">
        <v>3079</v>
      </c>
      <c r="H63" s="350">
        <v>2945</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KHoiepZ+hPABNB7Up/DosuXRJBZLkPpvmHdi9T8nhI3DiWRHlBPQy45o+A9rFnPZVbBUUUtOPC9+/7lwWJ4Vkw==" saltValue="VuUSTGDpG4pCpWJ2M0wK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126934</v>
      </c>
      <c r="E3" s="142"/>
      <c r="F3" s="143">
        <v>120302</v>
      </c>
      <c r="G3" s="144"/>
      <c r="H3" s="145"/>
    </row>
    <row r="4" spans="1:8" x14ac:dyDescent="0.2">
      <c r="A4" s="146"/>
      <c r="B4" s="147"/>
      <c r="C4" s="148"/>
      <c r="D4" s="149">
        <v>49989</v>
      </c>
      <c r="E4" s="150"/>
      <c r="F4" s="151">
        <v>59328</v>
      </c>
      <c r="G4" s="152"/>
      <c r="H4" s="153"/>
    </row>
    <row r="5" spans="1:8" x14ac:dyDescent="0.2">
      <c r="A5" s="134" t="s">
        <v>524</v>
      </c>
      <c r="B5" s="139"/>
      <c r="C5" s="140"/>
      <c r="D5" s="141">
        <v>97579</v>
      </c>
      <c r="E5" s="142"/>
      <c r="F5" s="143">
        <v>114841</v>
      </c>
      <c r="G5" s="144"/>
      <c r="H5" s="145"/>
    </row>
    <row r="6" spans="1:8" x14ac:dyDescent="0.2">
      <c r="A6" s="146"/>
      <c r="B6" s="147"/>
      <c r="C6" s="148"/>
      <c r="D6" s="149">
        <v>55561</v>
      </c>
      <c r="E6" s="150"/>
      <c r="F6" s="151">
        <v>51589</v>
      </c>
      <c r="G6" s="152"/>
      <c r="H6" s="153"/>
    </row>
    <row r="7" spans="1:8" x14ac:dyDescent="0.2">
      <c r="A7" s="134" t="s">
        <v>525</v>
      </c>
      <c r="B7" s="139"/>
      <c r="C7" s="140"/>
      <c r="D7" s="141">
        <v>73969</v>
      </c>
      <c r="E7" s="142"/>
      <c r="F7" s="143">
        <v>124145</v>
      </c>
      <c r="G7" s="144"/>
      <c r="H7" s="145"/>
    </row>
    <row r="8" spans="1:8" x14ac:dyDescent="0.2">
      <c r="A8" s="146"/>
      <c r="B8" s="147"/>
      <c r="C8" s="148"/>
      <c r="D8" s="149">
        <v>30541</v>
      </c>
      <c r="E8" s="150"/>
      <c r="F8" s="151">
        <v>54761</v>
      </c>
      <c r="G8" s="152"/>
      <c r="H8" s="153"/>
    </row>
    <row r="9" spans="1:8" x14ac:dyDescent="0.2">
      <c r="A9" s="134" t="s">
        <v>526</v>
      </c>
      <c r="B9" s="139"/>
      <c r="C9" s="140"/>
      <c r="D9" s="141">
        <v>82969</v>
      </c>
      <c r="E9" s="142"/>
      <c r="F9" s="143">
        <v>131480</v>
      </c>
      <c r="G9" s="144"/>
      <c r="H9" s="145"/>
    </row>
    <row r="10" spans="1:8" x14ac:dyDescent="0.2">
      <c r="A10" s="146"/>
      <c r="B10" s="147"/>
      <c r="C10" s="148"/>
      <c r="D10" s="149">
        <v>39594</v>
      </c>
      <c r="E10" s="150"/>
      <c r="F10" s="151">
        <v>63148</v>
      </c>
      <c r="G10" s="152"/>
      <c r="H10" s="153"/>
    </row>
    <row r="11" spans="1:8" x14ac:dyDescent="0.2">
      <c r="A11" s="134" t="s">
        <v>527</v>
      </c>
      <c r="B11" s="139"/>
      <c r="C11" s="140"/>
      <c r="D11" s="141">
        <v>103204</v>
      </c>
      <c r="E11" s="142"/>
      <c r="F11" s="143">
        <v>163245</v>
      </c>
      <c r="G11" s="144"/>
      <c r="H11" s="145"/>
    </row>
    <row r="12" spans="1:8" x14ac:dyDescent="0.2">
      <c r="A12" s="146"/>
      <c r="B12" s="147"/>
      <c r="C12" s="154"/>
      <c r="D12" s="149">
        <v>30527</v>
      </c>
      <c r="E12" s="150"/>
      <c r="F12" s="151">
        <v>87630</v>
      </c>
      <c r="G12" s="152"/>
      <c r="H12" s="153"/>
    </row>
    <row r="13" spans="1:8" x14ac:dyDescent="0.2">
      <c r="A13" s="134"/>
      <c r="B13" s="139"/>
      <c r="C13" s="140"/>
      <c r="D13" s="141">
        <v>96931</v>
      </c>
      <c r="E13" s="142"/>
      <c r="F13" s="143">
        <v>130803</v>
      </c>
      <c r="G13" s="155"/>
      <c r="H13" s="145"/>
    </row>
    <row r="14" spans="1:8" x14ac:dyDescent="0.2">
      <c r="A14" s="146"/>
      <c r="B14" s="147"/>
      <c r="C14" s="148"/>
      <c r="D14" s="149">
        <v>41242</v>
      </c>
      <c r="E14" s="150"/>
      <c r="F14" s="151">
        <v>63291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1.53</v>
      </c>
      <c r="C19" s="156">
        <f>ROUND(VALUE(SUBSTITUTE(実質収支比率等に係る経年分析!G$48,"▲","-")),2)</f>
        <v>6.22</v>
      </c>
      <c r="D19" s="156">
        <f>ROUND(VALUE(SUBSTITUTE(実質収支比率等に係る経年分析!H$48,"▲","-")),2)</f>
        <v>5.2</v>
      </c>
      <c r="E19" s="156">
        <f>ROUND(VALUE(SUBSTITUTE(実質収支比率等に係る経年分析!I$48,"▲","-")),2)</f>
        <v>4.07</v>
      </c>
      <c r="F19" s="156">
        <f>ROUND(VALUE(SUBSTITUTE(実質収支比率等に係る経年分析!J$48,"▲","-")),2)</f>
        <v>0.92</v>
      </c>
    </row>
    <row r="20" spans="1:11" x14ac:dyDescent="0.2">
      <c r="A20" s="156" t="s">
        <v>53</v>
      </c>
      <c r="B20" s="156">
        <f>ROUND(VALUE(SUBSTITUTE(実質収支比率等に係る経年分析!F$47,"▲","-")),2)</f>
        <v>25.42</v>
      </c>
      <c r="C20" s="156">
        <f>ROUND(VALUE(SUBSTITUTE(実質収支比率等に係る経年分析!G$47,"▲","-")),2)</f>
        <v>27.64</v>
      </c>
      <c r="D20" s="156">
        <f>ROUND(VALUE(SUBSTITUTE(実質収支比率等に係る経年分析!H$47,"▲","-")),2)</f>
        <v>26.66</v>
      </c>
      <c r="E20" s="156">
        <f>ROUND(VALUE(SUBSTITUTE(実質収支比率等に係る経年分析!I$47,"▲","-")),2)</f>
        <v>20.59</v>
      </c>
      <c r="F20" s="156">
        <f>ROUND(VALUE(SUBSTITUTE(実質収支比率等に係る経年分析!J$47,"▲","-")),2)</f>
        <v>19.89</v>
      </c>
    </row>
    <row r="21" spans="1:11" x14ac:dyDescent="0.2">
      <c r="A21" s="156" t="s">
        <v>54</v>
      </c>
      <c r="B21" s="156">
        <f>IF(ISNUMBER(VALUE(SUBSTITUTE(実質収支比率等に係る経年分析!F$49,"▲","-"))),ROUND(VALUE(SUBSTITUTE(実質収支比率等に係る経年分析!F$49,"▲","-")),2),NA())</f>
        <v>-5.7</v>
      </c>
      <c r="C21" s="156">
        <f>IF(ISNUMBER(VALUE(SUBSTITUTE(実質収支比率等に係る経年分析!G$49,"▲","-"))),ROUND(VALUE(SUBSTITUTE(実質収支比率等に係る経年分析!G$49,"▲","-")),2),NA())</f>
        <v>7.7</v>
      </c>
      <c r="D21" s="156">
        <f>IF(ISNUMBER(VALUE(SUBSTITUTE(実質収支比率等に係る経年分析!H$49,"▲","-"))),ROUND(VALUE(SUBSTITUTE(実質収支比率等に係る経年分析!H$49,"▲","-")),2),NA())</f>
        <v>-8.7799999999999994</v>
      </c>
      <c r="E21" s="156">
        <f>IF(ISNUMBER(VALUE(SUBSTITUTE(実質収支比率等に係る経年分析!I$49,"▲","-"))),ROUND(VALUE(SUBSTITUTE(実質収支比率等に係る経年分析!I$49,"▲","-")),2),NA())</f>
        <v>-11.16</v>
      </c>
      <c r="F21" s="156">
        <f>IF(ISNUMBER(VALUE(SUBSTITUTE(実質収支比率等に係る経年分析!J$49,"▲","-"))),ROUND(VALUE(SUBSTITUTE(実質収支比率等に係る経年分析!J$49,"▲","-")),2),NA())</f>
        <v>-6.9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13.44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12.91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16.98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12.81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簡易水道事業特別会計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0.38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0.49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0.62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小水力発電事業特別会計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6.21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5.19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4.0599999999999996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0.91</v>
      </c>
    </row>
    <row r="34" spans="1:16" x14ac:dyDescent="0.2">
      <c r="A34" s="157" t="str">
        <f>IF(連結実質赤字比率に係る赤字・黒字の構成分析!C$36="",NA(),連結実質赤字比率に係る赤字・黒字の構成分析!C$36)</f>
        <v>介護保険特別会計（保険事業勘定）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0.57999999999999996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0.95</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1.89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2.19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5.82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6.49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7.69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792</v>
      </c>
      <c r="E42" s="158"/>
      <c r="F42" s="158"/>
      <c r="G42" s="158">
        <f>'実質公債費比率（分子）の構造'!L$52</f>
        <v>779</v>
      </c>
      <c r="H42" s="158"/>
      <c r="I42" s="158"/>
      <c r="J42" s="158">
        <f>'実質公債費比率（分子）の構造'!M$52</f>
        <v>748</v>
      </c>
      <c r="K42" s="158"/>
      <c r="L42" s="158"/>
      <c r="M42" s="158">
        <f>'実質公債費比率（分子）の構造'!N$52</f>
        <v>723</v>
      </c>
      <c r="N42" s="158"/>
      <c r="O42" s="158"/>
      <c r="P42" s="158">
        <f>'実質公債費比率（分子）の構造'!O$52</f>
        <v>695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t="str">
        <f>'実質公債費比率（分子）の構造'!M$50</f>
        <v>-</v>
      </c>
      <c r="I44" s="158"/>
      <c r="J44" s="158"/>
      <c r="K44" s="158">
        <f>'実質公債費比率（分子）の構造'!N$50</f>
        <v>1</v>
      </c>
      <c r="L44" s="158"/>
      <c r="M44" s="158"/>
      <c r="N44" s="158">
        <f>'実質公債費比率（分子）の構造'!O$50</f>
        <v>1</v>
      </c>
      <c r="O44" s="158"/>
      <c r="P44" s="158"/>
    </row>
    <row r="45" spans="1:16" x14ac:dyDescent="0.2">
      <c r="A45" s="158" t="s">
        <v>63</v>
      </c>
      <c r="B45" s="158">
        <f>'実質公債費比率（分子）の構造'!K$49</f>
        <v>45</v>
      </c>
      <c r="C45" s="158"/>
      <c r="D45" s="158"/>
      <c r="E45" s="158">
        <f>'実質公債費比率（分子）の構造'!L$49</f>
        <v>45</v>
      </c>
      <c r="F45" s="158"/>
      <c r="G45" s="158"/>
      <c r="H45" s="158">
        <f>'実質公債費比率（分子）の構造'!M$49</f>
        <v>44</v>
      </c>
      <c r="I45" s="158"/>
      <c r="J45" s="158"/>
      <c r="K45" s="158">
        <f>'実質公債費比率（分子）の構造'!N$49</f>
        <v>44</v>
      </c>
      <c r="L45" s="158"/>
      <c r="M45" s="158"/>
      <c r="N45" s="158">
        <f>'実質公債費比率（分子）の構造'!O$49</f>
        <v>167</v>
      </c>
      <c r="O45" s="158"/>
      <c r="P45" s="158"/>
    </row>
    <row r="46" spans="1:16" x14ac:dyDescent="0.2">
      <c r="A46" s="158" t="s">
        <v>64</v>
      </c>
      <c r="B46" s="158">
        <f>'実質公債費比率（分子）の構造'!K$48</f>
        <v>204</v>
      </c>
      <c r="C46" s="158"/>
      <c r="D46" s="158"/>
      <c r="E46" s="158">
        <f>'実質公債費比率（分子）の構造'!L$48</f>
        <v>218</v>
      </c>
      <c r="F46" s="158"/>
      <c r="G46" s="158"/>
      <c r="H46" s="158">
        <f>'実質公債費比率（分子）の構造'!M$48</f>
        <v>237</v>
      </c>
      <c r="I46" s="158"/>
      <c r="J46" s="158"/>
      <c r="K46" s="158">
        <f>'実質公債費比率（分子）の構造'!N$48</f>
        <v>235</v>
      </c>
      <c r="L46" s="158"/>
      <c r="M46" s="158"/>
      <c r="N46" s="158">
        <f>'実質公債費比率（分子）の構造'!O$48</f>
        <v>84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785</v>
      </c>
      <c r="C49" s="158"/>
      <c r="D49" s="158"/>
      <c r="E49" s="158">
        <f>'実質公債費比率（分子）の構造'!L$45</f>
        <v>784</v>
      </c>
      <c r="F49" s="158"/>
      <c r="G49" s="158"/>
      <c r="H49" s="158">
        <f>'実質公債費比率（分子）の構造'!M$45</f>
        <v>769</v>
      </c>
      <c r="I49" s="158"/>
      <c r="J49" s="158"/>
      <c r="K49" s="158">
        <f>'実質公債費比率（分子）の構造'!N$45</f>
        <v>745</v>
      </c>
      <c r="L49" s="158"/>
      <c r="M49" s="158"/>
      <c r="N49" s="158">
        <f>'実質公債費比率（分子）の構造'!O$45</f>
        <v>704</v>
      </c>
      <c r="O49" s="158"/>
      <c r="P49" s="158"/>
    </row>
    <row r="50" spans="1:16" x14ac:dyDescent="0.2">
      <c r="A50" s="158" t="s">
        <v>67</v>
      </c>
      <c r="B50" s="158" t="e">
        <f>NA()</f>
        <v>#N/A</v>
      </c>
      <c r="C50" s="158">
        <f>IF(ISNUMBER('実質公債費比率（分子）の構造'!K$53),'実質公債費比率（分子）の構造'!K$53,NA())</f>
        <v>242</v>
      </c>
      <c r="D50" s="158" t="e">
        <f>NA()</f>
        <v>#N/A</v>
      </c>
      <c r="E50" s="158" t="e">
        <f>NA()</f>
        <v>#N/A</v>
      </c>
      <c r="F50" s="158">
        <f>IF(ISNUMBER('実質公債費比率（分子）の構造'!L$53),'実質公債費比率（分子）の構造'!L$53,NA())</f>
        <v>268</v>
      </c>
      <c r="G50" s="158" t="e">
        <f>NA()</f>
        <v>#N/A</v>
      </c>
      <c r="H50" s="158" t="e">
        <f>NA()</f>
        <v>#N/A</v>
      </c>
      <c r="I50" s="158">
        <f>IF(ISNUMBER('実質公債費比率（分子）の構造'!M$53),'実質公債費比率（分子）の構造'!M$53,NA())</f>
        <v>302</v>
      </c>
      <c r="J50" s="158" t="e">
        <f>NA()</f>
        <v>#N/A</v>
      </c>
      <c r="K50" s="158" t="e">
        <f>NA()</f>
        <v>#N/A</v>
      </c>
      <c r="L50" s="158">
        <f>IF(ISNUMBER('実質公債費比率（分子）の構造'!N$53),'実質公債費比率（分子）の構造'!N$53,NA())</f>
        <v>302</v>
      </c>
      <c r="M50" s="158" t="e">
        <f>NA()</f>
        <v>#N/A</v>
      </c>
      <c r="N50" s="158" t="e">
        <f>NA()</f>
        <v>#N/A</v>
      </c>
      <c r="O50" s="158">
        <f>IF(ISNUMBER('実質公債費比率（分子）の構造'!O$53),'実質公債費比率（分子）の構造'!O$53,NA())</f>
        <v>261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6861</v>
      </c>
      <c r="E56" s="157"/>
      <c r="F56" s="157"/>
      <c r="G56" s="157">
        <f>'将来負担比率（分子）の構造'!J$52</f>
        <v>6489</v>
      </c>
      <c r="H56" s="157"/>
      <c r="I56" s="157"/>
      <c r="J56" s="157">
        <f>'将来負担比率（分子）の構造'!K$52</f>
        <v>6090</v>
      </c>
      <c r="K56" s="157"/>
      <c r="L56" s="157"/>
      <c r="M56" s="157">
        <f>'将来負担比率（分子）の構造'!L$52</f>
        <v>5841</v>
      </c>
      <c r="N56" s="157"/>
      <c r="O56" s="157"/>
      <c r="P56" s="157">
        <f>'将来負担比率（分子）の構造'!M$52</f>
        <v>5536</v>
      </c>
    </row>
    <row r="57" spans="1:16" x14ac:dyDescent="0.2">
      <c r="A57" s="157" t="s">
        <v>42</v>
      </c>
      <c r="B57" s="157"/>
      <c r="C57" s="157"/>
      <c r="D57" s="157">
        <f>'将来負担比率（分子）の構造'!I$51</f>
        <v>258</v>
      </c>
      <c r="E57" s="157"/>
      <c r="F57" s="157"/>
      <c r="G57" s="157">
        <f>'将来負担比率（分子）の構造'!J$51</f>
        <v>259</v>
      </c>
      <c r="H57" s="157"/>
      <c r="I57" s="157"/>
      <c r="J57" s="157">
        <f>'将来負担比率（分子）の構造'!K$51</f>
        <v>246</v>
      </c>
      <c r="K57" s="157"/>
      <c r="L57" s="157"/>
      <c r="M57" s="157">
        <f>'将来負担比率（分子）の構造'!L$51</f>
        <v>203</v>
      </c>
      <c r="N57" s="157"/>
      <c r="O57" s="157"/>
      <c r="P57" s="157">
        <f>'将来負担比率（分子）の構造'!M$51</f>
        <v>146</v>
      </c>
    </row>
    <row r="58" spans="1:16" x14ac:dyDescent="0.2">
      <c r="A58" s="157" t="s">
        <v>41</v>
      </c>
      <c r="B58" s="157"/>
      <c r="C58" s="157"/>
      <c r="D58" s="157">
        <f>'将来負担比率（分子）の構造'!I$50</f>
        <v>3071</v>
      </c>
      <c r="E58" s="157"/>
      <c r="F58" s="157"/>
      <c r="G58" s="157">
        <f>'将来負担比率（分子）の構造'!J$50</f>
        <v>3655</v>
      </c>
      <c r="H58" s="157"/>
      <c r="I58" s="157"/>
      <c r="J58" s="157">
        <f>'将来負担比率（分子）の構造'!K$50</f>
        <v>3549</v>
      </c>
      <c r="K58" s="157"/>
      <c r="L58" s="157"/>
      <c r="M58" s="157">
        <f>'将来負担比率（分子）の構造'!L$50</f>
        <v>3288</v>
      </c>
      <c r="N58" s="157"/>
      <c r="O58" s="157"/>
      <c r="P58" s="157">
        <f>'将来負担比率（分子）の構造'!M$50</f>
        <v>3065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846</v>
      </c>
      <c r="C62" s="157"/>
      <c r="D62" s="157"/>
      <c r="E62" s="157">
        <f>'将来負担比率（分子）の構造'!J$45</f>
        <v>906</v>
      </c>
      <c r="F62" s="157"/>
      <c r="G62" s="157"/>
      <c r="H62" s="157">
        <f>'将来負担比率（分子）の構造'!K$45</f>
        <v>976</v>
      </c>
      <c r="I62" s="157"/>
      <c r="J62" s="157"/>
      <c r="K62" s="157">
        <f>'将来負担比率（分子）の構造'!L$45</f>
        <v>1106</v>
      </c>
      <c r="L62" s="157"/>
      <c r="M62" s="157"/>
      <c r="N62" s="157">
        <f>'将来負担比率（分子）の構造'!M$45</f>
        <v>1184</v>
      </c>
      <c r="O62" s="157"/>
      <c r="P62" s="157"/>
    </row>
    <row r="63" spans="1:16" x14ac:dyDescent="0.2">
      <c r="A63" s="157" t="s">
        <v>34</v>
      </c>
      <c r="B63" s="157">
        <f>'将来負担比率（分子）の構造'!I$44</f>
        <v>627</v>
      </c>
      <c r="C63" s="157"/>
      <c r="D63" s="157"/>
      <c r="E63" s="157">
        <f>'将来負担比率（分子）の構造'!J$44</f>
        <v>584</v>
      </c>
      <c r="F63" s="157"/>
      <c r="G63" s="157"/>
      <c r="H63" s="157">
        <f>'将来負担比率（分子）の構造'!K$44</f>
        <v>542</v>
      </c>
      <c r="I63" s="157"/>
      <c r="J63" s="157"/>
      <c r="K63" s="157">
        <f>'将来負担比率（分子）の構造'!L$44</f>
        <v>484</v>
      </c>
      <c r="L63" s="157"/>
      <c r="M63" s="157"/>
      <c r="N63" s="157">
        <f>'将来負担比率（分子）の構造'!M$44</f>
        <v>892</v>
      </c>
      <c r="O63" s="157"/>
      <c r="P63" s="157"/>
    </row>
    <row r="64" spans="1:16" x14ac:dyDescent="0.2">
      <c r="A64" s="157" t="s">
        <v>33</v>
      </c>
      <c r="B64" s="157">
        <f>'将来負担比率（分子）の構造'!I$43</f>
        <v>1553</v>
      </c>
      <c r="C64" s="157"/>
      <c r="D64" s="157"/>
      <c r="E64" s="157">
        <f>'将来負担比率（分子）の構造'!J$43</f>
        <v>1429</v>
      </c>
      <c r="F64" s="157"/>
      <c r="G64" s="157"/>
      <c r="H64" s="157">
        <f>'将来負担比率（分子）の構造'!K$43</f>
        <v>1331</v>
      </c>
      <c r="I64" s="157"/>
      <c r="J64" s="157"/>
      <c r="K64" s="157">
        <f>'将来負担比率（分子）の構造'!L$43</f>
        <v>1224</v>
      </c>
      <c r="L64" s="157"/>
      <c r="M64" s="157"/>
      <c r="N64" s="157">
        <f>'将来負担比率（分子）の構造'!M$43</f>
        <v>525</v>
      </c>
      <c r="O64" s="157"/>
      <c r="P64" s="157"/>
    </row>
    <row r="65" spans="1:16" x14ac:dyDescent="0.2">
      <c r="A65" s="157" t="s">
        <v>32</v>
      </c>
      <c r="B65" s="157" t="str">
        <f>'将来負担比率（分子）の構造'!I$42</f>
        <v>-</v>
      </c>
      <c r="C65" s="157"/>
      <c r="D65" s="157"/>
      <c r="E65" s="157" t="str">
        <f>'将来負担比率（分子）の構造'!J$42</f>
        <v>-</v>
      </c>
      <c r="F65" s="157"/>
      <c r="G65" s="157"/>
      <c r="H65" s="157">
        <f>'将来負担比率（分子）の構造'!K$42</f>
        <v>8</v>
      </c>
      <c r="I65" s="157"/>
      <c r="J65" s="157"/>
      <c r="K65" s="157">
        <f>'将来負担比率（分子）の構造'!L$42</f>
        <v>6</v>
      </c>
      <c r="L65" s="157"/>
      <c r="M65" s="157"/>
      <c r="N65" s="157">
        <f>'将来負担比率（分子）の構造'!M$42</f>
        <v>6</v>
      </c>
      <c r="O65" s="157"/>
      <c r="P65" s="157"/>
    </row>
    <row r="66" spans="1:16" x14ac:dyDescent="0.2">
      <c r="A66" s="157" t="s">
        <v>31</v>
      </c>
      <c r="B66" s="157">
        <f>'将来負担比率（分子）の構造'!I$41</f>
        <v>6755</v>
      </c>
      <c r="C66" s="157"/>
      <c r="D66" s="157"/>
      <c r="E66" s="157">
        <f>'将来負担比率（分子）の構造'!J$41</f>
        <v>6835</v>
      </c>
      <c r="F66" s="157"/>
      <c r="G66" s="157"/>
      <c r="H66" s="157">
        <f>'将来負担比率（分子）の構造'!K$41</f>
        <v>6475</v>
      </c>
      <c r="I66" s="157"/>
      <c r="J66" s="157"/>
      <c r="K66" s="157">
        <f>'将来負担比率（分子）の構造'!L$41</f>
        <v>6214</v>
      </c>
      <c r="L66" s="157"/>
      <c r="M66" s="157"/>
      <c r="N66" s="157">
        <f>'将来負担比率（分子）の構造'!M$41</f>
        <v>5988</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1341</v>
      </c>
      <c r="C72" s="161">
        <f>基金残高に係る経年分析!G55</f>
        <v>1036</v>
      </c>
      <c r="D72" s="161">
        <f>基金残高に係る経年分析!H55</f>
        <v>1020</v>
      </c>
    </row>
    <row r="73" spans="1:16" x14ac:dyDescent="0.2">
      <c r="A73" s="160" t="s">
        <v>74</v>
      </c>
      <c r="B73" s="161">
        <f>基金残高に係る経年分析!F56</f>
        <v>72</v>
      </c>
      <c r="C73" s="161">
        <f>基金残高に係る経年分析!G56</f>
        <v>72</v>
      </c>
      <c r="D73" s="161">
        <f>基金残高に係る経年分析!H56</f>
        <v>72</v>
      </c>
    </row>
    <row r="74" spans="1:16" x14ac:dyDescent="0.2">
      <c r="A74" s="160" t="s">
        <v>75</v>
      </c>
      <c r="B74" s="161">
        <f>基金残高に係る経年分析!F57</f>
        <v>1964</v>
      </c>
      <c r="C74" s="161">
        <f>基金残高に係る経年分析!G57</f>
        <v>1971</v>
      </c>
      <c r="D74" s="161">
        <f>基金残高に係る経年分析!H57</f>
        <v>1854</v>
      </c>
    </row>
  </sheetData>
  <sheetProtection algorithmName="SHA-512" hashValue="POkjYsY108MLwdBP56WCqdkdTEGOgDjEvzLR8+KdVMBIjY3R37CZ7/XTxeDWkC+3EtLCQcgR5wFGfz+p6oZYFg==" saltValue="lT4gs/rY8HPvJmopkbRG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1072020</v>
      </c>
      <c r="S5" s="600"/>
      <c r="T5" s="600"/>
      <c r="U5" s="600"/>
      <c r="V5" s="600"/>
      <c r="W5" s="600"/>
      <c r="X5" s="600"/>
      <c r="Y5" s="601"/>
      <c r="Z5" s="602">
        <v>10.1</v>
      </c>
      <c r="AA5" s="602"/>
      <c r="AB5" s="602"/>
      <c r="AC5" s="602"/>
      <c r="AD5" s="603">
        <v>1072020</v>
      </c>
      <c r="AE5" s="603"/>
      <c r="AF5" s="603"/>
      <c r="AG5" s="603"/>
      <c r="AH5" s="603"/>
      <c r="AI5" s="603"/>
      <c r="AJ5" s="603"/>
      <c r="AK5" s="603"/>
      <c r="AL5" s="604">
        <v>20.399999999999999</v>
      </c>
      <c r="AM5" s="605"/>
      <c r="AN5" s="605"/>
      <c r="AO5" s="606"/>
      <c r="AP5" s="596" t="s">
        <v>217</v>
      </c>
      <c r="AQ5" s="597"/>
      <c r="AR5" s="597"/>
      <c r="AS5" s="597"/>
      <c r="AT5" s="597"/>
      <c r="AU5" s="597"/>
      <c r="AV5" s="597"/>
      <c r="AW5" s="597"/>
      <c r="AX5" s="597"/>
      <c r="AY5" s="597"/>
      <c r="AZ5" s="597"/>
      <c r="BA5" s="597"/>
      <c r="BB5" s="597"/>
      <c r="BC5" s="597"/>
      <c r="BD5" s="597"/>
      <c r="BE5" s="597"/>
      <c r="BF5" s="598"/>
      <c r="BG5" s="610">
        <v>1072020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146366</v>
      </c>
      <c r="S6" s="611"/>
      <c r="T6" s="611"/>
      <c r="U6" s="611"/>
      <c r="V6" s="611"/>
      <c r="W6" s="611"/>
      <c r="X6" s="611"/>
      <c r="Y6" s="612"/>
      <c r="Z6" s="613">
        <v>1.4</v>
      </c>
      <c r="AA6" s="613"/>
      <c r="AB6" s="613"/>
      <c r="AC6" s="613"/>
      <c r="AD6" s="614">
        <v>146366</v>
      </c>
      <c r="AE6" s="614"/>
      <c r="AF6" s="614"/>
      <c r="AG6" s="614"/>
      <c r="AH6" s="614"/>
      <c r="AI6" s="614"/>
      <c r="AJ6" s="614"/>
      <c r="AK6" s="614"/>
      <c r="AL6" s="615">
        <v>2.8</v>
      </c>
      <c r="AM6" s="616"/>
      <c r="AN6" s="616"/>
      <c r="AO6" s="617"/>
      <c r="AP6" s="607" t="s">
        <v>222</v>
      </c>
      <c r="AQ6" s="608"/>
      <c r="AR6" s="608"/>
      <c r="AS6" s="608"/>
      <c r="AT6" s="608"/>
      <c r="AU6" s="608"/>
      <c r="AV6" s="608"/>
      <c r="AW6" s="608"/>
      <c r="AX6" s="608"/>
      <c r="AY6" s="608"/>
      <c r="AZ6" s="608"/>
      <c r="BA6" s="608"/>
      <c r="BB6" s="608"/>
      <c r="BC6" s="608"/>
      <c r="BD6" s="608"/>
      <c r="BE6" s="608"/>
      <c r="BF6" s="609"/>
      <c r="BG6" s="610">
        <v>1072020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92778</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92738</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265</v>
      </c>
      <c r="S7" s="611"/>
      <c r="T7" s="611"/>
      <c r="U7" s="611"/>
      <c r="V7" s="611"/>
      <c r="W7" s="611"/>
      <c r="X7" s="611"/>
      <c r="Y7" s="612"/>
      <c r="Z7" s="613">
        <v>0</v>
      </c>
      <c r="AA7" s="613"/>
      <c r="AB7" s="613"/>
      <c r="AC7" s="613"/>
      <c r="AD7" s="614">
        <v>265</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421925</v>
      </c>
      <c r="BH7" s="611"/>
      <c r="BI7" s="611"/>
      <c r="BJ7" s="611"/>
      <c r="BK7" s="611"/>
      <c r="BL7" s="611"/>
      <c r="BM7" s="611"/>
      <c r="BN7" s="612"/>
      <c r="BO7" s="613">
        <v>39.4</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1259153</v>
      </c>
      <c r="CS7" s="611"/>
      <c r="CT7" s="611"/>
      <c r="CU7" s="611"/>
      <c r="CV7" s="611"/>
      <c r="CW7" s="611"/>
      <c r="CX7" s="611"/>
      <c r="CY7" s="612"/>
      <c r="CZ7" s="613">
        <v>12.2</v>
      </c>
      <c r="DA7" s="613"/>
      <c r="DB7" s="613"/>
      <c r="DC7" s="613"/>
      <c r="DD7" s="619">
        <v>5939</v>
      </c>
      <c r="DE7" s="611"/>
      <c r="DF7" s="611"/>
      <c r="DG7" s="611"/>
      <c r="DH7" s="611"/>
      <c r="DI7" s="611"/>
      <c r="DJ7" s="611"/>
      <c r="DK7" s="611"/>
      <c r="DL7" s="611"/>
      <c r="DM7" s="611"/>
      <c r="DN7" s="611"/>
      <c r="DO7" s="611"/>
      <c r="DP7" s="612"/>
      <c r="DQ7" s="619">
        <v>863873</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5815</v>
      </c>
      <c r="S8" s="611"/>
      <c r="T8" s="611"/>
      <c r="U8" s="611"/>
      <c r="V8" s="611"/>
      <c r="W8" s="611"/>
      <c r="X8" s="611"/>
      <c r="Y8" s="612"/>
      <c r="Z8" s="613">
        <v>0.1</v>
      </c>
      <c r="AA8" s="613"/>
      <c r="AB8" s="613"/>
      <c r="AC8" s="613"/>
      <c r="AD8" s="614">
        <v>5815</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15190</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2519871</v>
      </c>
      <c r="CS8" s="611"/>
      <c r="CT8" s="611"/>
      <c r="CU8" s="611"/>
      <c r="CV8" s="611"/>
      <c r="CW8" s="611"/>
      <c r="CX8" s="611"/>
      <c r="CY8" s="612"/>
      <c r="CZ8" s="613">
        <v>24.3</v>
      </c>
      <c r="DA8" s="613"/>
      <c r="DB8" s="613"/>
      <c r="DC8" s="613"/>
      <c r="DD8" s="619">
        <v>1954</v>
      </c>
      <c r="DE8" s="611"/>
      <c r="DF8" s="611"/>
      <c r="DG8" s="611"/>
      <c r="DH8" s="611"/>
      <c r="DI8" s="611"/>
      <c r="DJ8" s="611"/>
      <c r="DK8" s="611"/>
      <c r="DL8" s="611"/>
      <c r="DM8" s="611"/>
      <c r="DN8" s="611"/>
      <c r="DO8" s="611"/>
      <c r="DP8" s="612"/>
      <c r="DQ8" s="619">
        <v>1238006</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5715</v>
      </c>
      <c r="S9" s="611"/>
      <c r="T9" s="611"/>
      <c r="U9" s="611"/>
      <c r="V9" s="611"/>
      <c r="W9" s="611"/>
      <c r="X9" s="611"/>
      <c r="Y9" s="612"/>
      <c r="Z9" s="613">
        <v>0.1</v>
      </c>
      <c r="AA9" s="613"/>
      <c r="AB9" s="613"/>
      <c r="AC9" s="613"/>
      <c r="AD9" s="614">
        <v>5715</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346385</v>
      </c>
      <c r="BH9" s="611"/>
      <c r="BI9" s="611"/>
      <c r="BJ9" s="611"/>
      <c r="BK9" s="611"/>
      <c r="BL9" s="611"/>
      <c r="BM9" s="611"/>
      <c r="BN9" s="612"/>
      <c r="BO9" s="613">
        <v>32.299999999999997</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906925</v>
      </c>
      <c r="CS9" s="611"/>
      <c r="CT9" s="611"/>
      <c r="CU9" s="611"/>
      <c r="CV9" s="611"/>
      <c r="CW9" s="611"/>
      <c r="CX9" s="611"/>
      <c r="CY9" s="612"/>
      <c r="CZ9" s="613">
        <v>8.8000000000000007</v>
      </c>
      <c r="DA9" s="613"/>
      <c r="DB9" s="613"/>
      <c r="DC9" s="613"/>
      <c r="DD9" s="619">
        <v>4239</v>
      </c>
      <c r="DE9" s="611"/>
      <c r="DF9" s="611"/>
      <c r="DG9" s="611"/>
      <c r="DH9" s="611"/>
      <c r="DI9" s="611"/>
      <c r="DJ9" s="611"/>
      <c r="DK9" s="611"/>
      <c r="DL9" s="611"/>
      <c r="DM9" s="611"/>
      <c r="DN9" s="611"/>
      <c r="DO9" s="611"/>
      <c r="DP9" s="612"/>
      <c r="DQ9" s="619">
        <v>771887</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26467</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301430</v>
      </c>
      <c r="S11" s="611"/>
      <c r="T11" s="611"/>
      <c r="U11" s="611"/>
      <c r="V11" s="611"/>
      <c r="W11" s="611"/>
      <c r="X11" s="611"/>
      <c r="Y11" s="612"/>
      <c r="Z11" s="615">
        <v>2.8</v>
      </c>
      <c r="AA11" s="616"/>
      <c r="AB11" s="616"/>
      <c r="AC11" s="622"/>
      <c r="AD11" s="619">
        <v>301430</v>
      </c>
      <c r="AE11" s="611"/>
      <c r="AF11" s="611"/>
      <c r="AG11" s="611"/>
      <c r="AH11" s="611"/>
      <c r="AI11" s="611"/>
      <c r="AJ11" s="611"/>
      <c r="AK11" s="612"/>
      <c r="AL11" s="615">
        <v>5.7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33883</v>
      </c>
      <c r="BH11" s="611"/>
      <c r="BI11" s="611"/>
      <c r="BJ11" s="611"/>
      <c r="BK11" s="611"/>
      <c r="BL11" s="611"/>
      <c r="BM11" s="611"/>
      <c r="BN11" s="612"/>
      <c r="BO11" s="613">
        <v>3.2</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1270130</v>
      </c>
      <c r="CS11" s="611"/>
      <c r="CT11" s="611"/>
      <c r="CU11" s="611"/>
      <c r="CV11" s="611"/>
      <c r="CW11" s="611"/>
      <c r="CX11" s="611"/>
      <c r="CY11" s="612"/>
      <c r="CZ11" s="613">
        <v>12.3</v>
      </c>
      <c r="DA11" s="613"/>
      <c r="DB11" s="613"/>
      <c r="DC11" s="613"/>
      <c r="DD11" s="619">
        <v>315298</v>
      </c>
      <c r="DE11" s="611"/>
      <c r="DF11" s="611"/>
      <c r="DG11" s="611"/>
      <c r="DH11" s="611"/>
      <c r="DI11" s="611"/>
      <c r="DJ11" s="611"/>
      <c r="DK11" s="611"/>
      <c r="DL11" s="611"/>
      <c r="DM11" s="611"/>
      <c r="DN11" s="611"/>
      <c r="DO11" s="611"/>
      <c r="DP11" s="612"/>
      <c r="DQ11" s="619">
        <v>564084</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505472</v>
      </c>
      <c r="BH12" s="611"/>
      <c r="BI12" s="611"/>
      <c r="BJ12" s="611"/>
      <c r="BK12" s="611"/>
      <c r="BL12" s="611"/>
      <c r="BM12" s="611"/>
      <c r="BN12" s="612"/>
      <c r="BO12" s="613">
        <v>47.2</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467336</v>
      </c>
      <c r="CS12" s="611"/>
      <c r="CT12" s="611"/>
      <c r="CU12" s="611"/>
      <c r="CV12" s="611"/>
      <c r="CW12" s="611"/>
      <c r="CX12" s="611"/>
      <c r="CY12" s="612"/>
      <c r="CZ12" s="613">
        <v>4.5</v>
      </c>
      <c r="DA12" s="613"/>
      <c r="DB12" s="613"/>
      <c r="DC12" s="613"/>
      <c r="DD12" s="619">
        <v>105880</v>
      </c>
      <c r="DE12" s="611"/>
      <c r="DF12" s="611"/>
      <c r="DG12" s="611"/>
      <c r="DH12" s="611"/>
      <c r="DI12" s="611"/>
      <c r="DJ12" s="611"/>
      <c r="DK12" s="611"/>
      <c r="DL12" s="611"/>
      <c r="DM12" s="611"/>
      <c r="DN12" s="611"/>
      <c r="DO12" s="611"/>
      <c r="DP12" s="612"/>
      <c r="DQ12" s="619">
        <v>165445</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494519</v>
      </c>
      <c r="BH13" s="611"/>
      <c r="BI13" s="611"/>
      <c r="BJ13" s="611"/>
      <c r="BK13" s="611"/>
      <c r="BL13" s="611"/>
      <c r="BM13" s="611"/>
      <c r="BN13" s="612"/>
      <c r="BO13" s="613">
        <v>46.1</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1006677</v>
      </c>
      <c r="CS13" s="611"/>
      <c r="CT13" s="611"/>
      <c r="CU13" s="611"/>
      <c r="CV13" s="611"/>
      <c r="CW13" s="611"/>
      <c r="CX13" s="611"/>
      <c r="CY13" s="612"/>
      <c r="CZ13" s="613">
        <v>9.6999999999999993</v>
      </c>
      <c r="DA13" s="613"/>
      <c r="DB13" s="613"/>
      <c r="DC13" s="613"/>
      <c r="DD13" s="619">
        <v>636031</v>
      </c>
      <c r="DE13" s="611"/>
      <c r="DF13" s="611"/>
      <c r="DG13" s="611"/>
      <c r="DH13" s="611"/>
      <c r="DI13" s="611"/>
      <c r="DJ13" s="611"/>
      <c r="DK13" s="611"/>
      <c r="DL13" s="611"/>
      <c r="DM13" s="611"/>
      <c r="DN13" s="611"/>
      <c r="DO13" s="611"/>
      <c r="DP13" s="612"/>
      <c r="DQ13" s="619">
        <v>469909</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58846</v>
      </c>
      <c r="BH14" s="611"/>
      <c r="BI14" s="611"/>
      <c r="BJ14" s="611"/>
      <c r="BK14" s="611"/>
      <c r="BL14" s="611"/>
      <c r="BM14" s="611"/>
      <c r="BN14" s="612"/>
      <c r="BO14" s="613">
        <v>5.5</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337852</v>
      </c>
      <c r="CS14" s="611"/>
      <c r="CT14" s="611"/>
      <c r="CU14" s="611"/>
      <c r="CV14" s="611"/>
      <c r="CW14" s="611"/>
      <c r="CX14" s="611"/>
      <c r="CY14" s="612"/>
      <c r="CZ14" s="613">
        <v>3.3</v>
      </c>
      <c r="DA14" s="613"/>
      <c r="DB14" s="613"/>
      <c r="DC14" s="613"/>
      <c r="DD14" s="619">
        <v>38101</v>
      </c>
      <c r="DE14" s="611"/>
      <c r="DF14" s="611"/>
      <c r="DG14" s="611"/>
      <c r="DH14" s="611"/>
      <c r="DI14" s="611"/>
      <c r="DJ14" s="611"/>
      <c r="DK14" s="611"/>
      <c r="DL14" s="611"/>
      <c r="DM14" s="611"/>
      <c r="DN14" s="611"/>
      <c r="DO14" s="611"/>
      <c r="DP14" s="612"/>
      <c r="DQ14" s="619">
        <v>297443</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7450</v>
      </c>
      <c r="S15" s="611"/>
      <c r="T15" s="611"/>
      <c r="U15" s="611"/>
      <c r="V15" s="611"/>
      <c r="W15" s="611"/>
      <c r="X15" s="611"/>
      <c r="Y15" s="612"/>
      <c r="Z15" s="613">
        <v>0.1</v>
      </c>
      <c r="AA15" s="613"/>
      <c r="AB15" s="613"/>
      <c r="AC15" s="613"/>
      <c r="AD15" s="614">
        <v>7450</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85777</v>
      </c>
      <c r="BH15" s="611"/>
      <c r="BI15" s="611"/>
      <c r="BJ15" s="611"/>
      <c r="BK15" s="611"/>
      <c r="BL15" s="611"/>
      <c r="BM15" s="611"/>
      <c r="BN15" s="612"/>
      <c r="BO15" s="613">
        <v>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605709</v>
      </c>
      <c r="CS15" s="611"/>
      <c r="CT15" s="611"/>
      <c r="CU15" s="611"/>
      <c r="CV15" s="611"/>
      <c r="CW15" s="611"/>
      <c r="CX15" s="611"/>
      <c r="CY15" s="612"/>
      <c r="CZ15" s="613">
        <v>5.8</v>
      </c>
      <c r="DA15" s="613"/>
      <c r="DB15" s="613"/>
      <c r="DC15" s="613"/>
      <c r="DD15" s="619">
        <v>7680</v>
      </c>
      <c r="DE15" s="611"/>
      <c r="DF15" s="611"/>
      <c r="DG15" s="611"/>
      <c r="DH15" s="611"/>
      <c r="DI15" s="611"/>
      <c r="DJ15" s="611"/>
      <c r="DK15" s="611"/>
      <c r="DL15" s="611"/>
      <c r="DM15" s="611"/>
      <c r="DN15" s="611"/>
      <c r="DO15" s="611"/>
      <c r="DP15" s="612"/>
      <c r="DQ15" s="619">
        <v>547534</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21064</v>
      </c>
      <c r="S16" s="611"/>
      <c r="T16" s="611"/>
      <c r="U16" s="611"/>
      <c r="V16" s="611"/>
      <c r="W16" s="611"/>
      <c r="X16" s="611"/>
      <c r="Y16" s="612"/>
      <c r="Z16" s="613">
        <v>0.2</v>
      </c>
      <c r="AA16" s="613"/>
      <c r="AB16" s="613"/>
      <c r="AC16" s="613"/>
      <c r="AD16" s="614">
        <v>21064</v>
      </c>
      <c r="AE16" s="614"/>
      <c r="AF16" s="614"/>
      <c r="AG16" s="614"/>
      <c r="AH16" s="614"/>
      <c r="AI16" s="614"/>
      <c r="AJ16" s="614"/>
      <c r="AK16" s="614"/>
      <c r="AL16" s="615">
        <v>0.4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1186128</v>
      </c>
      <c r="CS16" s="611"/>
      <c r="CT16" s="611"/>
      <c r="CU16" s="611"/>
      <c r="CV16" s="611"/>
      <c r="CW16" s="611"/>
      <c r="CX16" s="611"/>
      <c r="CY16" s="612"/>
      <c r="CZ16" s="613">
        <v>11.5</v>
      </c>
      <c r="DA16" s="613"/>
      <c r="DB16" s="613"/>
      <c r="DC16" s="613"/>
      <c r="DD16" s="619" t="s">
        <v>122</v>
      </c>
      <c r="DE16" s="611"/>
      <c r="DF16" s="611"/>
      <c r="DG16" s="611"/>
      <c r="DH16" s="611"/>
      <c r="DI16" s="611"/>
      <c r="DJ16" s="611"/>
      <c r="DK16" s="611"/>
      <c r="DL16" s="611"/>
      <c r="DM16" s="611"/>
      <c r="DN16" s="611"/>
      <c r="DO16" s="611"/>
      <c r="DP16" s="612"/>
      <c r="DQ16" s="619">
        <v>156633</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43512</v>
      </c>
      <c r="S17" s="611"/>
      <c r="T17" s="611"/>
      <c r="U17" s="611"/>
      <c r="V17" s="611"/>
      <c r="W17" s="611"/>
      <c r="X17" s="611"/>
      <c r="Y17" s="612"/>
      <c r="Z17" s="613">
        <v>0.4</v>
      </c>
      <c r="AA17" s="613"/>
      <c r="AB17" s="613"/>
      <c r="AC17" s="613"/>
      <c r="AD17" s="614">
        <v>43512</v>
      </c>
      <c r="AE17" s="614"/>
      <c r="AF17" s="614"/>
      <c r="AG17" s="614"/>
      <c r="AH17" s="614"/>
      <c r="AI17" s="614"/>
      <c r="AJ17" s="614"/>
      <c r="AK17" s="614"/>
      <c r="AL17" s="615">
        <v>0.8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704360</v>
      </c>
      <c r="CS17" s="611"/>
      <c r="CT17" s="611"/>
      <c r="CU17" s="611"/>
      <c r="CV17" s="611"/>
      <c r="CW17" s="611"/>
      <c r="CX17" s="611"/>
      <c r="CY17" s="612"/>
      <c r="CZ17" s="613">
        <v>6.8</v>
      </c>
      <c r="DA17" s="613"/>
      <c r="DB17" s="613"/>
      <c r="DC17" s="613"/>
      <c r="DD17" s="619" t="s">
        <v>122</v>
      </c>
      <c r="DE17" s="611"/>
      <c r="DF17" s="611"/>
      <c r="DG17" s="611"/>
      <c r="DH17" s="611"/>
      <c r="DI17" s="611"/>
      <c r="DJ17" s="611"/>
      <c r="DK17" s="611"/>
      <c r="DL17" s="611"/>
      <c r="DM17" s="611"/>
      <c r="DN17" s="611"/>
      <c r="DO17" s="611"/>
      <c r="DP17" s="612"/>
      <c r="DQ17" s="619">
        <v>694484</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3885</v>
      </c>
      <c r="S18" s="611"/>
      <c r="T18" s="611"/>
      <c r="U18" s="611"/>
      <c r="V18" s="611"/>
      <c r="W18" s="611"/>
      <c r="X18" s="611"/>
      <c r="Y18" s="612"/>
      <c r="Z18" s="613">
        <v>0</v>
      </c>
      <c r="AA18" s="613"/>
      <c r="AB18" s="613"/>
      <c r="AC18" s="613"/>
      <c r="AD18" s="614">
        <v>3885</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39627</v>
      </c>
      <c r="S19" s="611"/>
      <c r="T19" s="611"/>
      <c r="U19" s="611"/>
      <c r="V19" s="611"/>
      <c r="W19" s="611"/>
      <c r="X19" s="611"/>
      <c r="Y19" s="612"/>
      <c r="Z19" s="613">
        <v>0.4</v>
      </c>
      <c r="AA19" s="613"/>
      <c r="AB19" s="613"/>
      <c r="AC19" s="613"/>
      <c r="AD19" s="614">
        <v>39627</v>
      </c>
      <c r="AE19" s="614"/>
      <c r="AF19" s="614"/>
      <c r="AG19" s="614"/>
      <c r="AH19" s="614"/>
      <c r="AI19" s="614"/>
      <c r="AJ19" s="614"/>
      <c r="AK19" s="614"/>
      <c r="AL19" s="615">
        <v>0.8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10356919</v>
      </c>
      <c r="CS20" s="611"/>
      <c r="CT20" s="611"/>
      <c r="CU20" s="611"/>
      <c r="CV20" s="611"/>
      <c r="CW20" s="611"/>
      <c r="CX20" s="611"/>
      <c r="CY20" s="612"/>
      <c r="CZ20" s="613">
        <v>100</v>
      </c>
      <c r="DA20" s="613"/>
      <c r="DB20" s="613"/>
      <c r="DC20" s="613"/>
      <c r="DD20" s="619">
        <v>1115122</v>
      </c>
      <c r="DE20" s="611"/>
      <c r="DF20" s="611"/>
      <c r="DG20" s="611"/>
      <c r="DH20" s="611"/>
      <c r="DI20" s="611"/>
      <c r="DJ20" s="611"/>
      <c r="DK20" s="611"/>
      <c r="DL20" s="611"/>
      <c r="DM20" s="611"/>
      <c r="DN20" s="611"/>
      <c r="DO20" s="611"/>
      <c r="DP20" s="612"/>
      <c r="DQ20" s="619">
        <v>5862036</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4147971</v>
      </c>
      <c r="S21" s="611"/>
      <c r="T21" s="611"/>
      <c r="U21" s="611"/>
      <c r="V21" s="611"/>
      <c r="W21" s="611"/>
      <c r="X21" s="611"/>
      <c r="Y21" s="612"/>
      <c r="Z21" s="613">
        <v>39</v>
      </c>
      <c r="AA21" s="613"/>
      <c r="AB21" s="613"/>
      <c r="AC21" s="613"/>
      <c r="AD21" s="614">
        <v>3639799</v>
      </c>
      <c r="AE21" s="614"/>
      <c r="AF21" s="614"/>
      <c r="AG21" s="614"/>
      <c r="AH21" s="614"/>
      <c r="AI21" s="614"/>
      <c r="AJ21" s="614"/>
      <c r="AK21" s="614"/>
      <c r="AL21" s="615">
        <v>69.400000000000006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3639799</v>
      </c>
      <c r="S22" s="611"/>
      <c r="T22" s="611"/>
      <c r="U22" s="611"/>
      <c r="V22" s="611"/>
      <c r="W22" s="611"/>
      <c r="X22" s="611"/>
      <c r="Y22" s="612"/>
      <c r="Z22" s="613">
        <v>34.200000000000003</v>
      </c>
      <c r="AA22" s="613"/>
      <c r="AB22" s="613"/>
      <c r="AC22" s="613"/>
      <c r="AD22" s="614">
        <v>3639799</v>
      </c>
      <c r="AE22" s="614"/>
      <c r="AF22" s="614"/>
      <c r="AG22" s="614"/>
      <c r="AH22" s="614"/>
      <c r="AI22" s="614"/>
      <c r="AJ22" s="614"/>
      <c r="AK22" s="614"/>
      <c r="AL22" s="615">
        <v>69.400000000000006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508172</v>
      </c>
      <c r="S23" s="611"/>
      <c r="T23" s="611"/>
      <c r="U23" s="611"/>
      <c r="V23" s="611"/>
      <c r="W23" s="611"/>
      <c r="X23" s="611"/>
      <c r="Y23" s="612"/>
      <c r="Z23" s="613">
        <v>4.8</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3605265</v>
      </c>
      <c r="CS24" s="600"/>
      <c r="CT24" s="600"/>
      <c r="CU24" s="600"/>
      <c r="CV24" s="600"/>
      <c r="CW24" s="600"/>
      <c r="CX24" s="600"/>
      <c r="CY24" s="601"/>
      <c r="CZ24" s="604">
        <v>34.799999999999997</v>
      </c>
      <c r="DA24" s="605"/>
      <c r="DB24" s="605"/>
      <c r="DC24" s="621"/>
      <c r="DD24" s="642">
        <v>2433867</v>
      </c>
      <c r="DE24" s="600"/>
      <c r="DF24" s="600"/>
      <c r="DG24" s="600"/>
      <c r="DH24" s="600"/>
      <c r="DI24" s="600"/>
      <c r="DJ24" s="600"/>
      <c r="DK24" s="601"/>
      <c r="DL24" s="642">
        <v>2342501</v>
      </c>
      <c r="DM24" s="600"/>
      <c r="DN24" s="600"/>
      <c r="DO24" s="600"/>
      <c r="DP24" s="600"/>
      <c r="DQ24" s="600"/>
      <c r="DR24" s="600"/>
      <c r="DS24" s="600"/>
      <c r="DT24" s="600"/>
      <c r="DU24" s="600"/>
      <c r="DV24" s="601"/>
      <c r="DW24" s="604">
        <v>44.6</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5751608</v>
      </c>
      <c r="S25" s="611"/>
      <c r="T25" s="611"/>
      <c r="U25" s="611"/>
      <c r="V25" s="611"/>
      <c r="W25" s="611"/>
      <c r="X25" s="611"/>
      <c r="Y25" s="612"/>
      <c r="Z25" s="613">
        <v>54.1</v>
      </c>
      <c r="AA25" s="613"/>
      <c r="AB25" s="613"/>
      <c r="AC25" s="613"/>
      <c r="AD25" s="614">
        <v>5243436</v>
      </c>
      <c r="AE25" s="614"/>
      <c r="AF25" s="614"/>
      <c r="AG25" s="614"/>
      <c r="AH25" s="614"/>
      <c r="AI25" s="614"/>
      <c r="AJ25" s="614"/>
      <c r="AK25" s="614"/>
      <c r="AL25" s="615">
        <v>100</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1459589</v>
      </c>
      <c r="CS25" s="631"/>
      <c r="CT25" s="631"/>
      <c r="CU25" s="631"/>
      <c r="CV25" s="631"/>
      <c r="CW25" s="631"/>
      <c r="CX25" s="631"/>
      <c r="CY25" s="632"/>
      <c r="CZ25" s="615">
        <v>14.1</v>
      </c>
      <c r="DA25" s="643"/>
      <c r="DB25" s="643"/>
      <c r="DC25" s="645"/>
      <c r="DD25" s="619">
        <v>1332094</v>
      </c>
      <c r="DE25" s="631"/>
      <c r="DF25" s="631"/>
      <c r="DG25" s="631"/>
      <c r="DH25" s="631"/>
      <c r="DI25" s="631"/>
      <c r="DJ25" s="631"/>
      <c r="DK25" s="632"/>
      <c r="DL25" s="619">
        <v>1257159</v>
      </c>
      <c r="DM25" s="631"/>
      <c r="DN25" s="631"/>
      <c r="DO25" s="631"/>
      <c r="DP25" s="631"/>
      <c r="DQ25" s="631"/>
      <c r="DR25" s="631"/>
      <c r="DS25" s="631"/>
      <c r="DT25" s="631"/>
      <c r="DU25" s="631"/>
      <c r="DV25" s="632"/>
      <c r="DW25" s="615">
        <v>23.9</v>
      </c>
      <c r="DX25" s="643"/>
      <c r="DY25" s="643"/>
      <c r="DZ25" s="643"/>
      <c r="EA25" s="643"/>
      <c r="EB25" s="643"/>
      <c r="EC25" s="644"/>
    </row>
    <row r="26" spans="2:133" ht="11.25" customHeight="1" x14ac:dyDescent="0.2">
      <c r="B26" s="607" t="s">
        <v>284</v>
      </c>
      <c r="C26" s="608"/>
      <c r="D26" s="608"/>
      <c r="E26" s="608"/>
      <c r="F26" s="608"/>
      <c r="G26" s="608"/>
      <c r="H26" s="608"/>
      <c r="I26" s="608"/>
      <c r="J26" s="608"/>
      <c r="K26" s="608"/>
      <c r="L26" s="608"/>
      <c r="M26" s="608"/>
      <c r="N26" s="608"/>
      <c r="O26" s="608"/>
      <c r="P26" s="608"/>
      <c r="Q26" s="609"/>
      <c r="R26" s="610">
        <v>813</v>
      </c>
      <c r="S26" s="611"/>
      <c r="T26" s="611"/>
      <c r="U26" s="611"/>
      <c r="V26" s="611"/>
      <c r="W26" s="611"/>
      <c r="X26" s="611"/>
      <c r="Y26" s="612"/>
      <c r="Z26" s="613">
        <v>0</v>
      </c>
      <c r="AA26" s="613"/>
      <c r="AB26" s="613"/>
      <c r="AC26" s="613"/>
      <c r="AD26" s="614">
        <v>813</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801713</v>
      </c>
      <c r="CS26" s="611"/>
      <c r="CT26" s="611"/>
      <c r="CU26" s="611"/>
      <c r="CV26" s="611"/>
      <c r="CW26" s="611"/>
      <c r="CX26" s="611"/>
      <c r="CY26" s="612"/>
      <c r="CZ26" s="615">
        <v>7.7</v>
      </c>
      <c r="DA26" s="643"/>
      <c r="DB26" s="643"/>
      <c r="DC26" s="645"/>
      <c r="DD26" s="619">
        <v>767635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287</v>
      </c>
      <c r="C27" s="608"/>
      <c r="D27" s="608"/>
      <c r="E27" s="608"/>
      <c r="F27" s="608"/>
      <c r="G27" s="608"/>
      <c r="H27" s="608"/>
      <c r="I27" s="608"/>
      <c r="J27" s="608"/>
      <c r="K27" s="608"/>
      <c r="L27" s="608"/>
      <c r="M27" s="608"/>
      <c r="N27" s="608"/>
      <c r="O27" s="608"/>
      <c r="P27" s="608"/>
      <c r="Q27" s="609"/>
      <c r="R27" s="610">
        <v>101882</v>
      </c>
      <c r="S27" s="611"/>
      <c r="T27" s="611"/>
      <c r="U27" s="611"/>
      <c r="V27" s="611"/>
      <c r="W27" s="611"/>
      <c r="X27" s="611"/>
      <c r="Y27" s="612"/>
      <c r="Z27" s="613">
        <v>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1072020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1441316</v>
      </c>
      <c r="CS27" s="631"/>
      <c r="CT27" s="631"/>
      <c r="CU27" s="631"/>
      <c r="CV27" s="631"/>
      <c r="CW27" s="631"/>
      <c r="CX27" s="631"/>
      <c r="CY27" s="632"/>
      <c r="CZ27" s="615">
        <v>13.9</v>
      </c>
      <c r="DA27" s="643"/>
      <c r="DB27" s="643"/>
      <c r="DC27" s="645"/>
      <c r="DD27" s="619">
        <v>407289</v>
      </c>
      <c r="DE27" s="631"/>
      <c r="DF27" s="631"/>
      <c r="DG27" s="631"/>
      <c r="DH27" s="631"/>
      <c r="DI27" s="631"/>
      <c r="DJ27" s="631"/>
      <c r="DK27" s="632"/>
      <c r="DL27" s="619">
        <v>390858</v>
      </c>
      <c r="DM27" s="631"/>
      <c r="DN27" s="631"/>
      <c r="DO27" s="631"/>
      <c r="DP27" s="631"/>
      <c r="DQ27" s="631"/>
      <c r="DR27" s="631"/>
      <c r="DS27" s="631"/>
      <c r="DT27" s="631"/>
      <c r="DU27" s="631"/>
      <c r="DV27" s="632"/>
      <c r="DW27" s="615">
        <v>7.4</v>
      </c>
      <c r="DX27" s="643"/>
      <c r="DY27" s="643"/>
      <c r="DZ27" s="643"/>
      <c r="EA27" s="643"/>
      <c r="EB27" s="643"/>
      <c r="EC27" s="644"/>
    </row>
    <row r="28" spans="2:133" ht="11.25" customHeight="1" x14ac:dyDescent="0.2">
      <c r="B28" s="607" t="s">
        <v>290</v>
      </c>
      <c r="C28" s="608"/>
      <c r="D28" s="608"/>
      <c r="E28" s="608"/>
      <c r="F28" s="608"/>
      <c r="G28" s="608"/>
      <c r="H28" s="608"/>
      <c r="I28" s="608"/>
      <c r="J28" s="608"/>
      <c r="K28" s="608"/>
      <c r="L28" s="608"/>
      <c r="M28" s="608"/>
      <c r="N28" s="608"/>
      <c r="O28" s="608"/>
      <c r="P28" s="608"/>
      <c r="Q28" s="609"/>
      <c r="R28" s="610">
        <v>130920</v>
      </c>
      <c r="S28" s="611"/>
      <c r="T28" s="611"/>
      <c r="U28" s="611"/>
      <c r="V28" s="611"/>
      <c r="W28" s="611"/>
      <c r="X28" s="611"/>
      <c r="Y28" s="612"/>
      <c r="Z28" s="613">
        <v>1.2</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704360</v>
      </c>
      <c r="CS28" s="611"/>
      <c r="CT28" s="611"/>
      <c r="CU28" s="611"/>
      <c r="CV28" s="611"/>
      <c r="CW28" s="611"/>
      <c r="CX28" s="611"/>
      <c r="CY28" s="612"/>
      <c r="CZ28" s="615">
        <v>6.8</v>
      </c>
      <c r="DA28" s="643"/>
      <c r="DB28" s="643"/>
      <c r="DC28" s="645"/>
      <c r="DD28" s="619">
        <v>694484</v>
      </c>
      <c r="DE28" s="611"/>
      <c r="DF28" s="611"/>
      <c r="DG28" s="611"/>
      <c r="DH28" s="611"/>
      <c r="DI28" s="611"/>
      <c r="DJ28" s="611"/>
      <c r="DK28" s="612"/>
      <c r="DL28" s="619">
        <v>694484</v>
      </c>
      <c r="DM28" s="611"/>
      <c r="DN28" s="611"/>
      <c r="DO28" s="611"/>
      <c r="DP28" s="611"/>
      <c r="DQ28" s="611"/>
      <c r="DR28" s="611"/>
      <c r="DS28" s="611"/>
      <c r="DT28" s="611"/>
      <c r="DU28" s="611"/>
      <c r="DV28" s="612"/>
      <c r="DW28" s="615">
        <v>13.2</v>
      </c>
      <c r="DX28" s="643"/>
      <c r="DY28" s="643"/>
      <c r="DZ28" s="643"/>
      <c r="EA28" s="643"/>
      <c r="EB28" s="643"/>
      <c r="EC28" s="644"/>
    </row>
    <row r="29" spans="2:133" ht="11.25" customHeight="1" x14ac:dyDescent="0.2">
      <c r="B29" s="607" t="s">
        <v>292</v>
      </c>
      <c r="C29" s="608"/>
      <c r="D29" s="608"/>
      <c r="E29" s="608"/>
      <c r="F29" s="608"/>
      <c r="G29" s="608"/>
      <c r="H29" s="608"/>
      <c r="I29" s="608"/>
      <c r="J29" s="608"/>
      <c r="K29" s="608"/>
      <c r="L29" s="608"/>
      <c r="M29" s="608"/>
      <c r="N29" s="608"/>
      <c r="O29" s="608"/>
      <c r="P29" s="608"/>
      <c r="Q29" s="609"/>
      <c r="R29" s="610">
        <v>7347</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704360</v>
      </c>
      <c r="CS29" s="631"/>
      <c r="CT29" s="631"/>
      <c r="CU29" s="631"/>
      <c r="CV29" s="631"/>
      <c r="CW29" s="631"/>
      <c r="CX29" s="631"/>
      <c r="CY29" s="632"/>
      <c r="CZ29" s="615">
        <v>6.8</v>
      </c>
      <c r="DA29" s="643"/>
      <c r="DB29" s="643"/>
      <c r="DC29" s="645"/>
      <c r="DD29" s="619">
        <v>694484</v>
      </c>
      <c r="DE29" s="631"/>
      <c r="DF29" s="631"/>
      <c r="DG29" s="631"/>
      <c r="DH29" s="631"/>
      <c r="DI29" s="631"/>
      <c r="DJ29" s="631"/>
      <c r="DK29" s="632"/>
      <c r="DL29" s="619">
        <v>694484</v>
      </c>
      <c r="DM29" s="631"/>
      <c r="DN29" s="631"/>
      <c r="DO29" s="631"/>
      <c r="DP29" s="631"/>
      <c r="DQ29" s="631"/>
      <c r="DR29" s="631"/>
      <c r="DS29" s="631"/>
      <c r="DT29" s="631"/>
      <c r="DU29" s="631"/>
      <c r="DV29" s="632"/>
      <c r="DW29" s="615">
        <v>13.2</v>
      </c>
      <c r="DX29" s="643"/>
      <c r="DY29" s="643"/>
      <c r="DZ29" s="643"/>
      <c r="EA29" s="643"/>
      <c r="EB29" s="643"/>
      <c r="EC29" s="644"/>
    </row>
    <row r="30" spans="2:133" ht="11.25" customHeight="1" x14ac:dyDescent="0.2">
      <c r="B30" s="607" t="s">
        <v>294</v>
      </c>
      <c r="C30" s="608"/>
      <c r="D30" s="608"/>
      <c r="E30" s="608"/>
      <c r="F30" s="608"/>
      <c r="G30" s="608"/>
      <c r="H30" s="608"/>
      <c r="I30" s="608"/>
      <c r="J30" s="608"/>
      <c r="K30" s="608"/>
      <c r="L30" s="608"/>
      <c r="M30" s="608"/>
      <c r="N30" s="608"/>
      <c r="O30" s="608"/>
      <c r="P30" s="608"/>
      <c r="Q30" s="609"/>
      <c r="R30" s="610">
        <v>1690506</v>
      </c>
      <c r="S30" s="611"/>
      <c r="T30" s="611"/>
      <c r="U30" s="611"/>
      <c r="V30" s="611"/>
      <c r="W30" s="611"/>
      <c r="X30" s="611"/>
      <c r="Y30" s="612"/>
      <c r="Z30" s="613">
        <v>15.9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688074</v>
      </c>
      <c r="CS30" s="611"/>
      <c r="CT30" s="611"/>
      <c r="CU30" s="611"/>
      <c r="CV30" s="611"/>
      <c r="CW30" s="611"/>
      <c r="CX30" s="611"/>
      <c r="CY30" s="612"/>
      <c r="CZ30" s="615">
        <v>6.6</v>
      </c>
      <c r="DA30" s="643"/>
      <c r="DB30" s="643"/>
      <c r="DC30" s="645"/>
      <c r="DD30" s="619">
        <v>678198</v>
      </c>
      <c r="DE30" s="611"/>
      <c r="DF30" s="611"/>
      <c r="DG30" s="611"/>
      <c r="DH30" s="611"/>
      <c r="DI30" s="611"/>
      <c r="DJ30" s="611"/>
      <c r="DK30" s="612"/>
      <c r="DL30" s="619">
        <v>678198</v>
      </c>
      <c r="DM30" s="611"/>
      <c r="DN30" s="611"/>
      <c r="DO30" s="611"/>
      <c r="DP30" s="611"/>
      <c r="DQ30" s="611"/>
      <c r="DR30" s="611"/>
      <c r="DS30" s="611"/>
      <c r="DT30" s="611"/>
      <c r="DU30" s="611"/>
      <c r="DV30" s="612"/>
      <c r="DW30" s="615">
        <v>12.9</v>
      </c>
      <c r="DX30" s="643"/>
      <c r="DY30" s="643"/>
      <c r="DZ30" s="643"/>
      <c r="EA30" s="643"/>
      <c r="EB30" s="643"/>
      <c r="EC30" s="644"/>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99.5</v>
      </c>
      <c r="BH31" s="654"/>
      <c r="BI31" s="654"/>
      <c r="BJ31" s="654"/>
      <c r="BK31" s="654"/>
      <c r="BL31" s="654"/>
      <c r="BM31" s="605">
        <v>97</v>
      </c>
      <c r="BN31" s="654"/>
      <c r="BO31" s="654"/>
      <c r="BP31" s="654"/>
      <c r="BQ31" s="655"/>
      <c r="BR31" s="657">
        <v>99.4</v>
      </c>
      <c r="BS31" s="654"/>
      <c r="BT31" s="654"/>
      <c r="BU31" s="654"/>
      <c r="BV31" s="654"/>
      <c r="BW31" s="654"/>
      <c r="BX31" s="605">
        <v>95.8</v>
      </c>
      <c r="BY31" s="654"/>
      <c r="BZ31" s="654"/>
      <c r="CA31" s="654"/>
      <c r="CB31" s="655"/>
      <c r="CD31" s="650"/>
      <c r="CE31" s="651"/>
      <c r="CF31" s="607" t="s">
        <v>301</v>
      </c>
      <c r="CG31" s="608"/>
      <c r="CH31" s="608"/>
      <c r="CI31" s="608"/>
      <c r="CJ31" s="608"/>
      <c r="CK31" s="608"/>
      <c r="CL31" s="608"/>
      <c r="CM31" s="608"/>
      <c r="CN31" s="608"/>
      <c r="CO31" s="608"/>
      <c r="CP31" s="608"/>
      <c r="CQ31" s="609"/>
      <c r="CR31" s="610">
        <v>16286</v>
      </c>
      <c r="CS31" s="631"/>
      <c r="CT31" s="631"/>
      <c r="CU31" s="631"/>
      <c r="CV31" s="631"/>
      <c r="CW31" s="631"/>
      <c r="CX31" s="631"/>
      <c r="CY31" s="632"/>
      <c r="CZ31" s="615">
        <v>0.2</v>
      </c>
      <c r="DA31" s="643"/>
      <c r="DB31" s="643"/>
      <c r="DC31" s="645"/>
      <c r="DD31" s="619">
        <v>16286</v>
      </c>
      <c r="DE31" s="631"/>
      <c r="DF31" s="631"/>
      <c r="DG31" s="631"/>
      <c r="DH31" s="631"/>
      <c r="DI31" s="631"/>
      <c r="DJ31" s="631"/>
      <c r="DK31" s="632"/>
      <c r="DL31" s="619">
        <v>16286</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2">
      <c r="B32" s="607" t="s">
        <v>302</v>
      </c>
      <c r="C32" s="608"/>
      <c r="D32" s="608"/>
      <c r="E32" s="608"/>
      <c r="F32" s="608"/>
      <c r="G32" s="608"/>
      <c r="H32" s="608"/>
      <c r="I32" s="608"/>
      <c r="J32" s="608"/>
      <c r="K32" s="608"/>
      <c r="L32" s="608"/>
      <c r="M32" s="608"/>
      <c r="N32" s="608"/>
      <c r="O32" s="608"/>
      <c r="P32" s="608"/>
      <c r="Q32" s="609"/>
      <c r="R32" s="610">
        <v>1391940</v>
      </c>
      <c r="S32" s="611"/>
      <c r="T32" s="611"/>
      <c r="U32" s="611"/>
      <c r="V32" s="611"/>
      <c r="W32" s="611"/>
      <c r="X32" s="611"/>
      <c r="Y32" s="612"/>
      <c r="Z32" s="613">
        <v>13.1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99.8</v>
      </c>
      <c r="BH32" s="631"/>
      <c r="BI32" s="631"/>
      <c r="BJ32" s="631"/>
      <c r="BK32" s="631"/>
      <c r="BL32" s="631"/>
      <c r="BM32" s="616">
        <v>99.4</v>
      </c>
      <c r="BN32" s="631"/>
      <c r="BO32" s="631"/>
      <c r="BP32" s="631"/>
      <c r="BQ32" s="656"/>
      <c r="BR32" s="667">
        <v>99.4</v>
      </c>
      <c r="BS32" s="631"/>
      <c r="BT32" s="631"/>
      <c r="BU32" s="631"/>
      <c r="BV32" s="631"/>
      <c r="BW32" s="631"/>
      <c r="BX32" s="616">
        <v>99.1</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306</v>
      </c>
      <c r="C33" s="608"/>
      <c r="D33" s="608"/>
      <c r="E33" s="608"/>
      <c r="F33" s="608"/>
      <c r="G33" s="608"/>
      <c r="H33" s="608"/>
      <c r="I33" s="608"/>
      <c r="J33" s="608"/>
      <c r="K33" s="608"/>
      <c r="L33" s="608"/>
      <c r="M33" s="608"/>
      <c r="N33" s="608"/>
      <c r="O33" s="608"/>
      <c r="P33" s="608"/>
      <c r="Q33" s="609"/>
      <c r="R33" s="610">
        <v>100682</v>
      </c>
      <c r="S33" s="611"/>
      <c r="T33" s="611"/>
      <c r="U33" s="611"/>
      <c r="V33" s="611"/>
      <c r="W33" s="611"/>
      <c r="X33" s="611"/>
      <c r="Y33" s="612"/>
      <c r="Z33" s="613">
        <v>0.9</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99.2</v>
      </c>
      <c r="BH33" s="669"/>
      <c r="BI33" s="669"/>
      <c r="BJ33" s="669"/>
      <c r="BK33" s="669"/>
      <c r="BL33" s="669"/>
      <c r="BM33" s="670">
        <v>94.3</v>
      </c>
      <c r="BN33" s="669"/>
      <c r="BO33" s="669"/>
      <c r="BP33" s="669"/>
      <c r="BQ33" s="671"/>
      <c r="BR33" s="668">
        <v>99.3</v>
      </c>
      <c r="BS33" s="669"/>
      <c r="BT33" s="669"/>
      <c r="BU33" s="669"/>
      <c r="BV33" s="669"/>
      <c r="BW33" s="669"/>
      <c r="BX33" s="670">
        <v>92</v>
      </c>
      <c r="BY33" s="669"/>
      <c r="BZ33" s="669"/>
      <c r="CA33" s="669"/>
      <c r="CB33" s="671"/>
      <c r="CD33" s="607" t="s">
        <v>308</v>
      </c>
      <c r="CE33" s="608"/>
      <c r="CF33" s="608"/>
      <c r="CG33" s="608"/>
      <c r="CH33" s="608"/>
      <c r="CI33" s="608"/>
      <c r="CJ33" s="608"/>
      <c r="CK33" s="608"/>
      <c r="CL33" s="608"/>
      <c r="CM33" s="608"/>
      <c r="CN33" s="608"/>
      <c r="CO33" s="608"/>
      <c r="CP33" s="608"/>
      <c r="CQ33" s="609"/>
      <c r="CR33" s="610">
        <v>4450404</v>
      </c>
      <c r="CS33" s="631"/>
      <c r="CT33" s="631"/>
      <c r="CU33" s="631"/>
      <c r="CV33" s="631"/>
      <c r="CW33" s="631"/>
      <c r="CX33" s="631"/>
      <c r="CY33" s="632"/>
      <c r="CZ33" s="615">
        <v>43</v>
      </c>
      <c r="DA33" s="643"/>
      <c r="DB33" s="643"/>
      <c r="DC33" s="645"/>
      <c r="DD33" s="619">
        <v>3065038</v>
      </c>
      <c r="DE33" s="631"/>
      <c r="DF33" s="631"/>
      <c r="DG33" s="631"/>
      <c r="DH33" s="631"/>
      <c r="DI33" s="631"/>
      <c r="DJ33" s="631"/>
      <c r="DK33" s="632"/>
      <c r="DL33" s="619">
        <v>2654127</v>
      </c>
      <c r="DM33" s="631"/>
      <c r="DN33" s="631"/>
      <c r="DO33" s="631"/>
      <c r="DP33" s="631"/>
      <c r="DQ33" s="631"/>
      <c r="DR33" s="631"/>
      <c r="DS33" s="631"/>
      <c r="DT33" s="631"/>
      <c r="DU33" s="631"/>
      <c r="DV33" s="632"/>
      <c r="DW33" s="615">
        <v>50.5</v>
      </c>
      <c r="DX33" s="643"/>
      <c r="DY33" s="643"/>
      <c r="DZ33" s="643"/>
      <c r="EA33" s="643"/>
      <c r="EB33" s="643"/>
      <c r="EC33" s="644"/>
    </row>
    <row r="34" spans="2:133" ht="11.25" customHeight="1" x14ac:dyDescent="0.2">
      <c r="B34" s="607" t="s">
        <v>309</v>
      </c>
      <c r="C34" s="608"/>
      <c r="D34" s="608"/>
      <c r="E34" s="608"/>
      <c r="F34" s="608"/>
      <c r="G34" s="608"/>
      <c r="H34" s="608"/>
      <c r="I34" s="608"/>
      <c r="J34" s="608"/>
      <c r="K34" s="608"/>
      <c r="L34" s="608"/>
      <c r="M34" s="608"/>
      <c r="N34" s="608"/>
      <c r="O34" s="608"/>
      <c r="P34" s="608"/>
      <c r="Q34" s="609"/>
      <c r="R34" s="610">
        <v>193539</v>
      </c>
      <c r="S34" s="611"/>
      <c r="T34" s="611"/>
      <c r="U34" s="611"/>
      <c r="V34" s="611"/>
      <c r="W34" s="611"/>
      <c r="X34" s="611"/>
      <c r="Y34" s="612"/>
      <c r="Z34" s="613">
        <v>1.8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1501066</v>
      </c>
      <c r="CS34" s="611"/>
      <c r="CT34" s="611"/>
      <c r="CU34" s="611"/>
      <c r="CV34" s="611"/>
      <c r="CW34" s="611"/>
      <c r="CX34" s="611"/>
      <c r="CY34" s="612"/>
      <c r="CZ34" s="615">
        <v>14.5</v>
      </c>
      <c r="DA34" s="643"/>
      <c r="DB34" s="643"/>
      <c r="DC34" s="645"/>
      <c r="DD34" s="619">
        <v>1013169</v>
      </c>
      <c r="DE34" s="611"/>
      <c r="DF34" s="611"/>
      <c r="DG34" s="611"/>
      <c r="DH34" s="611"/>
      <c r="DI34" s="611"/>
      <c r="DJ34" s="611"/>
      <c r="DK34" s="612"/>
      <c r="DL34" s="619">
        <v>838056</v>
      </c>
      <c r="DM34" s="611"/>
      <c r="DN34" s="611"/>
      <c r="DO34" s="611"/>
      <c r="DP34" s="611"/>
      <c r="DQ34" s="611"/>
      <c r="DR34" s="611"/>
      <c r="DS34" s="611"/>
      <c r="DT34" s="611"/>
      <c r="DU34" s="611"/>
      <c r="DV34" s="612"/>
      <c r="DW34" s="615">
        <v>15.9</v>
      </c>
      <c r="DX34" s="643"/>
      <c r="DY34" s="643"/>
      <c r="DZ34" s="643"/>
      <c r="EA34" s="643"/>
      <c r="EB34" s="643"/>
      <c r="EC34" s="644"/>
    </row>
    <row r="35" spans="2:133" ht="11.25" customHeight="1" x14ac:dyDescent="0.2">
      <c r="B35" s="607" t="s">
        <v>311</v>
      </c>
      <c r="C35" s="608"/>
      <c r="D35" s="608"/>
      <c r="E35" s="608"/>
      <c r="F35" s="608"/>
      <c r="G35" s="608"/>
      <c r="H35" s="608"/>
      <c r="I35" s="608"/>
      <c r="J35" s="608"/>
      <c r="K35" s="608"/>
      <c r="L35" s="608"/>
      <c r="M35" s="608"/>
      <c r="N35" s="608"/>
      <c r="O35" s="608"/>
      <c r="P35" s="608"/>
      <c r="Q35" s="609"/>
      <c r="R35" s="610">
        <v>411569</v>
      </c>
      <c r="S35" s="611"/>
      <c r="T35" s="611"/>
      <c r="U35" s="611"/>
      <c r="V35" s="611"/>
      <c r="W35" s="611"/>
      <c r="X35" s="611"/>
      <c r="Y35" s="612"/>
      <c r="Z35" s="613">
        <v>3.9</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41187</v>
      </c>
      <c r="CS35" s="631"/>
      <c r="CT35" s="631"/>
      <c r="CU35" s="631"/>
      <c r="CV35" s="631"/>
      <c r="CW35" s="631"/>
      <c r="CX35" s="631"/>
      <c r="CY35" s="632"/>
      <c r="CZ35" s="615">
        <v>0.4</v>
      </c>
      <c r="DA35" s="643"/>
      <c r="DB35" s="643"/>
      <c r="DC35" s="645"/>
      <c r="DD35" s="619">
        <v>26586</v>
      </c>
      <c r="DE35" s="631"/>
      <c r="DF35" s="631"/>
      <c r="DG35" s="631"/>
      <c r="DH35" s="631"/>
      <c r="DI35" s="631"/>
      <c r="DJ35" s="631"/>
      <c r="DK35" s="632"/>
      <c r="DL35" s="619">
        <v>26544</v>
      </c>
      <c r="DM35" s="631"/>
      <c r="DN35" s="631"/>
      <c r="DO35" s="631"/>
      <c r="DP35" s="631"/>
      <c r="DQ35" s="631"/>
      <c r="DR35" s="631"/>
      <c r="DS35" s="631"/>
      <c r="DT35" s="631"/>
      <c r="DU35" s="631"/>
      <c r="DV35" s="632"/>
      <c r="DW35" s="615">
        <v>0.5</v>
      </c>
      <c r="DX35" s="643"/>
      <c r="DY35" s="643"/>
      <c r="DZ35" s="643"/>
      <c r="EA35" s="643"/>
      <c r="EB35" s="643"/>
      <c r="EC35" s="644"/>
    </row>
    <row r="36" spans="2:133" ht="11.25" customHeight="1" x14ac:dyDescent="0.2">
      <c r="B36" s="607" t="s">
        <v>315</v>
      </c>
      <c r="C36" s="608"/>
      <c r="D36" s="608"/>
      <c r="E36" s="608"/>
      <c r="F36" s="608"/>
      <c r="G36" s="608"/>
      <c r="H36" s="608"/>
      <c r="I36" s="608"/>
      <c r="J36" s="608"/>
      <c r="K36" s="608"/>
      <c r="L36" s="608"/>
      <c r="M36" s="608"/>
      <c r="N36" s="608"/>
      <c r="O36" s="608"/>
      <c r="P36" s="608"/>
      <c r="Q36" s="609"/>
      <c r="R36" s="610">
        <v>265488</v>
      </c>
      <c r="S36" s="611"/>
      <c r="T36" s="611"/>
      <c r="U36" s="611"/>
      <c r="V36" s="611"/>
      <c r="W36" s="611"/>
      <c r="X36" s="611"/>
      <c r="Y36" s="612"/>
      <c r="Z36" s="613">
        <v>2.5</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1321883</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1123</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2038622</v>
      </c>
      <c r="CS36" s="611"/>
      <c r="CT36" s="611"/>
      <c r="CU36" s="611"/>
      <c r="CV36" s="611"/>
      <c r="CW36" s="611"/>
      <c r="CX36" s="611"/>
      <c r="CY36" s="612"/>
      <c r="CZ36" s="615">
        <v>19.7</v>
      </c>
      <c r="DA36" s="643"/>
      <c r="DB36" s="643"/>
      <c r="DC36" s="645"/>
      <c r="DD36" s="619">
        <v>1408717</v>
      </c>
      <c r="DE36" s="611"/>
      <c r="DF36" s="611"/>
      <c r="DG36" s="611"/>
      <c r="DH36" s="611"/>
      <c r="DI36" s="611"/>
      <c r="DJ36" s="611"/>
      <c r="DK36" s="612"/>
      <c r="DL36" s="619">
        <v>1243099</v>
      </c>
      <c r="DM36" s="611"/>
      <c r="DN36" s="611"/>
      <c r="DO36" s="611"/>
      <c r="DP36" s="611"/>
      <c r="DQ36" s="611"/>
      <c r="DR36" s="611"/>
      <c r="DS36" s="611"/>
      <c r="DT36" s="611"/>
      <c r="DU36" s="611"/>
      <c r="DV36" s="612"/>
      <c r="DW36" s="615">
        <v>23.7</v>
      </c>
      <c r="DX36" s="643"/>
      <c r="DY36" s="643"/>
      <c r="DZ36" s="643"/>
      <c r="EA36" s="643"/>
      <c r="EB36" s="643"/>
      <c r="EC36" s="644"/>
    </row>
    <row r="37" spans="2:133" ht="11.25" customHeight="1" x14ac:dyDescent="0.2">
      <c r="B37" s="607" t="s">
        <v>319</v>
      </c>
      <c r="C37" s="608"/>
      <c r="D37" s="608"/>
      <c r="E37" s="608"/>
      <c r="F37" s="608"/>
      <c r="G37" s="608"/>
      <c r="H37" s="608"/>
      <c r="I37" s="608"/>
      <c r="J37" s="608"/>
      <c r="K37" s="608"/>
      <c r="L37" s="608"/>
      <c r="M37" s="608"/>
      <c r="N37" s="608"/>
      <c r="O37" s="608"/>
      <c r="P37" s="608"/>
      <c r="Q37" s="609"/>
      <c r="R37" s="610">
        <v>124207</v>
      </c>
      <c r="S37" s="611"/>
      <c r="T37" s="611"/>
      <c r="U37" s="611"/>
      <c r="V37" s="611"/>
      <c r="W37" s="611"/>
      <c r="X37" s="611"/>
      <c r="Y37" s="612"/>
      <c r="Z37" s="613">
        <v>1.2</v>
      </c>
      <c r="AA37" s="613"/>
      <c r="AB37" s="613"/>
      <c r="AC37" s="613"/>
      <c r="AD37" s="614" t="s">
        <v>122</v>
      </c>
      <c r="AE37" s="614"/>
      <c r="AF37" s="614"/>
      <c r="AG37" s="614"/>
      <c r="AH37" s="614"/>
      <c r="AI37" s="614"/>
      <c r="AJ37" s="614"/>
      <c r="AK37" s="614"/>
      <c r="AL37" s="615" t="s">
        <v>122</v>
      </c>
      <c r="AM37" s="616"/>
      <c r="AN37" s="616"/>
      <c r="AO37" s="617"/>
      <c r="AQ37" s="673" t="s">
        <v>320</v>
      </c>
      <c r="AR37" s="674"/>
      <c r="AS37" s="674"/>
      <c r="AT37" s="674"/>
      <c r="AU37" s="674"/>
      <c r="AV37" s="674"/>
      <c r="AW37" s="674"/>
      <c r="AX37" s="674"/>
      <c r="AY37" s="675"/>
      <c r="AZ37" s="610">
        <v>465776</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1123</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520092</v>
      </c>
      <c r="CS37" s="631"/>
      <c r="CT37" s="631"/>
      <c r="CU37" s="631"/>
      <c r="CV37" s="631"/>
      <c r="CW37" s="631"/>
      <c r="CX37" s="631"/>
      <c r="CY37" s="632"/>
      <c r="CZ37" s="615">
        <v>5</v>
      </c>
      <c r="DA37" s="643"/>
      <c r="DB37" s="643"/>
      <c r="DC37" s="645"/>
      <c r="DD37" s="619">
        <v>520092</v>
      </c>
      <c r="DE37" s="631"/>
      <c r="DF37" s="631"/>
      <c r="DG37" s="631"/>
      <c r="DH37" s="631"/>
      <c r="DI37" s="631"/>
      <c r="DJ37" s="631"/>
      <c r="DK37" s="632"/>
      <c r="DL37" s="619">
        <v>483980</v>
      </c>
      <c r="DM37" s="631"/>
      <c r="DN37" s="631"/>
      <c r="DO37" s="631"/>
      <c r="DP37" s="631"/>
      <c r="DQ37" s="631"/>
      <c r="DR37" s="631"/>
      <c r="DS37" s="631"/>
      <c r="DT37" s="631"/>
      <c r="DU37" s="631"/>
      <c r="DV37" s="632"/>
      <c r="DW37" s="615">
        <v>9.1999999999999993</v>
      </c>
      <c r="DX37" s="643"/>
      <c r="DY37" s="643"/>
      <c r="DZ37" s="643"/>
      <c r="EA37" s="643"/>
      <c r="EB37" s="643"/>
      <c r="EC37" s="644"/>
    </row>
    <row r="38" spans="2:133" ht="11.25" customHeight="1" x14ac:dyDescent="0.2">
      <c r="B38" s="607" t="s">
        <v>323</v>
      </c>
      <c r="C38" s="608"/>
      <c r="D38" s="608"/>
      <c r="E38" s="608"/>
      <c r="F38" s="608"/>
      <c r="G38" s="608"/>
      <c r="H38" s="608"/>
      <c r="I38" s="608"/>
      <c r="J38" s="608"/>
      <c r="K38" s="608"/>
      <c r="L38" s="608"/>
      <c r="M38" s="608"/>
      <c r="N38" s="608"/>
      <c r="O38" s="608"/>
      <c r="P38" s="608"/>
      <c r="Q38" s="609"/>
      <c r="R38" s="610">
        <v>462213</v>
      </c>
      <c r="S38" s="611"/>
      <c r="T38" s="611"/>
      <c r="U38" s="611"/>
      <c r="V38" s="611"/>
      <c r="W38" s="611"/>
      <c r="X38" s="611"/>
      <c r="Y38" s="612"/>
      <c r="Z38" s="613">
        <v>4.3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124971</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1677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730146</v>
      </c>
      <c r="CS38" s="611"/>
      <c r="CT38" s="611"/>
      <c r="CU38" s="611"/>
      <c r="CV38" s="611"/>
      <c r="CW38" s="611"/>
      <c r="CX38" s="611"/>
      <c r="CY38" s="612"/>
      <c r="CZ38" s="615">
        <v>7</v>
      </c>
      <c r="DA38" s="643"/>
      <c r="DB38" s="643"/>
      <c r="DC38" s="645"/>
      <c r="DD38" s="619">
        <v>585353</v>
      </c>
      <c r="DE38" s="611"/>
      <c r="DF38" s="611"/>
      <c r="DG38" s="611"/>
      <c r="DH38" s="611"/>
      <c r="DI38" s="611"/>
      <c r="DJ38" s="611"/>
      <c r="DK38" s="612"/>
      <c r="DL38" s="619">
        <v>546428</v>
      </c>
      <c r="DM38" s="611"/>
      <c r="DN38" s="611"/>
      <c r="DO38" s="611"/>
      <c r="DP38" s="611"/>
      <c r="DQ38" s="611"/>
      <c r="DR38" s="611"/>
      <c r="DS38" s="611"/>
      <c r="DT38" s="611"/>
      <c r="DU38" s="611"/>
      <c r="DV38" s="612"/>
      <c r="DW38" s="615">
        <v>10.4</v>
      </c>
      <c r="DX38" s="643"/>
      <c r="DY38" s="643"/>
      <c r="DZ38" s="643"/>
      <c r="EA38" s="643"/>
      <c r="EB38" s="643"/>
      <c r="EC38" s="644"/>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25027</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2583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94252</v>
      </c>
      <c r="CS39" s="631"/>
      <c r="CT39" s="631"/>
      <c r="CU39" s="631"/>
      <c r="CV39" s="631"/>
      <c r="CW39" s="631"/>
      <c r="CX39" s="631"/>
      <c r="CY39" s="632"/>
      <c r="CZ39" s="615">
        <v>0.9</v>
      </c>
      <c r="DA39" s="643"/>
      <c r="DB39" s="643"/>
      <c r="DC39" s="645"/>
      <c r="DD39" s="619" t="s">
        <v>122</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331</v>
      </c>
      <c r="C40" s="608"/>
      <c r="D40" s="608"/>
      <c r="E40" s="608"/>
      <c r="F40" s="608"/>
      <c r="G40" s="608"/>
      <c r="H40" s="608"/>
      <c r="I40" s="608"/>
      <c r="J40" s="608"/>
      <c r="K40" s="608"/>
      <c r="L40" s="608"/>
      <c r="M40" s="608"/>
      <c r="N40" s="608"/>
      <c r="O40" s="608"/>
      <c r="P40" s="608"/>
      <c r="Q40" s="609"/>
      <c r="R40" s="610">
        <v>10213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990</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85</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45131</v>
      </c>
      <c r="CS40" s="611"/>
      <c r="CT40" s="611"/>
      <c r="CU40" s="611"/>
      <c r="CV40" s="611"/>
      <c r="CW40" s="611"/>
      <c r="CX40" s="611"/>
      <c r="CY40" s="612"/>
      <c r="CZ40" s="615">
        <v>0.4</v>
      </c>
      <c r="DA40" s="643"/>
      <c r="DB40" s="643"/>
      <c r="DC40" s="645"/>
      <c r="DD40" s="619">
        <v>31213</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336</v>
      </c>
      <c r="C41" s="634"/>
      <c r="D41" s="634"/>
      <c r="E41" s="634"/>
      <c r="F41" s="634"/>
      <c r="G41" s="634"/>
      <c r="H41" s="634"/>
      <c r="I41" s="634"/>
      <c r="J41" s="634"/>
      <c r="K41" s="634"/>
      <c r="L41" s="634"/>
      <c r="M41" s="634"/>
      <c r="N41" s="634"/>
      <c r="O41" s="634"/>
      <c r="P41" s="634"/>
      <c r="Q41" s="635"/>
      <c r="R41" s="682">
        <v>10632714</v>
      </c>
      <c r="S41" s="683"/>
      <c r="T41" s="683"/>
      <c r="U41" s="683"/>
      <c r="V41" s="683"/>
      <c r="W41" s="683"/>
      <c r="X41" s="683"/>
      <c r="Y41" s="687"/>
      <c r="Z41" s="688">
        <v>100</v>
      </c>
      <c r="AA41" s="688"/>
      <c r="AB41" s="688"/>
      <c r="AC41" s="688"/>
      <c r="AD41" s="689">
        <v>5244249</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166749</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538370</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514</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2301250</v>
      </c>
      <c r="CS42" s="631"/>
      <c r="CT42" s="631"/>
      <c r="CU42" s="631"/>
      <c r="CV42" s="631"/>
      <c r="CW42" s="631"/>
      <c r="CX42" s="631"/>
      <c r="CY42" s="632"/>
      <c r="CZ42" s="615">
        <v>22.2</v>
      </c>
      <c r="DA42" s="643"/>
      <c r="DB42" s="643"/>
      <c r="DC42" s="645"/>
      <c r="DD42" s="619">
        <v>363131</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58078</v>
      </c>
      <c r="CS43" s="631"/>
      <c r="CT43" s="631"/>
      <c r="CU43" s="631"/>
      <c r="CV43" s="631"/>
      <c r="CW43" s="631"/>
      <c r="CX43" s="631"/>
      <c r="CY43" s="632"/>
      <c r="CZ43" s="615">
        <v>0.6</v>
      </c>
      <c r="DA43" s="643"/>
      <c r="DB43" s="643"/>
      <c r="DC43" s="645"/>
      <c r="DD43" s="619">
        <v>58078</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1115122</v>
      </c>
      <c r="CS44" s="611"/>
      <c r="CT44" s="611"/>
      <c r="CU44" s="611"/>
      <c r="CV44" s="611"/>
      <c r="CW44" s="611"/>
      <c r="CX44" s="611"/>
      <c r="CY44" s="612"/>
      <c r="CZ44" s="615">
        <v>10.8</v>
      </c>
      <c r="DA44" s="616"/>
      <c r="DB44" s="616"/>
      <c r="DC44" s="622"/>
      <c r="DD44" s="619">
        <v>206498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739983</v>
      </c>
      <c r="CS45" s="631"/>
      <c r="CT45" s="631"/>
      <c r="CU45" s="631"/>
      <c r="CV45" s="631"/>
      <c r="CW45" s="631"/>
      <c r="CX45" s="631"/>
      <c r="CY45" s="632"/>
      <c r="CZ45" s="615">
        <v>7.1</v>
      </c>
      <c r="DA45" s="643"/>
      <c r="DB45" s="643"/>
      <c r="DC45" s="645"/>
      <c r="DD45" s="619">
        <v>75239</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329839</v>
      </c>
      <c r="CS46" s="611"/>
      <c r="CT46" s="611"/>
      <c r="CU46" s="611"/>
      <c r="CV46" s="611"/>
      <c r="CW46" s="611"/>
      <c r="CX46" s="611"/>
      <c r="CY46" s="612"/>
      <c r="CZ46" s="615">
        <v>3.2</v>
      </c>
      <c r="DA46" s="616"/>
      <c r="DB46" s="616"/>
      <c r="DC46" s="622"/>
      <c r="DD46" s="619">
        <v>121213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1186128</v>
      </c>
      <c r="CS47" s="631"/>
      <c r="CT47" s="631"/>
      <c r="CU47" s="631"/>
      <c r="CV47" s="631"/>
      <c r="CW47" s="631"/>
      <c r="CX47" s="631"/>
      <c r="CY47" s="632"/>
      <c r="CZ47" s="615">
        <v>11.5</v>
      </c>
      <c r="DA47" s="643"/>
      <c r="DB47" s="643"/>
      <c r="DC47" s="645"/>
      <c r="DD47" s="619">
        <v>156633</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352</v>
      </c>
      <c r="CE49" s="634"/>
      <c r="CF49" s="634"/>
      <c r="CG49" s="634"/>
      <c r="CH49" s="634"/>
      <c r="CI49" s="634"/>
      <c r="CJ49" s="634"/>
      <c r="CK49" s="634"/>
      <c r="CL49" s="634"/>
      <c r="CM49" s="634"/>
      <c r="CN49" s="634"/>
      <c r="CO49" s="634"/>
      <c r="CP49" s="634"/>
      <c r="CQ49" s="635"/>
      <c r="CR49" s="682">
        <v>10356919</v>
      </c>
      <c r="CS49" s="669"/>
      <c r="CT49" s="669"/>
      <c r="CU49" s="669"/>
      <c r="CV49" s="669"/>
      <c r="CW49" s="669"/>
      <c r="CX49" s="669"/>
      <c r="CY49" s="698"/>
      <c r="CZ49" s="690">
        <v>100</v>
      </c>
      <c r="DA49" s="699"/>
      <c r="DB49" s="699"/>
      <c r="DC49" s="700"/>
      <c r="DD49" s="701">
        <v>5862036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tzbjmDfx20/Jf17vrb8OZk+nCPqyU/qVKcAbmEe44Aaa60QV3887hkbvMoqSAjbfCFD3NWjIh0GznsSfapeaQ==" saltValue="WiS7qUNEiQpCTf2iPM4e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10633</v>
      </c>
      <c r="R7" s="740"/>
      <c r="S7" s="740"/>
      <c r="T7" s="740"/>
      <c r="U7" s="740"/>
      <c r="V7" s="740">
        <v>10357</v>
      </c>
      <c r="W7" s="740"/>
      <c r="X7" s="740"/>
      <c r="Y7" s="740"/>
      <c r="Z7" s="740"/>
      <c r="AA7" s="740">
        <v>276</v>
      </c>
      <c r="AB7" s="740"/>
      <c r="AC7" s="740"/>
      <c r="AD7" s="740"/>
      <c r="AE7" s="741"/>
      <c r="AF7" s="742">
        <v>47</v>
      </c>
      <c r="AG7" s="743"/>
      <c r="AH7" s="743"/>
      <c r="AI7" s="743"/>
      <c r="AJ7" s="744"/>
      <c r="AK7" s="745">
        <v>412</v>
      </c>
      <c r="AL7" s="746"/>
      <c r="AM7" s="746"/>
      <c r="AN7" s="746"/>
      <c r="AO7" s="746"/>
      <c r="AP7" s="746">
        <v>5988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554</v>
      </c>
      <c r="BT7" s="734"/>
      <c r="BU7" s="734"/>
      <c r="BV7" s="734"/>
      <c r="BW7" s="734"/>
      <c r="BX7" s="734"/>
      <c r="BY7" s="734"/>
      <c r="BZ7" s="734"/>
      <c r="CA7" s="734"/>
      <c r="CB7" s="734"/>
      <c r="CC7" s="734"/>
      <c r="CD7" s="734"/>
      <c r="CE7" s="734"/>
      <c r="CF7" s="734"/>
      <c r="CG7" s="749"/>
      <c r="CH7" s="730">
        <v>-24</v>
      </c>
      <c r="CI7" s="731"/>
      <c r="CJ7" s="731"/>
      <c r="CK7" s="731"/>
      <c r="CL7" s="732"/>
      <c r="CM7" s="730">
        <v>-13307</v>
      </c>
      <c r="CN7" s="731"/>
      <c r="CO7" s="731"/>
      <c r="CP7" s="731"/>
      <c r="CQ7" s="732"/>
      <c r="CR7" s="730" t="s">
        <v>564</v>
      </c>
      <c r="CS7" s="731"/>
      <c r="CT7" s="731"/>
      <c r="CU7" s="731"/>
      <c r="CV7" s="732"/>
      <c r="CW7" s="730" t="s">
        <v>564</v>
      </c>
      <c r="CX7" s="731"/>
      <c r="CY7" s="731"/>
      <c r="CZ7" s="731"/>
      <c r="DA7" s="732"/>
      <c r="DB7" s="730">
        <v>14</v>
      </c>
      <c r="DC7" s="731"/>
      <c r="DD7" s="731"/>
      <c r="DE7" s="731"/>
      <c r="DF7" s="732"/>
      <c r="DG7" s="730" t="s">
        <v>564</v>
      </c>
      <c r="DH7" s="731"/>
      <c r="DI7" s="731"/>
      <c r="DJ7" s="731"/>
      <c r="DK7" s="732"/>
      <c r="DL7" s="730" t="s">
        <v>564</v>
      </c>
      <c r="DM7" s="731"/>
      <c r="DN7" s="731"/>
      <c r="DO7" s="731"/>
      <c r="DP7" s="732"/>
      <c r="DQ7" s="730" t="s">
        <v>564</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555</v>
      </c>
      <c r="BT8" s="761"/>
      <c r="BU8" s="761"/>
      <c r="BV8" s="761"/>
      <c r="BW8" s="761"/>
      <c r="BX8" s="761"/>
      <c r="BY8" s="761"/>
      <c r="BZ8" s="761"/>
      <c r="CA8" s="761"/>
      <c r="CB8" s="761"/>
      <c r="CC8" s="761"/>
      <c r="CD8" s="761"/>
      <c r="CE8" s="761"/>
      <c r="CF8" s="761"/>
      <c r="CG8" s="762"/>
      <c r="CH8" s="763">
        <v>5</v>
      </c>
      <c r="CI8" s="764"/>
      <c r="CJ8" s="764"/>
      <c r="CK8" s="764"/>
      <c r="CL8" s="765"/>
      <c r="CM8" s="763">
        <v>56</v>
      </c>
      <c r="CN8" s="764"/>
      <c r="CO8" s="764"/>
      <c r="CP8" s="764"/>
      <c r="CQ8" s="765"/>
      <c r="CR8" s="763">
        <v>30</v>
      </c>
      <c r="CS8" s="764"/>
      <c r="CT8" s="764"/>
      <c r="CU8" s="764"/>
      <c r="CV8" s="765"/>
      <c r="CW8" s="763">
        <v>5</v>
      </c>
      <c r="CX8" s="764"/>
      <c r="CY8" s="764"/>
      <c r="CZ8" s="764"/>
      <c r="DA8" s="765"/>
      <c r="DB8" s="763" t="s">
        <v>564</v>
      </c>
      <c r="DC8" s="764"/>
      <c r="DD8" s="764"/>
      <c r="DE8" s="764"/>
      <c r="DF8" s="765"/>
      <c r="DG8" s="763" t="s">
        <v>564</v>
      </c>
      <c r="DH8" s="764"/>
      <c r="DI8" s="764"/>
      <c r="DJ8" s="764"/>
      <c r="DK8" s="765"/>
      <c r="DL8" s="763" t="s">
        <v>564</v>
      </c>
      <c r="DM8" s="764"/>
      <c r="DN8" s="764"/>
      <c r="DO8" s="764"/>
      <c r="DP8" s="765"/>
      <c r="DQ8" s="763" t="s">
        <v>564</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10633</v>
      </c>
      <c r="R23" s="780"/>
      <c r="S23" s="780"/>
      <c r="T23" s="780"/>
      <c r="U23" s="780"/>
      <c r="V23" s="780">
        <v>10357</v>
      </c>
      <c r="W23" s="780"/>
      <c r="X23" s="780"/>
      <c r="Y23" s="780"/>
      <c r="Z23" s="780"/>
      <c r="AA23" s="780">
        <v>276</v>
      </c>
      <c r="AB23" s="780"/>
      <c r="AC23" s="780"/>
      <c r="AD23" s="780"/>
      <c r="AE23" s="781"/>
      <c r="AF23" s="782">
        <v>47</v>
      </c>
      <c r="AG23" s="780"/>
      <c r="AH23" s="780"/>
      <c r="AI23" s="780"/>
      <c r="AJ23" s="783"/>
      <c r="AK23" s="784"/>
      <c r="AL23" s="785"/>
      <c r="AM23" s="785"/>
      <c r="AN23" s="785"/>
      <c r="AO23" s="785"/>
      <c r="AP23" s="780">
        <v>5988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1810</v>
      </c>
      <c r="R28" s="810"/>
      <c r="S28" s="810"/>
      <c r="T28" s="810"/>
      <c r="U28" s="810"/>
      <c r="V28" s="810">
        <v>1809</v>
      </c>
      <c r="W28" s="810"/>
      <c r="X28" s="810"/>
      <c r="Y28" s="810"/>
      <c r="Z28" s="810"/>
      <c r="AA28" s="810">
        <v>1</v>
      </c>
      <c r="AB28" s="810"/>
      <c r="AC28" s="810"/>
      <c r="AD28" s="810"/>
      <c r="AE28" s="811"/>
      <c r="AF28" s="812">
        <v>1</v>
      </c>
      <c r="AG28" s="810"/>
      <c r="AH28" s="810"/>
      <c r="AI28" s="810"/>
      <c r="AJ28" s="813"/>
      <c r="AK28" s="814">
        <v>180</v>
      </c>
      <c r="AL28" s="815"/>
      <c r="AM28" s="815"/>
      <c r="AN28" s="815"/>
      <c r="AO28" s="815"/>
      <c r="AP28" s="815" t="s">
        <v>564</v>
      </c>
      <c r="AQ28" s="815"/>
      <c r="AR28" s="815"/>
      <c r="AS28" s="815"/>
      <c r="AT28" s="815"/>
      <c r="AU28" s="815" t="s">
        <v>564</v>
      </c>
      <c r="AV28" s="815"/>
      <c r="AW28" s="815"/>
      <c r="AX28" s="815"/>
      <c r="AY28" s="815"/>
      <c r="AZ28" s="816" t="s">
        <v>564</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11</v>
      </c>
      <c r="R29" s="771"/>
      <c r="S29" s="771"/>
      <c r="T29" s="771"/>
      <c r="U29" s="771"/>
      <c r="V29" s="771">
        <v>11</v>
      </c>
      <c r="W29" s="771"/>
      <c r="X29" s="771"/>
      <c r="Y29" s="771"/>
      <c r="Z29" s="771"/>
      <c r="AA29" s="771">
        <v>1</v>
      </c>
      <c r="AB29" s="771"/>
      <c r="AC29" s="771"/>
      <c r="AD29" s="771"/>
      <c r="AE29" s="772"/>
      <c r="AF29" s="773">
        <v>1</v>
      </c>
      <c r="AG29" s="774"/>
      <c r="AH29" s="774"/>
      <c r="AI29" s="774"/>
      <c r="AJ29" s="775"/>
      <c r="AK29" s="821" t="s">
        <v>564</v>
      </c>
      <c r="AL29" s="817"/>
      <c r="AM29" s="817"/>
      <c r="AN29" s="817"/>
      <c r="AO29" s="817"/>
      <c r="AP29" s="817" t="s">
        <v>564</v>
      </c>
      <c r="AQ29" s="817"/>
      <c r="AR29" s="817"/>
      <c r="AS29" s="817"/>
      <c r="AT29" s="817"/>
      <c r="AU29" s="817" t="s">
        <v>564</v>
      </c>
      <c r="AV29" s="817"/>
      <c r="AW29" s="817"/>
      <c r="AX29" s="817"/>
      <c r="AY29" s="817"/>
      <c r="AZ29" s="818" t="s">
        <v>564</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1645</v>
      </c>
      <c r="R30" s="771"/>
      <c r="S30" s="771"/>
      <c r="T30" s="771"/>
      <c r="U30" s="771"/>
      <c r="V30" s="771">
        <v>1596</v>
      </c>
      <c r="W30" s="771"/>
      <c r="X30" s="771"/>
      <c r="Y30" s="771"/>
      <c r="Z30" s="771"/>
      <c r="AA30" s="771">
        <v>49</v>
      </c>
      <c r="AB30" s="771"/>
      <c r="AC30" s="771"/>
      <c r="AD30" s="771"/>
      <c r="AE30" s="772"/>
      <c r="AF30" s="773">
        <v>49</v>
      </c>
      <c r="AG30" s="774"/>
      <c r="AH30" s="774"/>
      <c r="AI30" s="774"/>
      <c r="AJ30" s="775"/>
      <c r="AK30" s="821">
        <v>262</v>
      </c>
      <c r="AL30" s="817"/>
      <c r="AM30" s="817"/>
      <c r="AN30" s="817"/>
      <c r="AO30" s="817"/>
      <c r="AP30" s="817" t="s">
        <v>564</v>
      </c>
      <c r="AQ30" s="817"/>
      <c r="AR30" s="817"/>
      <c r="AS30" s="817"/>
      <c r="AT30" s="817"/>
      <c r="AU30" s="817" t="s">
        <v>564</v>
      </c>
      <c r="AV30" s="817"/>
      <c r="AW30" s="817"/>
      <c r="AX30" s="817"/>
      <c r="AY30" s="817"/>
      <c r="AZ30" s="818" t="s">
        <v>564</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14</v>
      </c>
      <c r="R31" s="771"/>
      <c r="S31" s="771"/>
      <c r="T31" s="771"/>
      <c r="U31" s="771"/>
      <c r="V31" s="771">
        <v>14</v>
      </c>
      <c r="W31" s="771"/>
      <c r="X31" s="771"/>
      <c r="Y31" s="771"/>
      <c r="Z31" s="771"/>
      <c r="AA31" s="771">
        <v>0</v>
      </c>
      <c r="AB31" s="771"/>
      <c r="AC31" s="771"/>
      <c r="AD31" s="771"/>
      <c r="AE31" s="772"/>
      <c r="AF31" s="773">
        <v>0</v>
      </c>
      <c r="AG31" s="774"/>
      <c r="AH31" s="774"/>
      <c r="AI31" s="774"/>
      <c r="AJ31" s="775"/>
      <c r="AK31" s="821">
        <v>9</v>
      </c>
      <c r="AL31" s="817"/>
      <c r="AM31" s="817"/>
      <c r="AN31" s="817"/>
      <c r="AO31" s="817"/>
      <c r="AP31" s="817" t="s">
        <v>564</v>
      </c>
      <c r="AQ31" s="817"/>
      <c r="AR31" s="817"/>
      <c r="AS31" s="817"/>
      <c r="AT31" s="817"/>
      <c r="AU31" s="817" t="s">
        <v>564</v>
      </c>
      <c r="AV31" s="817"/>
      <c r="AW31" s="817"/>
      <c r="AX31" s="817"/>
      <c r="AY31" s="817"/>
      <c r="AZ31" s="818" t="s">
        <v>564</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215</v>
      </c>
      <c r="R32" s="771"/>
      <c r="S32" s="771"/>
      <c r="T32" s="771"/>
      <c r="U32" s="771"/>
      <c r="V32" s="771">
        <v>214</v>
      </c>
      <c r="W32" s="771"/>
      <c r="X32" s="771"/>
      <c r="Y32" s="771"/>
      <c r="Z32" s="771"/>
      <c r="AA32" s="771">
        <v>1</v>
      </c>
      <c r="AB32" s="771"/>
      <c r="AC32" s="771"/>
      <c r="AD32" s="771"/>
      <c r="AE32" s="772"/>
      <c r="AF32" s="773">
        <v>1</v>
      </c>
      <c r="AG32" s="774"/>
      <c r="AH32" s="774"/>
      <c r="AI32" s="774"/>
      <c r="AJ32" s="775"/>
      <c r="AK32" s="821">
        <v>70</v>
      </c>
      <c r="AL32" s="817"/>
      <c r="AM32" s="817"/>
      <c r="AN32" s="817"/>
      <c r="AO32" s="817"/>
      <c r="AP32" s="817" t="s">
        <v>564</v>
      </c>
      <c r="AQ32" s="817"/>
      <c r="AR32" s="817"/>
      <c r="AS32" s="817"/>
      <c r="AT32" s="817"/>
      <c r="AU32" s="817" t="s">
        <v>564</v>
      </c>
      <c r="AV32" s="817"/>
      <c r="AW32" s="817"/>
      <c r="AX32" s="817"/>
      <c r="AY32" s="817"/>
      <c r="AZ32" s="818" t="s">
        <v>564</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157</v>
      </c>
      <c r="R33" s="771"/>
      <c r="S33" s="771"/>
      <c r="T33" s="771"/>
      <c r="U33" s="771"/>
      <c r="V33" s="771">
        <v>124</v>
      </c>
      <c r="W33" s="771"/>
      <c r="X33" s="771"/>
      <c r="Y33" s="771"/>
      <c r="Z33" s="771"/>
      <c r="AA33" s="771">
        <v>33</v>
      </c>
      <c r="AB33" s="771"/>
      <c r="AC33" s="771"/>
      <c r="AD33" s="771"/>
      <c r="AE33" s="772"/>
      <c r="AF33" s="773">
        <v>395</v>
      </c>
      <c r="AG33" s="774"/>
      <c r="AH33" s="774"/>
      <c r="AI33" s="774"/>
      <c r="AJ33" s="775"/>
      <c r="AK33" s="821">
        <v>1</v>
      </c>
      <c r="AL33" s="817"/>
      <c r="AM33" s="817"/>
      <c r="AN33" s="817"/>
      <c r="AO33" s="817"/>
      <c r="AP33" s="817">
        <v>103</v>
      </c>
      <c r="AQ33" s="817"/>
      <c r="AR33" s="817"/>
      <c r="AS33" s="817"/>
      <c r="AT33" s="817"/>
      <c r="AU33" s="817">
        <v>1</v>
      </c>
      <c r="AV33" s="817"/>
      <c r="AW33" s="817"/>
      <c r="AX33" s="817"/>
      <c r="AY33" s="817"/>
      <c r="AZ33" s="818" t="s">
        <v>564</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238</v>
      </c>
      <c r="R34" s="771"/>
      <c r="S34" s="771"/>
      <c r="T34" s="771"/>
      <c r="U34" s="771"/>
      <c r="V34" s="771">
        <v>210</v>
      </c>
      <c r="W34" s="771"/>
      <c r="X34" s="771"/>
      <c r="Y34" s="771"/>
      <c r="Z34" s="771"/>
      <c r="AA34" s="771">
        <v>28</v>
      </c>
      <c r="AB34" s="771"/>
      <c r="AC34" s="771"/>
      <c r="AD34" s="771"/>
      <c r="AE34" s="772"/>
      <c r="AF34" s="773">
        <v>113</v>
      </c>
      <c r="AG34" s="774"/>
      <c r="AH34" s="774"/>
      <c r="AI34" s="774"/>
      <c r="AJ34" s="775"/>
      <c r="AK34" s="821">
        <v>125</v>
      </c>
      <c r="AL34" s="817"/>
      <c r="AM34" s="817"/>
      <c r="AN34" s="817"/>
      <c r="AO34" s="817"/>
      <c r="AP34" s="817">
        <v>576</v>
      </c>
      <c r="AQ34" s="817"/>
      <c r="AR34" s="817"/>
      <c r="AS34" s="817"/>
      <c r="AT34" s="817"/>
      <c r="AU34" s="817">
        <v>516</v>
      </c>
      <c r="AV34" s="817"/>
      <c r="AW34" s="817"/>
      <c r="AX34" s="817"/>
      <c r="AY34" s="817"/>
      <c r="AZ34" s="818" t="s">
        <v>564</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397</v>
      </c>
      <c r="C35" s="768"/>
      <c r="D35" s="768"/>
      <c r="E35" s="768"/>
      <c r="F35" s="768"/>
      <c r="G35" s="768"/>
      <c r="H35" s="768"/>
      <c r="I35" s="768"/>
      <c r="J35" s="768"/>
      <c r="K35" s="768"/>
      <c r="L35" s="768"/>
      <c r="M35" s="768"/>
      <c r="N35" s="768"/>
      <c r="O35" s="768"/>
      <c r="P35" s="769"/>
      <c r="Q35" s="770">
        <v>102</v>
      </c>
      <c r="R35" s="771"/>
      <c r="S35" s="771"/>
      <c r="T35" s="771"/>
      <c r="U35" s="771"/>
      <c r="V35" s="771">
        <v>101</v>
      </c>
      <c r="W35" s="771"/>
      <c r="X35" s="771"/>
      <c r="Y35" s="771"/>
      <c r="Z35" s="771"/>
      <c r="AA35" s="771">
        <v>1</v>
      </c>
      <c r="AB35" s="771"/>
      <c r="AC35" s="771"/>
      <c r="AD35" s="771"/>
      <c r="AE35" s="772"/>
      <c r="AF35" s="773">
        <v>1</v>
      </c>
      <c r="AG35" s="774"/>
      <c r="AH35" s="774"/>
      <c r="AI35" s="774"/>
      <c r="AJ35" s="775"/>
      <c r="AK35" s="821">
        <v>25</v>
      </c>
      <c r="AL35" s="817"/>
      <c r="AM35" s="817"/>
      <c r="AN35" s="817"/>
      <c r="AO35" s="817"/>
      <c r="AP35" s="817">
        <v>14</v>
      </c>
      <c r="AQ35" s="817"/>
      <c r="AR35" s="817"/>
      <c r="AS35" s="817"/>
      <c r="AT35" s="817"/>
      <c r="AU35" s="817">
        <v>8</v>
      </c>
      <c r="AV35" s="817"/>
      <c r="AW35" s="817"/>
      <c r="AX35" s="817"/>
      <c r="AY35" s="817"/>
      <c r="AZ35" s="818" t="s">
        <v>564</v>
      </c>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399</v>
      </c>
      <c r="C36" s="768"/>
      <c r="D36" s="768"/>
      <c r="E36" s="768"/>
      <c r="F36" s="768"/>
      <c r="G36" s="768"/>
      <c r="H36" s="768"/>
      <c r="I36" s="768"/>
      <c r="J36" s="768"/>
      <c r="K36" s="768"/>
      <c r="L36" s="768"/>
      <c r="M36" s="768"/>
      <c r="N36" s="768"/>
      <c r="O36" s="768"/>
      <c r="P36" s="769"/>
      <c r="Q36" s="770">
        <v>10</v>
      </c>
      <c r="R36" s="771"/>
      <c r="S36" s="771"/>
      <c r="T36" s="771"/>
      <c r="U36" s="771"/>
      <c r="V36" s="771">
        <v>8</v>
      </c>
      <c r="W36" s="771"/>
      <c r="X36" s="771"/>
      <c r="Y36" s="771"/>
      <c r="Z36" s="771"/>
      <c r="AA36" s="771">
        <v>2</v>
      </c>
      <c r="AB36" s="771"/>
      <c r="AC36" s="771"/>
      <c r="AD36" s="771"/>
      <c r="AE36" s="772"/>
      <c r="AF36" s="773">
        <v>2</v>
      </c>
      <c r="AG36" s="774"/>
      <c r="AH36" s="774"/>
      <c r="AI36" s="774"/>
      <c r="AJ36" s="775"/>
      <c r="AK36" s="821">
        <v>2</v>
      </c>
      <c r="AL36" s="817"/>
      <c r="AM36" s="817"/>
      <c r="AN36" s="817"/>
      <c r="AO36" s="817"/>
      <c r="AP36" s="817" t="s">
        <v>564</v>
      </c>
      <c r="AQ36" s="817"/>
      <c r="AR36" s="817"/>
      <c r="AS36" s="817"/>
      <c r="AT36" s="817"/>
      <c r="AU36" s="817" t="s">
        <v>564</v>
      </c>
      <c r="AV36" s="817"/>
      <c r="AW36" s="817"/>
      <c r="AX36" s="817"/>
      <c r="AY36" s="817"/>
      <c r="AZ36" s="818" t="s">
        <v>564</v>
      </c>
      <c r="BA36" s="818"/>
      <c r="BB36" s="818"/>
      <c r="BC36" s="818"/>
      <c r="BD36" s="818"/>
      <c r="BE36" s="819" t="s">
        <v>398</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562</v>
      </c>
      <c r="AG63" s="831"/>
      <c r="AH63" s="831"/>
      <c r="AI63" s="831"/>
      <c r="AJ63" s="832"/>
      <c r="AK63" s="833"/>
      <c r="AL63" s="828"/>
      <c r="AM63" s="828"/>
      <c r="AN63" s="828"/>
      <c r="AO63" s="828"/>
      <c r="AP63" s="831">
        <v>693</v>
      </c>
      <c r="AQ63" s="831"/>
      <c r="AR63" s="831"/>
      <c r="AS63" s="831"/>
      <c r="AT63" s="831"/>
      <c r="AU63" s="831">
        <v>525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403</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404</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556</v>
      </c>
      <c r="C68" s="857"/>
      <c r="D68" s="857"/>
      <c r="E68" s="857"/>
      <c r="F68" s="857"/>
      <c r="G68" s="857"/>
      <c r="H68" s="857"/>
      <c r="I68" s="857"/>
      <c r="J68" s="857"/>
      <c r="K68" s="857"/>
      <c r="L68" s="857"/>
      <c r="M68" s="857"/>
      <c r="N68" s="857"/>
      <c r="O68" s="857"/>
      <c r="P68" s="858"/>
      <c r="Q68" s="859">
        <v>1895</v>
      </c>
      <c r="R68" s="853"/>
      <c r="S68" s="853"/>
      <c r="T68" s="853"/>
      <c r="U68" s="853"/>
      <c r="V68" s="853">
        <v>1887</v>
      </c>
      <c r="W68" s="853"/>
      <c r="X68" s="853"/>
      <c r="Y68" s="853"/>
      <c r="Z68" s="853"/>
      <c r="AA68" s="853">
        <v>9</v>
      </c>
      <c r="AB68" s="853"/>
      <c r="AC68" s="853"/>
      <c r="AD68" s="853"/>
      <c r="AE68" s="853"/>
      <c r="AF68" s="853">
        <v>9</v>
      </c>
      <c r="AG68" s="853"/>
      <c r="AH68" s="853"/>
      <c r="AI68" s="853"/>
      <c r="AJ68" s="853"/>
      <c r="AK68" s="853">
        <v>24</v>
      </c>
      <c r="AL68" s="853"/>
      <c r="AM68" s="853"/>
      <c r="AN68" s="853"/>
      <c r="AO68" s="853"/>
      <c r="AP68" s="853">
        <v>0</v>
      </c>
      <c r="AQ68" s="853"/>
      <c r="AR68" s="853"/>
      <c r="AS68" s="853"/>
      <c r="AT68" s="853"/>
      <c r="AU68" s="853" t="s">
        <v>564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557</v>
      </c>
      <c r="C69" s="861"/>
      <c r="D69" s="861"/>
      <c r="E69" s="861"/>
      <c r="F69" s="861"/>
      <c r="G69" s="861"/>
      <c r="H69" s="861"/>
      <c r="I69" s="861"/>
      <c r="J69" s="861"/>
      <c r="K69" s="861"/>
      <c r="L69" s="861"/>
      <c r="M69" s="861"/>
      <c r="N69" s="861"/>
      <c r="O69" s="861"/>
      <c r="P69" s="862"/>
      <c r="Q69" s="863">
        <v>25</v>
      </c>
      <c r="R69" s="817"/>
      <c r="S69" s="817"/>
      <c r="T69" s="817"/>
      <c r="U69" s="817"/>
      <c r="V69" s="817">
        <v>23</v>
      </c>
      <c r="W69" s="817"/>
      <c r="X69" s="817"/>
      <c r="Y69" s="817"/>
      <c r="Z69" s="817"/>
      <c r="AA69" s="817">
        <v>1</v>
      </c>
      <c r="AB69" s="817"/>
      <c r="AC69" s="817"/>
      <c r="AD69" s="817"/>
      <c r="AE69" s="817"/>
      <c r="AF69" s="817">
        <v>1</v>
      </c>
      <c r="AG69" s="817"/>
      <c r="AH69" s="817"/>
      <c r="AI69" s="817"/>
      <c r="AJ69" s="817"/>
      <c r="AK69" s="817">
        <v>9</v>
      </c>
      <c r="AL69" s="817"/>
      <c r="AM69" s="817"/>
      <c r="AN69" s="817"/>
      <c r="AO69" s="817"/>
      <c r="AP69" s="817">
        <v>0</v>
      </c>
      <c r="AQ69" s="817"/>
      <c r="AR69" s="817"/>
      <c r="AS69" s="817"/>
      <c r="AT69" s="817"/>
      <c r="AU69" s="817" t="s">
        <v>564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558</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v>0</v>
      </c>
      <c r="AL70" s="817"/>
      <c r="AM70" s="817"/>
      <c r="AN70" s="817"/>
      <c r="AO70" s="817"/>
      <c r="AP70" s="817">
        <v>0</v>
      </c>
      <c r="AQ70" s="817"/>
      <c r="AR70" s="817"/>
      <c r="AS70" s="817"/>
      <c r="AT70" s="817"/>
      <c r="AU70" s="817" t="s">
        <v>564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559</v>
      </c>
      <c r="C71" s="861"/>
      <c r="D71" s="861"/>
      <c r="E71" s="861"/>
      <c r="F71" s="861"/>
      <c r="G71" s="861"/>
      <c r="H71" s="861"/>
      <c r="I71" s="861"/>
      <c r="J71" s="861"/>
      <c r="K71" s="861"/>
      <c r="L71" s="861"/>
      <c r="M71" s="861"/>
      <c r="N71" s="861"/>
      <c r="O71" s="861"/>
      <c r="P71" s="862"/>
      <c r="Q71" s="863">
        <v>222</v>
      </c>
      <c r="R71" s="817"/>
      <c r="S71" s="817"/>
      <c r="T71" s="817"/>
      <c r="U71" s="817"/>
      <c r="V71" s="817">
        <v>215</v>
      </c>
      <c r="W71" s="817"/>
      <c r="X71" s="817"/>
      <c r="Y71" s="817"/>
      <c r="Z71" s="817"/>
      <c r="AA71" s="817">
        <v>7</v>
      </c>
      <c r="AB71" s="817"/>
      <c r="AC71" s="817"/>
      <c r="AD71" s="817"/>
      <c r="AE71" s="817"/>
      <c r="AF71" s="817">
        <v>7</v>
      </c>
      <c r="AG71" s="817"/>
      <c r="AH71" s="817"/>
      <c r="AI71" s="817"/>
      <c r="AJ71" s="817"/>
      <c r="AK71" s="817">
        <v>6</v>
      </c>
      <c r="AL71" s="817"/>
      <c r="AM71" s="817"/>
      <c r="AN71" s="817"/>
      <c r="AO71" s="817"/>
      <c r="AP71" s="817">
        <v>0</v>
      </c>
      <c r="AQ71" s="817"/>
      <c r="AR71" s="817"/>
      <c r="AS71" s="817"/>
      <c r="AT71" s="817"/>
      <c r="AU71" s="817" t="s">
        <v>564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560</v>
      </c>
      <c r="C72" s="861"/>
      <c r="D72" s="861"/>
      <c r="E72" s="861"/>
      <c r="F72" s="861"/>
      <c r="G72" s="861"/>
      <c r="H72" s="861"/>
      <c r="I72" s="861"/>
      <c r="J72" s="861"/>
      <c r="K72" s="861"/>
      <c r="L72" s="861"/>
      <c r="M72" s="861"/>
      <c r="N72" s="861"/>
      <c r="O72" s="861"/>
      <c r="P72" s="862"/>
      <c r="Q72" s="863">
        <v>176722</v>
      </c>
      <c r="R72" s="817"/>
      <c r="S72" s="817"/>
      <c r="T72" s="817"/>
      <c r="U72" s="817"/>
      <c r="V72" s="817">
        <v>170611</v>
      </c>
      <c r="W72" s="817"/>
      <c r="X72" s="817"/>
      <c r="Y72" s="817"/>
      <c r="Z72" s="817"/>
      <c r="AA72" s="817">
        <v>6110</v>
      </c>
      <c r="AB72" s="817"/>
      <c r="AC72" s="817"/>
      <c r="AD72" s="817"/>
      <c r="AE72" s="817"/>
      <c r="AF72" s="817">
        <v>6110</v>
      </c>
      <c r="AG72" s="817"/>
      <c r="AH72" s="817"/>
      <c r="AI72" s="817"/>
      <c r="AJ72" s="817"/>
      <c r="AK72" s="817">
        <v>2165</v>
      </c>
      <c r="AL72" s="817"/>
      <c r="AM72" s="817"/>
      <c r="AN72" s="817"/>
      <c r="AO72" s="817"/>
      <c r="AP72" s="817">
        <v>0</v>
      </c>
      <c r="AQ72" s="817"/>
      <c r="AR72" s="817"/>
      <c r="AS72" s="817"/>
      <c r="AT72" s="817"/>
      <c r="AU72" s="817" t="s">
        <v>564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561</v>
      </c>
      <c r="C73" s="861"/>
      <c r="D73" s="861"/>
      <c r="E73" s="861"/>
      <c r="F73" s="861"/>
      <c r="G73" s="861"/>
      <c r="H73" s="861"/>
      <c r="I73" s="861"/>
      <c r="J73" s="861"/>
      <c r="K73" s="861"/>
      <c r="L73" s="861"/>
      <c r="M73" s="861"/>
      <c r="N73" s="861"/>
      <c r="O73" s="861"/>
      <c r="P73" s="862"/>
      <c r="Q73" s="863">
        <v>3</v>
      </c>
      <c r="R73" s="817"/>
      <c r="S73" s="817"/>
      <c r="T73" s="817"/>
      <c r="U73" s="817"/>
      <c r="V73" s="817">
        <v>3</v>
      </c>
      <c r="W73" s="817"/>
      <c r="X73" s="817"/>
      <c r="Y73" s="817"/>
      <c r="Z73" s="817"/>
      <c r="AA73" s="817">
        <v>0</v>
      </c>
      <c r="AB73" s="817"/>
      <c r="AC73" s="817"/>
      <c r="AD73" s="817"/>
      <c r="AE73" s="817"/>
      <c r="AF73" s="817">
        <v>0</v>
      </c>
      <c r="AG73" s="817"/>
      <c r="AH73" s="817"/>
      <c r="AI73" s="817"/>
      <c r="AJ73" s="817"/>
      <c r="AK73" s="817">
        <v>0</v>
      </c>
      <c r="AL73" s="817"/>
      <c r="AM73" s="817"/>
      <c r="AN73" s="817"/>
      <c r="AO73" s="817"/>
      <c r="AP73" s="817">
        <v>0</v>
      </c>
      <c r="AQ73" s="817"/>
      <c r="AR73" s="817"/>
      <c r="AS73" s="817"/>
      <c r="AT73" s="817"/>
      <c r="AU73" s="817" t="s">
        <v>564</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562</v>
      </c>
      <c r="C74" s="861"/>
      <c r="D74" s="861"/>
      <c r="E74" s="861"/>
      <c r="F74" s="861"/>
      <c r="G74" s="861"/>
      <c r="H74" s="861"/>
      <c r="I74" s="861"/>
      <c r="J74" s="861"/>
      <c r="K74" s="861"/>
      <c r="L74" s="861"/>
      <c r="M74" s="861"/>
      <c r="N74" s="861"/>
      <c r="O74" s="861"/>
      <c r="P74" s="862"/>
      <c r="Q74" s="863">
        <v>38</v>
      </c>
      <c r="R74" s="817"/>
      <c r="S74" s="817"/>
      <c r="T74" s="817"/>
      <c r="U74" s="817"/>
      <c r="V74" s="817">
        <v>34</v>
      </c>
      <c r="W74" s="817"/>
      <c r="X74" s="817"/>
      <c r="Y74" s="817"/>
      <c r="Z74" s="817"/>
      <c r="AA74" s="817">
        <v>5</v>
      </c>
      <c r="AB74" s="817"/>
      <c r="AC74" s="817"/>
      <c r="AD74" s="817"/>
      <c r="AE74" s="817"/>
      <c r="AF74" s="817">
        <v>5</v>
      </c>
      <c r="AG74" s="817"/>
      <c r="AH74" s="817"/>
      <c r="AI74" s="817"/>
      <c r="AJ74" s="817"/>
      <c r="AK74" s="817">
        <v>32</v>
      </c>
      <c r="AL74" s="817"/>
      <c r="AM74" s="817"/>
      <c r="AN74" s="817"/>
      <c r="AO74" s="817"/>
      <c r="AP74" s="817">
        <v>0</v>
      </c>
      <c r="AQ74" s="817"/>
      <c r="AR74" s="817"/>
      <c r="AS74" s="817"/>
      <c r="AT74" s="817"/>
      <c r="AU74" s="817" t="s">
        <v>564</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563</v>
      </c>
      <c r="C75" s="861"/>
      <c r="D75" s="861"/>
      <c r="E75" s="861"/>
      <c r="F75" s="861"/>
      <c r="G75" s="861"/>
      <c r="H75" s="861"/>
      <c r="I75" s="861"/>
      <c r="J75" s="861"/>
      <c r="K75" s="861"/>
      <c r="L75" s="861"/>
      <c r="M75" s="861"/>
      <c r="N75" s="861"/>
      <c r="O75" s="861"/>
      <c r="P75" s="862"/>
      <c r="Q75" s="864">
        <v>1133</v>
      </c>
      <c r="R75" s="865"/>
      <c r="S75" s="865"/>
      <c r="T75" s="865"/>
      <c r="U75" s="821"/>
      <c r="V75" s="866">
        <v>1090</v>
      </c>
      <c r="W75" s="865"/>
      <c r="X75" s="865"/>
      <c r="Y75" s="865"/>
      <c r="Z75" s="821"/>
      <c r="AA75" s="866">
        <v>43</v>
      </c>
      <c r="AB75" s="865"/>
      <c r="AC75" s="865"/>
      <c r="AD75" s="865"/>
      <c r="AE75" s="821"/>
      <c r="AF75" s="866">
        <v>18</v>
      </c>
      <c r="AG75" s="865"/>
      <c r="AH75" s="865"/>
      <c r="AI75" s="865"/>
      <c r="AJ75" s="821"/>
      <c r="AK75" s="866">
        <v>10</v>
      </c>
      <c r="AL75" s="865"/>
      <c r="AM75" s="865"/>
      <c r="AN75" s="865"/>
      <c r="AO75" s="821"/>
      <c r="AP75" s="866">
        <v>875</v>
      </c>
      <c r="AQ75" s="865"/>
      <c r="AR75" s="865"/>
      <c r="AS75" s="865"/>
      <c r="AT75" s="821"/>
      <c r="AU75" s="866">
        <v>430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6152</v>
      </c>
      <c r="AG88" s="831"/>
      <c r="AH88" s="831"/>
      <c r="AI88" s="831"/>
      <c r="AJ88" s="831"/>
      <c r="AK88" s="828"/>
      <c r="AL88" s="828"/>
      <c r="AM88" s="828"/>
      <c r="AN88" s="828"/>
      <c r="AO88" s="828"/>
      <c r="AP88" s="831">
        <v>875</v>
      </c>
      <c r="AQ88" s="831"/>
      <c r="AR88" s="831"/>
      <c r="AS88" s="831"/>
      <c r="AT88" s="831"/>
      <c r="AU88" s="831">
        <v>430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30</v>
      </c>
      <c r="CS102" s="839"/>
      <c r="CT102" s="839"/>
      <c r="CU102" s="839"/>
      <c r="CV102" s="878"/>
      <c r="CW102" s="877">
        <v>5</v>
      </c>
      <c r="CX102" s="839"/>
      <c r="CY102" s="839"/>
      <c r="CZ102" s="839"/>
      <c r="DA102" s="878"/>
      <c r="DB102" s="877">
        <v>14</v>
      </c>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295</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295</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295</v>
      </c>
      <c r="DR109" s="880"/>
      <c r="DS109" s="880"/>
      <c r="DT109" s="880"/>
      <c r="DU109" s="881"/>
      <c r="DV109" s="879" t="s">
        <v>416</v>
      </c>
      <c r="DW109" s="880"/>
      <c r="DX109" s="880"/>
      <c r="DY109" s="880"/>
      <c r="DZ109" s="882"/>
    </row>
    <row r="110" spans="1:131" s="212" customFormat="1" ht="26.25" customHeight="1" x14ac:dyDescent="0.2">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768818</v>
      </c>
      <c r="AB110" s="887"/>
      <c r="AC110" s="887"/>
      <c r="AD110" s="887"/>
      <c r="AE110" s="888"/>
      <c r="AF110" s="889">
        <v>744910</v>
      </c>
      <c r="AG110" s="887"/>
      <c r="AH110" s="887"/>
      <c r="AI110" s="887"/>
      <c r="AJ110" s="888"/>
      <c r="AK110" s="889">
        <v>704360</v>
      </c>
      <c r="AL110" s="887"/>
      <c r="AM110" s="887"/>
      <c r="AN110" s="887"/>
      <c r="AO110" s="888"/>
      <c r="AP110" s="890">
        <v>15.9</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6475094</v>
      </c>
      <c r="BR110" s="918"/>
      <c r="BS110" s="918"/>
      <c r="BT110" s="918"/>
      <c r="BU110" s="918"/>
      <c r="BV110" s="918">
        <v>6214273</v>
      </c>
      <c r="BW110" s="918"/>
      <c r="BX110" s="918"/>
      <c r="BY110" s="918"/>
      <c r="BZ110" s="918"/>
      <c r="CA110" s="918">
        <v>5988312</v>
      </c>
      <c r="CB110" s="918"/>
      <c r="CC110" s="918"/>
      <c r="CD110" s="918"/>
      <c r="CE110" s="918"/>
      <c r="CF110" s="931">
        <v>134.80000000000001</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v>7847</v>
      </c>
      <c r="BR111" s="913"/>
      <c r="BS111" s="913"/>
      <c r="BT111" s="913"/>
      <c r="BU111" s="913"/>
      <c r="BV111" s="913">
        <v>6457</v>
      </c>
      <c r="BW111" s="913"/>
      <c r="BX111" s="913"/>
      <c r="BY111" s="913"/>
      <c r="BZ111" s="913"/>
      <c r="CA111" s="913">
        <v>6279</v>
      </c>
      <c r="CB111" s="913"/>
      <c r="CC111" s="913"/>
      <c r="CD111" s="913"/>
      <c r="CE111" s="913"/>
      <c r="CF111" s="907">
        <v>0.1</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1330734</v>
      </c>
      <c r="BR112" s="913"/>
      <c r="BS112" s="913"/>
      <c r="BT112" s="913"/>
      <c r="BU112" s="913"/>
      <c r="BV112" s="913">
        <v>1223705</v>
      </c>
      <c r="BW112" s="913"/>
      <c r="BX112" s="913"/>
      <c r="BY112" s="913"/>
      <c r="BZ112" s="913"/>
      <c r="CA112" s="913">
        <v>524602</v>
      </c>
      <c r="CB112" s="913"/>
      <c r="CC112" s="913"/>
      <c r="CD112" s="913"/>
      <c r="CE112" s="913"/>
      <c r="CF112" s="907">
        <v>11.8</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236674</v>
      </c>
      <c r="AB113" s="925"/>
      <c r="AC113" s="925"/>
      <c r="AD113" s="925"/>
      <c r="AE113" s="926"/>
      <c r="AF113" s="927">
        <v>234556</v>
      </c>
      <c r="AG113" s="925"/>
      <c r="AH113" s="925"/>
      <c r="AI113" s="925"/>
      <c r="AJ113" s="926"/>
      <c r="AK113" s="927">
        <v>83995</v>
      </c>
      <c r="AL113" s="925"/>
      <c r="AM113" s="925"/>
      <c r="AN113" s="925"/>
      <c r="AO113" s="926"/>
      <c r="AP113" s="928">
        <v>1.9</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v>541670</v>
      </c>
      <c r="BR113" s="913"/>
      <c r="BS113" s="913"/>
      <c r="BT113" s="913"/>
      <c r="BU113" s="913"/>
      <c r="BV113" s="913">
        <v>484491</v>
      </c>
      <c r="BW113" s="913"/>
      <c r="BX113" s="913"/>
      <c r="BY113" s="913"/>
      <c r="BZ113" s="913"/>
      <c r="CA113" s="913">
        <v>891921</v>
      </c>
      <c r="CB113" s="913"/>
      <c r="CC113" s="913"/>
      <c r="CD113" s="913"/>
      <c r="CE113" s="913"/>
      <c r="CF113" s="907">
        <v>20.100000000000001</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44356</v>
      </c>
      <c r="AB114" s="946"/>
      <c r="AC114" s="946"/>
      <c r="AD114" s="946"/>
      <c r="AE114" s="947"/>
      <c r="AF114" s="948">
        <v>44251</v>
      </c>
      <c r="AG114" s="946"/>
      <c r="AH114" s="946"/>
      <c r="AI114" s="946"/>
      <c r="AJ114" s="947"/>
      <c r="AK114" s="948">
        <v>166683</v>
      </c>
      <c r="AL114" s="946"/>
      <c r="AM114" s="946"/>
      <c r="AN114" s="946"/>
      <c r="AO114" s="947"/>
      <c r="AP114" s="949">
        <v>3.8</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975800</v>
      </c>
      <c r="BR114" s="913"/>
      <c r="BS114" s="913"/>
      <c r="BT114" s="913"/>
      <c r="BU114" s="913"/>
      <c r="BV114" s="913">
        <v>1105961</v>
      </c>
      <c r="BW114" s="913"/>
      <c r="BX114" s="913"/>
      <c r="BY114" s="913"/>
      <c r="BZ114" s="913"/>
      <c r="CA114" s="913">
        <v>1183944</v>
      </c>
      <c r="CB114" s="913"/>
      <c r="CC114" s="913"/>
      <c r="CD114" s="913"/>
      <c r="CE114" s="913"/>
      <c r="CF114" s="907">
        <v>26.7</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v>806</v>
      </c>
      <c r="AG115" s="925"/>
      <c r="AH115" s="925"/>
      <c r="AI115" s="925"/>
      <c r="AJ115" s="926"/>
      <c r="AK115" s="927">
        <v>762</v>
      </c>
      <c r="AL115" s="925"/>
      <c r="AM115" s="925"/>
      <c r="AN115" s="925"/>
      <c r="AO115" s="926"/>
      <c r="AP115" s="928">
        <v>0</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7847</v>
      </c>
      <c r="DH116" s="946"/>
      <c r="DI116" s="946"/>
      <c r="DJ116" s="946"/>
      <c r="DK116" s="947"/>
      <c r="DL116" s="948">
        <v>6457</v>
      </c>
      <c r="DM116" s="946"/>
      <c r="DN116" s="946"/>
      <c r="DO116" s="946"/>
      <c r="DP116" s="947"/>
      <c r="DQ116" s="948">
        <v>6279</v>
      </c>
      <c r="DR116" s="946"/>
      <c r="DS116" s="946"/>
      <c r="DT116" s="946"/>
      <c r="DU116" s="947"/>
      <c r="DV116" s="949">
        <v>0.1</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1049848</v>
      </c>
      <c r="AB117" s="966"/>
      <c r="AC117" s="966"/>
      <c r="AD117" s="966"/>
      <c r="AE117" s="967"/>
      <c r="AF117" s="968">
        <v>1024523</v>
      </c>
      <c r="AG117" s="966"/>
      <c r="AH117" s="966"/>
      <c r="AI117" s="966"/>
      <c r="AJ117" s="967"/>
      <c r="AK117" s="968">
        <v>955800</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295</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446</v>
      </c>
      <c r="BP119" s="992"/>
      <c r="BQ119" s="986">
        <v>9331145</v>
      </c>
      <c r="BR119" s="987"/>
      <c r="BS119" s="987"/>
      <c r="BT119" s="987"/>
      <c r="BU119" s="987"/>
      <c r="BV119" s="987">
        <v>9034887</v>
      </c>
      <c r="BW119" s="987"/>
      <c r="BX119" s="987"/>
      <c r="BY119" s="987"/>
      <c r="BZ119" s="987"/>
      <c r="CA119" s="987">
        <v>8595058</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3548897</v>
      </c>
      <c r="BR120" s="918"/>
      <c r="BS120" s="918"/>
      <c r="BT120" s="918"/>
      <c r="BU120" s="918"/>
      <c r="BV120" s="918">
        <v>3287780</v>
      </c>
      <c r="BW120" s="918"/>
      <c r="BX120" s="918"/>
      <c r="BY120" s="918"/>
      <c r="BZ120" s="918"/>
      <c r="CA120" s="918">
        <v>3064929</v>
      </c>
      <c r="CB120" s="918"/>
      <c r="CC120" s="918"/>
      <c r="CD120" s="918"/>
      <c r="CE120" s="918"/>
      <c r="CF120" s="931">
        <v>69</v>
      </c>
      <c r="CG120" s="932"/>
      <c r="CH120" s="932"/>
      <c r="CI120" s="932"/>
      <c r="CJ120" s="932"/>
      <c r="CK120" s="993" t="s">
        <v>450</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587886</v>
      </c>
      <c r="DM120" s="918"/>
      <c r="DN120" s="918"/>
      <c r="DO120" s="918"/>
      <c r="DP120" s="918"/>
      <c r="DQ120" s="918">
        <v>515975</v>
      </c>
      <c r="DR120" s="918"/>
      <c r="DS120" s="918"/>
      <c r="DT120" s="918"/>
      <c r="DU120" s="918"/>
      <c r="DV120" s="919">
        <v>11.6</v>
      </c>
      <c r="DW120" s="919"/>
      <c r="DX120" s="919"/>
      <c r="DY120" s="919"/>
      <c r="DZ120" s="920"/>
    </row>
    <row r="121" spans="1:130" s="212" customFormat="1" ht="26.25" customHeight="1" x14ac:dyDescent="0.2">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246044</v>
      </c>
      <c r="BR121" s="913"/>
      <c r="BS121" s="913"/>
      <c r="BT121" s="913"/>
      <c r="BU121" s="913"/>
      <c r="BV121" s="913">
        <v>203115</v>
      </c>
      <c r="BW121" s="913"/>
      <c r="BX121" s="913"/>
      <c r="BY121" s="913"/>
      <c r="BZ121" s="913"/>
      <c r="CA121" s="913">
        <v>145572</v>
      </c>
      <c r="CB121" s="913"/>
      <c r="CC121" s="913"/>
      <c r="CD121" s="913"/>
      <c r="CE121" s="913"/>
      <c r="CF121" s="907">
        <v>3.3</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7700</v>
      </c>
      <c r="DR121" s="913"/>
      <c r="DS121" s="913"/>
      <c r="DT121" s="913"/>
      <c r="DU121" s="913"/>
      <c r="DV121" s="914">
        <v>0.2</v>
      </c>
      <c r="DW121" s="914"/>
      <c r="DX121" s="914"/>
      <c r="DY121" s="914"/>
      <c r="DZ121" s="915"/>
    </row>
    <row r="122" spans="1:130" s="212" customFormat="1" ht="26.25" customHeight="1" x14ac:dyDescent="0.2">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6089737</v>
      </c>
      <c r="BR122" s="987"/>
      <c r="BS122" s="987"/>
      <c r="BT122" s="987"/>
      <c r="BU122" s="987"/>
      <c r="BV122" s="987">
        <v>5840704</v>
      </c>
      <c r="BW122" s="987"/>
      <c r="BX122" s="987"/>
      <c r="BY122" s="987"/>
      <c r="BZ122" s="987"/>
      <c r="CA122" s="987">
        <v>5536317</v>
      </c>
      <c r="CB122" s="987"/>
      <c r="CC122" s="987"/>
      <c r="CD122" s="987"/>
      <c r="CE122" s="987"/>
      <c r="CF122" s="1004">
        <v>124.7</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v>1049</v>
      </c>
      <c r="DH122" s="913"/>
      <c r="DI122" s="913"/>
      <c r="DJ122" s="913"/>
      <c r="DK122" s="913"/>
      <c r="DL122" s="913">
        <v>923</v>
      </c>
      <c r="DM122" s="913"/>
      <c r="DN122" s="913"/>
      <c r="DO122" s="913"/>
      <c r="DP122" s="913"/>
      <c r="DQ122" s="913">
        <v>927</v>
      </c>
      <c r="DR122" s="913"/>
      <c r="DS122" s="913"/>
      <c r="DT122" s="913"/>
      <c r="DU122" s="913"/>
      <c r="DV122" s="914">
        <v>0</v>
      </c>
      <c r="DW122" s="914"/>
      <c r="DX122" s="914"/>
      <c r="DY122" s="914"/>
      <c r="DZ122" s="915"/>
    </row>
    <row r="123" spans="1:130" s="212" customFormat="1" ht="26.25" customHeight="1" x14ac:dyDescent="0.2">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454</v>
      </c>
      <c r="BP123" s="992"/>
      <c r="BQ123" s="1050">
        <v>9884678</v>
      </c>
      <c r="BR123" s="1051"/>
      <c r="BS123" s="1051"/>
      <c r="BT123" s="1051"/>
      <c r="BU123" s="1051"/>
      <c r="BV123" s="1051">
        <v>9331599</v>
      </c>
      <c r="BW123" s="1051"/>
      <c r="BX123" s="1051"/>
      <c r="BY123" s="1051"/>
      <c r="BZ123" s="1051"/>
      <c r="CA123" s="1051">
        <v>8746818</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v>1329685</v>
      </c>
      <c r="DH124" s="973"/>
      <c r="DI124" s="973"/>
      <c r="DJ124" s="973"/>
      <c r="DK124" s="974"/>
      <c r="DL124" s="972">
        <v>634896</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v>806</v>
      </c>
      <c r="AG127" s="946"/>
      <c r="AH127" s="946"/>
      <c r="AI127" s="946"/>
      <c r="AJ127" s="947"/>
      <c r="AK127" s="948">
        <v>762</v>
      </c>
      <c r="AL127" s="946"/>
      <c r="AM127" s="946"/>
      <c r="AN127" s="946"/>
      <c r="AO127" s="947"/>
      <c r="AP127" s="949">
        <v>0</v>
      </c>
      <c r="AQ127" s="950"/>
      <c r="AR127" s="950"/>
      <c r="AS127" s="950"/>
      <c r="AT127" s="951"/>
      <c r="AU127" s="214"/>
      <c r="AV127" s="214"/>
      <c r="AW127" s="214"/>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14480</v>
      </c>
      <c r="AB128" s="1033"/>
      <c r="AC128" s="1033"/>
      <c r="AD128" s="1033"/>
      <c r="AE128" s="1034"/>
      <c r="AF128" s="1035">
        <v>13831</v>
      </c>
      <c r="AG128" s="1033"/>
      <c r="AH128" s="1033"/>
      <c r="AI128" s="1033"/>
      <c r="AJ128" s="1034"/>
      <c r="AK128" s="1035">
        <v>10003</v>
      </c>
      <c r="AL128" s="1033"/>
      <c r="AM128" s="1033"/>
      <c r="AN128" s="1033"/>
      <c r="AO128" s="1034"/>
      <c r="AP128" s="1036"/>
      <c r="AQ128" s="1037"/>
      <c r="AR128" s="1037"/>
      <c r="AS128" s="1037"/>
      <c r="AT128" s="1038"/>
      <c r="AU128" s="214"/>
      <c r="AV128" s="214"/>
      <c r="AW128" s="214"/>
      <c r="AX128" s="883" t="s">
        <v>468</v>
      </c>
      <c r="AY128" s="884"/>
      <c r="AZ128" s="884"/>
      <c r="BA128" s="884"/>
      <c r="BB128" s="884"/>
      <c r="BC128" s="884"/>
      <c r="BD128" s="884"/>
      <c r="BE128" s="885"/>
      <c r="BF128" s="1039" t="s">
        <v>122</v>
      </c>
      <c r="BG128" s="1040"/>
      <c r="BH128" s="1040"/>
      <c r="BI128" s="1040"/>
      <c r="BJ128" s="1040"/>
      <c r="BK128" s="1040"/>
      <c r="BL128" s="1041"/>
      <c r="BM128" s="1039">
        <v>14.92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5029819</v>
      </c>
      <c r="AB129" s="946"/>
      <c r="AC129" s="946"/>
      <c r="AD129" s="946"/>
      <c r="AE129" s="947"/>
      <c r="AF129" s="948">
        <v>5032795</v>
      </c>
      <c r="AG129" s="946"/>
      <c r="AH129" s="946"/>
      <c r="AI129" s="946"/>
      <c r="AJ129" s="947"/>
      <c r="AK129" s="948">
        <v>5126733</v>
      </c>
      <c r="AL129" s="946"/>
      <c r="AM129" s="946"/>
      <c r="AN129" s="946"/>
      <c r="AO129" s="947"/>
      <c r="AP129" s="1060"/>
      <c r="AQ129" s="1061"/>
      <c r="AR129" s="1061"/>
      <c r="AS129" s="1061"/>
      <c r="AT129" s="1062"/>
      <c r="AU129" s="215"/>
      <c r="AV129" s="215"/>
      <c r="AW129" s="215"/>
      <c r="AX129" s="1052" t="s">
        <v>471</v>
      </c>
      <c r="AY129" s="910"/>
      <c r="AZ129" s="910"/>
      <c r="BA129" s="910"/>
      <c r="BB129" s="910"/>
      <c r="BC129" s="910"/>
      <c r="BD129" s="910"/>
      <c r="BE129" s="911"/>
      <c r="BF129" s="1053" t="s">
        <v>122</v>
      </c>
      <c r="BG129" s="1054"/>
      <c r="BH129" s="1054"/>
      <c r="BI129" s="1054"/>
      <c r="BJ129" s="1054"/>
      <c r="BK129" s="1054"/>
      <c r="BL129" s="1055"/>
      <c r="BM129" s="1053">
        <v>19.920000000000002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734273</v>
      </c>
      <c r="AB130" s="946"/>
      <c r="AC130" s="946"/>
      <c r="AD130" s="946"/>
      <c r="AE130" s="947"/>
      <c r="AF130" s="948">
        <v>709195</v>
      </c>
      <c r="AG130" s="946"/>
      <c r="AH130" s="946"/>
      <c r="AI130" s="946"/>
      <c r="AJ130" s="947"/>
      <c r="AK130" s="948">
        <v>685363</v>
      </c>
      <c r="AL130" s="946"/>
      <c r="AM130" s="946"/>
      <c r="AN130" s="946"/>
      <c r="AO130" s="947"/>
      <c r="AP130" s="1060"/>
      <c r="AQ130" s="1061"/>
      <c r="AR130" s="1061"/>
      <c r="AS130" s="1061"/>
      <c r="AT130" s="1062"/>
      <c r="AU130" s="215"/>
      <c r="AV130" s="215"/>
      <c r="AW130" s="215"/>
      <c r="AX130" s="1052" t="s">
        <v>474</v>
      </c>
      <c r="AY130" s="910"/>
      <c r="AZ130" s="910"/>
      <c r="BA130" s="910"/>
      <c r="BB130" s="910"/>
      <c r="BC130" s="910"/>
      <c r="BD130" s="910"/>
      <c r="BE130" s="911"/>
      <c r="BF130" s="1088">
        <v>6.6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4295546</v>
      </c>
      <c r="AB131" s="973"/>
      <c r="AC131" s="973"/>
      <c r="AD131" s="973"/>
      <c r="AE131" s="974"/>
      <c r="AF131" s="972">
        <v>4323600</v>
      </c>
      <c r="AG131" s="973"/>
      <c r="AH131" s="973"/>
      <c r="AI131" s="973"/>
      <c r="AJ131" s="974"/>
      <c r="AK131" s="972">
        <v>4441370</v>
      </c>
      <c r="AL131" s="973"/>
      <c r="AM131" s="973"/>
      <c r="AN131" s="973"/>
      <c r="AO131" s="974"/>
      <c r="AP131" s="1097"/>
      <c r="AQ131" s="1098"/>
      <c r="AR131" s="1098"/>
      <c r="AS131" s="1098"/>
      <c r="AT131" s="1099"/>
      <c r="AU131" s="215"/>
      <c r="AV131" s="215"/>
      <c r="AW131" s="215"/>
      <c r="AX131" s="1070" t="s">
        <v>476</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7.0094698089999996</v>
      </c>
      <c r="AB132" s="1084"/>
      <c r="AC132" s="1084"/>
      <c r="AD132" s="1084"/>
      <c r="AE132" s="1085"/>
      <c r="AF132" s="1086">
        <v>6.9732861499999999</v>
      </c>
      <c r="AG132" s="1084"/>
      <c r="AH132" s="1084"/>
      <c r="AI132" s="1084"/>
      <c r="AJ132" s="1085"/>
      <c r="AK132" s="1086">
        <v>5.8638212980000004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6.2</v>
      </c>
      <c r="AB133" s="1067"/>
      <c r="AC133" s="1067"/>
      <c r="AD133" s="1067"/>
      <c r="AE133" s="1068"/>
      <c r="AF133" s="1066">
        <v>6.6</v>
      </c>
      <c r="AG133" s="1067"/>
      <c r="AH133" s="1067"/>
      <c r="AI133" s="1067"/>
      <c r="AJ133" s="1068"/>
      <c r="AK133" s="1066">
        <v>6.6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zN1FEk64l/XJB0Ea7/zpZFRaPKj/tWz1EofNQlIC3WkJp/vIQzQAZ0k0IbA2l/JOMsJM2kA1oMHoU/JpStgjA==" saltValue="MgxuslRr4CMNa43tsOh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2kfFqnwtlGdOb6+UJzlAxwNdvBtlROzpbw8N8soihkv423Nn0rnhjKt2jUDNu522Zpi64XLNELpOYY07DB1g2g==" saltValue="+ygeGoJu7B7fPug49wWae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IiihQuW3KPOzqO7pwfkql4IJYWpxpk8oJdtOGvJ9xFYbvSj4G2fgfhBzKATCZ3/ySi7cX7o9ibKeJwKWx1d+A==" saltValue="BGYhSur5huaxaily4JJEL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1" t="s">
        <v>483</v>
      </c>
      <c r="AP7" s="253"/>
      <c r="AQ7" s="254" t="s">
        <v>484</v>
      </c>
      <c r="AR7" s="255"/>
    </row>
    <row r="8" spans="1:46" ht="13" x14ac:dyDescent="0.2">
      <c r="A8" s="247"/>
      <c r="AK8" s="256"/>
      <c r="AL8" s="257"/>
      <c r="AM8" s="257"/>
      <c r="AN8" s="258"/>
      <c r="AO8" s="1102"/>
      <c r="AP8" s="259" t="s">
        <v>485</v>
      </c>
      <c r="AQ8" s="260" t="s">
        <v>486</v>
      </c>
      <c r="AR8" s="261" t="s">
        <v>487</v>
      </c>
    </row>
    <row r="9" spans="1:46" ht="13" x14ac:dyDescent="0.2">
      <c r="A9" s="247"/>
      <c r="AK9" s="1103" t="s">
        <v>488</v>
      </c>
      <c r="AL9" s="1104"/>
      <c r="AM9" s="1104"/>
      <c r="AN9" s="1105"/>
      <c r="AO9" s="262">
        <v>1459589</v>
      </c>
      <c r="AP9" s="262">
        <v>135085</v>
      </c>
      <c r="AQ9" s="263">
        <v>134407</v>
      </c>
      <c r="AR9" s="264">
        <v>0.5</v>
      </c>
    </row>
    <row r="10" spans="1:46" ht="13.5" customHeight="1" x14ac:dyDescent="0.2">
      <c r="A10" s="247"/>
      <c r="AK10" s="1103" t="s">
        <v>489</v>
      </c>
      <c r="AL10" s="1104"/>
      <c r="AM10" s="1104"/>
      <c r="AN10" s="1105"/>
      <c r="AO10" s="265">
        <v>188850</v>
      </c>
      <c r="AP10" s="265">
        <v>17478</v>
      </c>
      <c r="AQ10" s="266">
        <v>20909</v>
      </c>
      <c r="AR10" s="267">
        <v>-16.399999999999999</v>
      </c>
    </row>
    <row r="11" spans="1:46" ht="13.5" customHeight="1" x14ac:dyDescent="0.2">
      <c r="A11" s="247"/>
      <c r="AK11" s="1103" t="s">
        <v>490</v>
      </c>
      <c r="AL11" s="1104"/>
      <c r="AM11" s="1104"/>
      <c r="AN11" s="1105"/>
      <c r="AO11" s="265">
        <v>304697</v>
      </c>
      <c r="AP11" s="265">
        <v>28200</v>
      </c>
      <c r="AQ11" s="266">
        <v>3830</v>
      </c>
      <c r="AR11" s="267">
        <v>636.29999999999995</v>
      </c>
    </row>
    <row r="12" spans="1:46" ht="13.5" customHeight="1" x14ac:dyDescent="0.2">
      <c r="A12" s="247"/>
      <c r="AK12" s="1103" t="s">
        <v>491</v>
      </c>
      <c r="AL12" s="1104"/>
      <c r="AM12" s="1104"/>
      <c r="AN12" s="1105"/>
      <c r="AO12" s="265" t="s">
        <v>492</v>
      </c>
      <c r="AP12" s="265" t="s">
        <v>492</v>
      </c>
      <c r="AQ12" s="266" t="s">
        <v>492</v>
      </c>
      <c r="AR12" s="267" t="s">
        <v>492</v>
      </c>
    </row>
    <row r="13" spans="1:46" ht="13.5" customHeight="1" x14ac:dyDescent="0.2">
      <c r="A13" s="247"/>
      <c r="AK13" s="1103" t="s">
        <v>493</v>
      </c>
      <c r="AL13" s="1104"/>
      <c r="AM13" s="1104"/>
      <c r="AN13" s="1105"/>
      <c r="AO13" s="265">
        <v>117208</v>
      </c>
      <c r="AP13" s="265">
        <v>10848</v>
      </c>
      <c r="AQ13" s="266">
        <v>6402</v>
      </c>
      <c r="AR13" s="267">
        <v>69.400000000000006</v>
      </c>
    </row>
    <row r="14" spans="1:46" ht="13.5" customHeight="1" x14ac:dyDescent="0.2">
      <c r="A14" s="247"/>
      <c r="AK14" s="1103" t="s">
        <v>494</v>
      </c>
      <c r="AL14" s="1104"/>
      <c r="AM14" s="1104"/>
      <c r="AN14" s="1105"/>
      <c r="AO14" s="265">
        <v>58078</v>
      </c>
      <c r="AP14" s="265">
        <v>5375</v>
      </c>
      <c r="AQ14" s="266">
        <v>3167</v>
      </c>
      <c r="AR14" s="267">
        <v>69.7</v>
      </c>
    </row>
    <row r="15" spans="1:46" ht="13.5" customHeight="1" x14ac:dyDescent="0.2">
      <c r="A15" s="247"/>
      <c r="AK15" s="1106" t="s">
        <v>495</v>
      </c>
      <c r="AL15" s="1107"/>
      <c r="AM15" s="1107"/>
      <c r="AN15" s="1108"/>
      <c r="AO15" s="265">
        <v>-36163</v>
      </c>
      <c r="AP15" s="265">
        <v>-3347</v>
      </c>
      <c r="AQ15" s="266">
        <v>-7315</v>
      </c>
      <c r="AR15" s="267">
        <v>-54.2</v>
      </c>
    </row>
    <row r="16" spans="1:46" ht="13" x14ac:dyDescent="0.2">
      <c r="A16" s="247"/>
      <c r="AK16" s="1106" t="s">
        <v>178</v>
      </c>
      <c r="AL16" s="1107"/>
      <c r="AM16" s="1107"/>
      <c r="AN16" s="1108"/>
      <c r="AO16" s="265">
        <v>2092259</v>
      </c>
      <c r="AP16" s="265">
        <v>193638</v>
      </c>
      <c r="AQ16" s="266">
        <v>161400</v>
      </c>
      <c r="AR16" s="267">
        <v>20</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09" t="s">
        <v>500</v>
      </c>
      <c r="AL21" s="1110"/>
      <c r="AM21" s="1110"/>
      <c r="AN21" s="1111"/>
      <c r="AO21" s="277">
        <v>13.42</v>
      </c>
      <c r="AP21" s="278">
        <v>13.23</v>
      </c>
      <c r="AQ21" s="279">
        <v>0.19</v>
      </c>
      <c r="AS21" s="280"/>
      <c r="AT21" s="276"/>
    </row>
    <row r="22" spans="1:46" s="248" customFormat="1" ht="13" x14ac:dyDescent="0.2">
      <c r="A22" s="276"/>
      <c r="AK22" s="1109" t="s">
        <v>501</v>
      </c>
      <c r="AL22" s="1110"/>
      <c r="AM22" s="1110"/>
      <c r="AN22" s="1111"/>
      <c r="AO22" s="281">
        <v>98.3</v>
      </c>
      <c r="AP22" s="282">
        <v>95.5</v>
      </c>
      <c r="AQ22" s="283">
        <v>2.8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01" t="s">
        <v>483</v>
      </c>
      <c r="AP30" s="253"/>
      <c r="AQ30" s="254" t="s">
        <v>484</v>
      </c>
      <c r="AR30" s="255"/>
    </row>
    <row r="31" spans="1:46" ht="13" x14ac:dyDescent="0.2">
      <c r="A31" s="247"/>
      <c r="AK31" s="256"/>
      <c r="AL31" s="257"/>
      <c r="AM31" s="257"/>
      <c r="AN31" s="258"/>
      <c r="AO31" s="1102"/>
      <c r="AP31" s="259" t="s">
        <v>485</v>
      </c>
      <c r="AQ31" s="260" t="s">
        <v>486</v>
      </c>
      <c r="AR31" s="261" t="s">
        <v>487</v>
      </c>
    </row>
    <row r="32" spans="1:46" ht="27" customHeight="1" x14ac:dyDescent="0.2">
      <c r="A32" s="247"/>
      <c r="AK32" s="1117" t="s">
        <v>505</v>
      </c>
      <c r="AL32" s="1118"/>
      <c r="AM32" s="1118"/>
      <c r="AN32" s="1119"/>
      <c r="AO32" s="291">
        <v>704360</v>
      </c>
      <c r="AP32" s="291">
        <v>65188</v>
      </c>
      <c r="AQ32" s="292">
        <v>84123</v>
      </c>
      <c r="AR32" s="293">
        <v>-22.5</v>
      </c>
    </row>
    <row r="33" spans="1:46" ht="13.5" customHeight="1" x14ac:dyDescent="0.2">
      <c r="A33" s="247"/>
      <c r="AK33" s="1117" t="s">
        <v>506</v>
      </c>
      <c r="AL33" s="1118"/>
      <c r="AM33" s="1118"/>
      <c r="AN33" s="1119"/>
      <c r="AO33" s="291" t="s">
        <v>492</v>
      </c>
      <c r="AP33" s="291" t="s">
        <v>492</v>
      </c>
      <c r="AQ33" s="292" t="s">
        <v>492</v>
      </c>
      <c r="AR33" s="293" t="s">
        <v>492</v>
      </c>
    </row>
    <row r="34" spans="1:46" ht="27" customHeight="1" x14ac:dyDescent="0.2">
      <c r="A34" s="247"/>
      <c r="AK34" s="1117" t="s">
        <v>507</v>
      </c>
      <c r="AL34" s="1118"/>
      <c r="AM34" s="1118"/>
      <c r="AN34" s="1119"/>
      <c r="AO34" s="291" t="s">
        <v>492</v>
      </c>
      <c r="AP34" s="291" t="s">
        <v>492</v>
      </c>
      <c r="AQ34" s="292" t="s">
        <v>492</v>
      </c>
      <c r="AR34" s="293" t="s">
        <v>492</v>
      </c>
    </row>
    <row r="35" spans="1:46" ht="27" customHeight="1" x14ac:dyDescent="0.2">
      <c r="A35" s="247"/>
      <c r="AK35" s="1117" t="s">
        <v>508</v>
      </c>
      <c r="AL35" s="1118"/>
      <c r="AM35" s="1118"/>
      <c r="AN35" s="1119"/>
      <c r="AO35" s="291">
        <v>83995</v>
      </c>
      <c r="AP35" s="291">
        <v>7774</v>
      </c>
      <c r="AQ35" s="292">
        <v>25612</v>
      </c>
      <c r="AR35" s="293">
        <v>-69.599999999999994</v>
      </c>
    </row>
    <row r="36" spans="1:46" ht="27" customHeight="1" x14ac:dyDescent="0.2">
      <c r="A36" s="247"/>
      <c r="AK36" s="1117" t="s">
        <v>509</v>
      </c>
      <c r="AL36" s="1118"/>
      <c r="AM36" s="1118"/>
      <c r="AN36" s="1119"/>
      <c r="AO36" s="291">
        <v>166683</v>
      </c>
      <c r="AP36" s="291">
        <v>15426</v>
      </c>
      <c r="AQ36" s="292">
        <v>3548</v>
      </c>
      <c r="AR36" s="293">
        <v>334.8</v>
      </c>
    </row>
    <row r="37" spans="1:46" ht="13.5" customHeight="1" x14ac:dyDescent="0.2">
      <c r="A37" s="247"/>
      <c r="AK37" s="1117" t="s">
        <v>510</v>
      </c>
      <c r="AL37" s="1118"/>
      <c r="AM37" s="1118"/>
      <c r="AN37" s="1119"/>
      <c r="AO37" s="291">
        <v>762</v>
      </c>
      <c r="AP37" s="291">
        <v>71</v>
      </c>
      <c r="AQ37" s="292">
        <v>660</v>
      </c>
      <c r="AR37" s="293">
        <v>-89.2</v>
      </c>
    </row>
    <row r="38" spans="1:46" ht="27" customHeight="1" x14ac:dyDescent="0.2">
      <c r="A38" s="247"/>
      <c r="AK38" s="1120" t="s">
        <v>511</v>
      </c>
      <c r="AL38" s="1121"/>
      <c r="AM38" s="1121"/>
      <c r="AN38" s="1122"/>
      <c r="AO38" s="294" t="s">
        <v>492</v>
      </c>
      <c r="AP38" s="294" t="s">
        <v>492</v>
      </c>
      <c r="AQ38" s="295">
        <v>49</v>
      </c>
      <c r="AR38" s="283" t="s">
        <v>492</v>
      </c>
      <c r="AS38" s="290"/>
    </row>
    <row r="39" spans="1:46" ht="13" x14ac:dyDescent="0.2">
      <c r="A39" s="247"/>
      <c r="AK39" s="1120" t="s">
        <v>512</v>
      </c>
      <c r="AL39" s="1121"/>
      <c r="AM39" s="1121"/>
      <c r="AN39" s="1122"/>
      <c r="AO39" s="291">
        <v>-10003</v>
      </c>
      <c r="AP39" s="291">
        <v>-926</v>
      </c>
      <c r="AQ39" s="292">
        <v>-3738</v>
      </c>
      <c r="AR39" s="293">
        <v>-75.2</v>
      </c>
      <c r="AS39" s="290"/>
    </row>
    <row r="40" spans="1:46" ht="27" customHeight="1" x14ac:dyDescent="0.2">
      <c r="A40" s="247"/>
      <c r="AK40" s="1117" t="s">
        <v>513</v>
      </c>
      <c r="AL40" s="1118"/>
      <c r="AM40" s="1118"/>
      <c r="AN40" s="1119"/>
      <c r="AO40" s="291">
        <v>-685363</v>
      </c>
      <c r="AP40" s="291">
        <v>-63430</v>
      </c>
      <c r="AQ40" s="292">
        <v>-72431</v>
      </c>
      <c r="AR40" s="293">
        <v>-12.4</v>
      </c>
      <c r="AS40" s="290"/>
    </row>
    <row r="41" spans="1:46" ht="13" x14ac:dyDescent="0.2">
      <c r="A41" s="247"/>
      <c r="AK41" s="1123" t="s">
        <v>288</v>
      </c>
      <c r="AL41" s="1124"/>
      <c r="AM41" s="1124"/>
      <c r="AN41" s="1125"/>
      <c r="AO41" s="291">
        <v>260434</v>
      </c>
      <c r="AP41" s="291">
        <v>24103</v>
      </c>
      <c r="AQ41" s="292">
        <v>37824</v>
      </c>
      <c r="AR41" s="293">
        <v>-36.299999999999997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12" t="s">
        <v>483</v>
      </c>
      <c r="AN49" s="1114" t="s">
        <v>516</v>
      </c>
      <c r="AO49" s="1115"/>
      <c r="AP49" s="1115"/>
      <c r="AQ49" s="1115"/>
      <c r="AR49" s="1116"/>
    </row>
    <row r="50" spans="1:44" ht="13" x14ac:dyDescent="0.2">
      <c r="A50" s="247"/>
      <c r="AK50" s="305"/>
      <c r="AL50" s="306"/>
      <c r="AM50" s="1113"/>
      <c r="AN50" s="307" t="s">
        <v>517</v>
      </c>
      <c r="AO50" s="308" t="s">
        <v>518</v>
      </c>
      <c r="AP50" s="309" t="s">
        <v>519</v>
      </c>
      <c r="AQ50" s="310" t="s">
        <v>520</v>
      </c>
      <c r="AR50" s="311" t="s">
        <v>521</v>
      </c>
    </row>
    <row r="51" spans="1:44" ht="13" x14ac:dyDescent="0.2">
      <c r="A51" s="247"/>
      <c r="AK51" s="303" t="s">
        <v>522</v>
      </c>
      <c r="AL51" s="304"/>
      <c r="AM51" s="312">
        <v>1507217</v>
      </c>
      <c r="AN51" s="313">
        <v>126934</v>
      </c>
      <c r="AO51" s="314">
        <v>25.3</v>
      </c>
      <c r="AP51" s="315">
        <v>120302</v>
      </c>
      <c r="AQ51" s="316">
        <v>1.7</v>
      </c>
      <c r="AR51" s="317">
        <v>23.6</v>
      </c>
    </row>
    <row r="52" spans="1:44" ht="13" x14ac:dyDescent="0.2">
      <c r="A52" s="247"/>
      <c r="AK52" s="318"/>
      <c r="AL52" s="319" t="s">
        <v>523</v>
      </c>
      <c r="AM52" s="320">
        <v>593566</v>
      </c>
      <c r="AN52" s="321">
        <v>49989</v>
      </c>
      <c r="AO52" s="322">
        <v>46.5</v>
      </c>
      <c r="AP52" s="323">
        <v>59328</v>
      </c>
      <c r="AQ52" s="324">
        <v>18.7</v>
      </c>
      <c r="AR52" s="325">
        <v>27.8</v>
      </c>
    </row>
    <row r="53" spans="1:44" ht="13" x14ac:dyDescent="0.2">
      <c r="A53" s="247"/>
      <c r="AK53" s="303" t="s">
        <v>524</v>
      </c>
      <c r="AL53" s="304"/>
      <c r="AM53" s="312">
        <v>1137288</v>
      </c>
      <c r="AN53" s="313">
        <v>97579</v>
      </c>
      <c r="AO53" s="314">
        <v>-23.1</v>
      </c>
      <c r="AP53" s="315">
        <v>114841</v>
      </c>
      <c r="AQ53" s="316">
        <v>-4.5</v>
      </c>
      <c r="AR53" s="317">
        <v>-18.600000000000001</v>
      </c>
    </row>
    <row r="54" spans="1:44" ht="13" x14ac:dyDescent="0.2">
      <c r="A54" s="247"/>
      <c r="AK54" s="318"/>
      <c r="AL54" s="319" t="s">
        <v>523</v>
      </c>
      <c r="AM54" s="320">
        <v>647559</v>
      </c>
      <c r="AN54" s="321">
        <v>55561</v>
      </c>
      <c r="AO54" s="322">
        <v>11.1</v>
      </c>
      <c r="AP54" s="323">
        <v>51589</v>
      </c>
      <c r="AQ54" s="324">
        <v>-13</v>
      </c>
      <c r="AR54" s="325">
        <v>24.1</v>
      </c>
    </row>
    <row r="55" spans="1:44" ht="13" x14ac:dyDescent="0.2">
      <c r="A55" s="247"/>
      <c r="AK55" s="303" t="s">
        <v>525</v>
      </c>
      <c r="AL55" s="304"/>
      <c r="AM55" s="312">
        <v>837844</v>
      </c>
      <c r="AN55" s="313">
        <v>73969</v>
      </c>
      <c r="AO55" s="314">
        <v>-24.2</v>
      </c>
      <c r="AP55" s="315">
        <v>124145</v>
      </c>
      <c r="AQ55" s="316">
        <v>8.1</v>
      </c>
      <c r="AR55" s="317">
        <v>-32.299999999999997</v>
      </c>
    </row>
    <row r="56" spans="1:44" ht="13" x14ac:dyDescent="0.2">
      <c r="A56" s="247"/>
      <c r="AK56" s="318"/>
      <c r="AL56" s="319" t="s">
        <v>523</v>
      </c>
      <c r="AM56" s="320">
        <v>345937</v>
      </c>
      <c r="AN56" s="321">
        <v>30541</v>
      </c>
      <c r="AO56" s="322">
        <v>-45</v>
      </c>
      <c r="AP56" s="323">
        <v>54761</v>
      </c>
      <c r="AQ56" s="324">
        <v>6.1</v>
      </c>
      <c r="AR56" s="325">
        <v>-51.1</v>
      </c>
    </row>
    <row r="57" spans="1:44" ht="13" x14ac:dyDescent="0.2">
      <c r="A57" s="247"/>
      <c r="AK57" s="303" t="s">
        <v>526</v>
      </c>
      <c r="AL57" s="304"/>
      <c r="AM57" s="312">
        <v>915815</v>
      </c>
      <c r="AN57" s="313">
        <v>82969</v>
      </c>
      <c r="AO57" s="314">
        <v>12.2</v>
      </c>
      <c r="AP57" s="315">
        <v>131480</v>
      </c>
      <c r="AQ57" s="316">
        <v>5.9</v>
      </c>
      <c r="AR57" s="317">
        <v>6.3</v>
      </c>
    </row>
    <row r="58" spans="1:44" ht="13" x14ac:dyDescent="0.2">
      <c r="A58" s="247"/>
      <c r="AK58" s="318"/>
      <c r="AL58" s="319" t="s">
        <v>523</v>
      </c>
      <c r="AM58" s="320">
        <v>437040</v>
      </c>
      <c r="AN58" s="321">
        <v>39594</v>
      </c>
      <c r="AO58" s="322">
        <v>29.6</v>
      </c>
      <c r="AP58" s="323">
        <v>63148</v>
      </c>
      <c r="AQ58" s="324">
        <v>15.3</v>
      </c>
      <c r="AR58" s="325">
        <v>14.3</v>
      </c>
    </row>
    <row r="59" spans="1:44" ht="13" x14ac:dyDescent="0.2">
      <c r="A59" s="247"/>
      <c r="AK59" s="303" t="s">
        <v>527</v>
      </c>
      <c r="AL59" s="304"/>
      <c r="AM59" s="312">
        <v>1115122</v>
      </c>
      <c r="AN59" s="313">
        <v>103204</v>
      </c>
      <c r="AO59" s="314">
        <v>24.4</v>
      </c>
      <c r="AP59" s="315">
        <v>163245</v>
      </c>
      <c r="AQ59" s="316">
        <v>24.2</v>
      </c>
      <c r="AR59" s="317">
        <v>0.2</v>
      </c>
    </row>
    <row r="60" spans="1:44" ht="13" x14ac:dyDescent="0.2">
      <c r="A60" s="247"/>
      <c r="AK60" s="318"/>
      <c r="AL60" s="319" t="s">
        <v>523</v>
      </c>
      <c r="AM60" s="320">
        <v>329839</v>
      </c>
      <c r="AN60" s="321">
        <v>30527</v>
      </c>
      <c r="AO60" s="322">
        <v>-22.9</v>
      </c>
      <c r="AP60" s="323">
        <v>87630</v>
      </c>
      <c r="AQ60" s="324">
        <v>38.799999999999997</v>
      </c>
      <c r="AR60" s="325">
        <v>-61.7</v>
      </c>
    </row>
    <row r="61" spans="1:44" ht="13" x14ac:dyDescent="0.2">
      <c r="A61" s="247"/>
      <c r="AK61" s="303" t="s">
        <v>528</v>
      </c>
      <c r="AL61" s="326"/>
      <c r="AM61" s="312">
        <v>1102657</v>
      </c>
      <c r="AN61" s="313">
        <v>96931</v>
      </c>
      <c r="AO61" s="314">
        <v>2.9</v>
      </c>
      <c r="AP61" s="315">
        <v>130803</v>
      </c>
      <c r="AQ61" s="327">
        <v>7.1</v>
      </c>
      <c r="AR61" s="317">
        <v>-4.2</v>
      </c>
    </row>
    <row r="62" spans="1:44" ht="13" x14ac:dyDescent="0.2">
      <c r="A62" s="247"/>
      <c r="AK62" s="318"/>
      <c r="AL62" s="319" t="s">
        <v>523</v>
      </c>
      <c r="AM62" s="320">
        <v>470788</v>
      </c>
      <c r="AN62" s="321">
        <v>41242</v>
      </c>
      <c r="AO62" s="322">
        <v>3.9</v>
      </c>
      <c r="AP62" s="323">
        <v>63291</v>
      </c>
      <c r="AQ62" s="324">
        <v>13.2</v>
      </c>
      <c r="AR62" s="325">
        <v>-9.3000000000000007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B+LV62MgShSjhwVUmST9WIIj23m0IId4x6w8T7PkbHXiI6ZluYnxptLhBUPt7UjSREg9trEhaALBwAWzB6oiQ==" saltValue="vctksKYz3T+Qbvg0e3T/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B0DVwXz5wWLqb1Yg7PSnDsymkjBoP1y60YcjZ7CW3DmNMVbmGBYK/I1UPVzDJBPxxUrPa13Xku/+/pod7tg9Mw==" saltValue="LQ7HFlifXpJhs+KqpFB8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4k3GREx02lQOHeM7fVddRR2tTAiNoeCIKSj1muG8IzZDzYL92Cmlsu5nsC0lrK/0hquTRhyPnt4bZ+fTca3X5A==" saltValue="YMInDhAxYKrCa/MyoBWq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25.42</v>
      </c>
      <c r="G47" s="12">
        <v>27.64</v>
      </c>
      <c r="H47" s="12">
        <v>26.66</v>
      </c>
      <c r="I47" s="12">
        <v>20.59</v>
      </c>
      <c r="J47" s="13">
        <v>19.89</v>
      </c>
    </row>
    <row r="48" spans="2:10" ht="57.75" customHeight="1" x14ac:dyDescent="0.2">
      <c r="B48" s="14"/>
      <c r="C48" s="1128" t="s">
        <v>4</v>
      </c>
      <c r="D48" s="1128"/>
      <c r="E48" s="1129"/>
      <c r="F48" s="15">
        <v>1.53</v>
      </c>
      <c r="G48" s="16">
        <v>6.22</v>
      </c>
      <c r="H48" s="16">
        <v>5.2</v>
      </c>
      <c r="I48" s="16">
        <v>4.07</v>
      </c>
      <c r="J48" s="17">
        <v>0.92</v>
      </c>
    </row>
    <row r="49" spans="2:10" ht="57.75" customHeight="1" thickBot="1" x14ac:dyDescent="0.25">
      <c r="B49" s="18"/>
      <c r="C49" s="1130" t="s">
        <v>5</v>
      </c>
      <c r="D49" s="1130"/>
      <c r="E49" s="1131"/>
      <c r="F49" s="19" t="s">
        <v>535</v>
      </c>
      <c r="G49" s="20">
        <v>7.7</v>
      </c>
      <c r="H49" s="20" t="s">
        <v>536</v>
      </c>
      <c r="I49" s="20" t="s">
        <v>537</v>
      </c>
      <c r="J49" s="21" t="s">
        <v>538</v>
      </c>
    </row>
    <row r="50" spans="2:10" ht="13" x14ac:dyDescent="0.2"/>
  </sheetData>
  <sheetProtection algorithmName="SHA-512" hashValue="jPTUtsCI/LQcSrKV9x2XcBALazIf49M7xKQqwG9hYN6rHHwhomaw1NWR+XeDSfXunoR3hYAi3TnCM2HR1gpuFg==" saltValue="2A6rYqezR/6KNvxqDflI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宮脇 崇宏</cp:lastModifiedBy>
  <cp:lastPrinted>2026-03-11T02:35:47Z</cp:lastPrinted>
  <dcterms:created xsi:type="dcterms:W3CDTF">2026-02-23T09:51:29Z</dcterms:created>
  <dcterms:modified xsi:type="dcterms:W3CDTF">2026-03-17T02:22:33Z</dcterms:modified>
  <cp:category/>
</cp:coreProperties>
</file>