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6年度決算分)\03提出（市町村→県）\1回目\26五ヶ瀬町\"/>
    </mc:Choice>
  </mc:AlternateContent>
  <xr:revisionPtr revIDLastSave="0" documentId="13_ncr:1_{5A8DED93-BB11-4D07-B8E2-3DA5AF5CD187}" xr6:coauthVersionLast="47" xr6:coauthVersionMax="47" xr10:uidLastSave="{00000000-0000-0000-0000-000000000000}"/>
  <bookViews>
    <workbookView xWindow="-108" yWindow="-108" windowWidth="23256" windowHeight="12456" tabRatio="6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C35" i="10"/>
  <c r="BE34" i="10"/>
  <c r="C34" i="10"/>
  <c r="U34" i="10" s="1"/>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<sst xmlns="http://schemas.openxmlformats.org/spreadsheetml/2006/main" count="1150" uniqueCount="567">
  <si>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</si>
  <si>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</si>
  <si>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</si>
  <si>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</si>
  <si>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</si>
  <si>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</si>
  <si>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</si>
  <si>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</si>
  <si>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</si>
  <si>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</si>
  <si>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</si>
  <si>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</si>
  <si>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</si>
  <si>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</si>
  <si>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</si>
  <si>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</si>
  <si>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</si>
  <si>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</si>
  <si>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</si>
  <si>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</si>
  <si>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</si>
  <si>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</si>
  <si>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</si>
  <si>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</si>
  <si>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</si>
  <si>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</si>
  <si>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</si>
  <si>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</si>
  <si>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</si>
  <si>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</si>
  <si>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</si>
  <si>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</si>
  <si>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</si>
  <si>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</si>
  <si>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</si>
  <si>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</si>
  <si>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</si>
  <si>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</si>
  <si>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</si>
  <si>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</si>
  <si>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</si>
  <si>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</si>
  <si>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</si>
  <si>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</si>
  <si>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</si>
  <si>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</si>
  <si>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</si>
  <si>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</si>
  <si>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</si>
  <si>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</si>
  <si>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</si>
  <si>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</si>
  <si>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</si>
  <si>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</si>
  <si>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</si>
  <si>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</si>
  <si>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</si>
  <si>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</si>
  <si>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</si>
  <si>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</si>
  <si>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</si>
  <si>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</si>
  <si>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</si>
  <si>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</si>
  <si>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</si>
  <si>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</si>
  <si>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</si>
  <si>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</si>
  <si>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</si>
  <si>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</si>
  <si>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</si>
  <si>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</si>
  <si>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</si>
  <si>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</si>
  <si>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</si>
  <si>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</si>
  <si>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</si>
  <si>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</si>
  <si>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</si>
  <si>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</si>
  <si>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</si>
  <si>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</si>
  <si>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</si>
  <si>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</si>
  <si>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</si>
  <si>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</si>
  <si>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</si>
  <si>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</si>
  <si>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</si>
  <si>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</si>
  <si>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</si>
  <si>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</si>
  <si>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</si>
  <si>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</si>
  <si>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五ケ瀬町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</si>
  <si>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</si>
  <si>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</si>
  <si>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</si>
  <si>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</si>
  <si>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</si>
  <si>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</si>
  <si>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</si>
  <si>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</si>
  <si>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</si>
  <si>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</si>
  <si>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</si>
  <si>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</si>
  <si>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</si>
  <si>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</si>
  <si>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</si>
  <si>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</si>
  <si>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</si>
  <si>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</si>
  <si>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</si>
  <si>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</si>
  <si>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</si>
  <si>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</si>
  <si>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</si>
  <si>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</si>
  <si>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</si>
  <si>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</si>
  <si>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</si>
  <si>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</si>
  <si>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</si>
  <si>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</si>
  <si>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</si>
  <si>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</si>
  <si>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</si>
  <si>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</si>
  <si>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</si>
  <si>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</si>
  <si>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</si>
  <si>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</si>
  <si>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</si>
  <si>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</si>
  <si>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</si>
  <si>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</si>
  <si>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</si>
  <si>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</si>
  <si>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</si>
  <si>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</si>
  <si>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</si>
  <si>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</si>
  <si>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</si>
  <si>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</si>
  <si>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</si>
  <si>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</si>
  <si>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</si>
  <si>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</si>
  <si>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</si>
  <si>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</si>
  <si>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</si>
  <si>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</si>
  <si>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</si>
  <si>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</si>
  <si>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</si>
  <si>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</si>
  <si>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</si>
  <si>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</si>
  <si>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</si>
  <si>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</si>
  <si>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</si>
  <si>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</si>
  <si>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</si>
  <si>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</si>
  <si>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</si>
  <si>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</si>
  <si>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</si>
  <si>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</si>
  <si>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</si>
  <si>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</si>
  <si>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</si>
  <si>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</si>
  <si>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</si>
  <si>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</si>
  <si>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</si>
  <si>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</si>
  <si>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</si>
  <si>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</si>
  <si>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</si>
  <si>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</si>
  <si>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</si>
  <si>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</si>
  <si>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</si>
  <si>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</si>
  <si>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</si>
  <si>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</si>
  <si>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</si>
  <si>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</si>
  <si>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</si>
  <si>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</si>
  <si>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</si>
  <si>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</si>
  <si>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</si>
  <si>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</si>
  <si>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</si>
  <si>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</si>
  <si>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</si>
  <si>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</si>
  <si>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</si>
  <si>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</si>
  <si>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</si>
  <si>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</si>
  <si>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</si>
  <si>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宮崎県五ケ瀬町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</si>
  <si>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</si>
  <si>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</si>
  <si>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</si>
  <si>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</si>
  <si>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</si>
  <si>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</si>
  <si>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</si>
  <si>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</si>
  <si>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</si>
  <si>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</si>
  <si>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</si>
  <si>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</si>
  <si>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</si>
  <si>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</si>
  <si>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</si>
  <si>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</si>
  <si>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</si>
  <si>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</si>
  <si>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</si>
  <si>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</si>
  <si>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</si>
  <si>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</si>
  <si>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</si>
  <si>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</si>
  <si>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</si>
  <si>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</si>
  <si>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</si>
  <si>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</si>
  <si>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</si>
  <si>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</si>
  <si>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</si>
  <si>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</si>
  <si>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</si>
  <si>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</si>
  <si>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</si>
  <si>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</si>
  <si>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</si>
  <si>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</si>
  <si>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</si>
  <si>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</si>
  <si>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</si>
  <si>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</si>
  <si>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</si>
  <si>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</si>
  <si>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</si>
  <si>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</si>
  <si>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</si>
  <si>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</si>
  <si>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</si>
  <si>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</si>
  <si>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</si>
  <si>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</si>
  <si>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</si>
  <si>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</si>
  <si>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</si>
  <si>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</si>
  <si>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</si>
  <si>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</si>
  <si>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</si>
  <si>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</si>
  <si>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</si>
  <si>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</si>
  <si>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</si>
  <si>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</si>
  <si>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</si>
  <si>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</si>
  <si>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</si>
  <si>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</si>
  <si>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</si>
  <si>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</si>
  <si>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</si>
  <si>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</si>
  <si>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</si>
  <si>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</si>
  <si>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</si>
  <si>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</si>
  <si>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</si>
  <si>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</si>
  <si>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</si>
  <si>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</si>
  <si>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</si>
  <si>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</si>
  <si>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</si>
  <si>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</si>
  <si>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</si>
  <si>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</si>
  <si>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</si>
  <si>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</si>
  <si>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</si>
  <si>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</si>
  <si>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</si>
  <si>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</si>
  <si>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</si>
  <si>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</si>
  <si>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</si>
  <si>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</si>
  <si>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</si>
  <si>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</si>
  <si>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</si>
  <si>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</si>
  <si>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</si>
  <si>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</si>
  <si>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</si>
  <si>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</si>
  <si>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</si>
  <si>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</si>
  <si>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</si>
  <si>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</si>
  <si>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</si>
  <si>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</si>
  <si>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</si>
  <si>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</si>
  <si>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</si>
  <si>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</si>
  <si>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</si>
  <si>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</si>
  <si>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</si>
  <si>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</si>
  <si>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</si>
  <si>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</si>
  <si>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</si>
  <si>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</si>
  <si>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</si>
  <si>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</si>
  <si>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</si>
  <si>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</si>
  <si>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</si>
  <si>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</si>
  <si>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</si>
  <si>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</si>
  <si>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</si>
  <si>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</si>
  <si>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</si>
  <si>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</si>
  <si>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</si>
  <si>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</si>
  <si>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</si>
  <si>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</si>
  <si>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</si>
  <si>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</si>
  <si>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</si>
  <si>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</si>
  <si>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</si>
  <si>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</si>
  <si>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</si>
  <si>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</si>
  <si>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</si>
  <si>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</si>
  <si>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</si>
  <si>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</si>
  <si>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宮崎県五ケ瀬町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</si>
  <si>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</si>
  <si>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</si>
  <si>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</si>
  <si>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</si>
  <si>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</si>
  <si>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</si>
  <si>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</si>
  <si>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</si>
  <si>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</si>
  <si>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</si>
  <si>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</si>
  <si>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</si>
  <si>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</si>
  <si>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</si>
  <si>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</si>
  <si>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</si>
  <si>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</si>
  <si>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</si>
  <si>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</si>
  <si>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</si>
  <si>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</si>
  <si>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</si>
  <si>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</si>
  <si>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</si>
  <si>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</si>
  <si>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</si>
  <si>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</si>
  <si>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</si>
  <si>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</si>
  <si>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</si>
  <si>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</si>
  <si>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</si>
  <si>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</si>
  <si>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</si>
  <si>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</si>
  <si>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</si>
  <si>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</si>
  <si>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</si>
  <si>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</si>
  <si>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</si>
  <si>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</si>
  <si>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</si>
  <si>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</si>
  <si>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</si>
  <si>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</si>
  <si>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</si>
  <si>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</si>
  <si>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</si>
  <si>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</si>
  <si>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</si>
  <si>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</si>
  <si>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</si>
  <si>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</si>
  <si>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</si>
  <si>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</si>
  <si>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</si>
  <si>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</si>
  <si>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</si>
  <si>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</si>
  <si>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</si>
  <si>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</si>
  <si>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</si>
  <si>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</si>
  <si>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</si>
  <si>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</si>
  <si>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</si>
  <si>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</si>
  <si>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</si>
  <si>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</si>
  <si>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</si>
  <si>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</si>
  <si>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</si>
  <si>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</si>
  <si>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</si>
  <si>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</si>
  <si>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</si>
  <si>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</si>
  <si>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</si>
  <si>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</si>
  <si>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</si>
  <si>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</si>
  <si>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</si>
  <si>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</si>
  <si>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</si>
  <si>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</si>
  <si>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</si>
  <si>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</si>
  <si>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</si>
  <si>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</si>
  <si>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</si>
  <si>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</si>
  <si>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</si>
  <si>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</si>
  <si>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</si>
  <si>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</si>
  <si>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</si>
  <si>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</si>
  <si>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</si>
  <si>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</si>
  <si>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</si>
  <si>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</si>
  <si>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</si>
  <si>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</si>
  <si>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</si>
  <si>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</si>
  <si>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</si>
  <si>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</si>
  <si>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</si>
  <si>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</si>
  <si>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</si>
  <si>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</si>
  <si>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</si>
  <si>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</si>
  <si>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</si>
  <si>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</si>
  <si>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</si>
  <si>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</si>
  <si>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</si>
  <si>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</si>
  <si>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</si>
  <si>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</si>
  <si>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</si>
  <si>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</si>
  <si>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</si>
  <si>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</si>
  <si>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</si>
  <si>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</si>
  <si>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</si>
  <si>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</si>
  <si>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</si>
  <si>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</si>
  <si>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</si>
  <si>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</si>
  <si>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</si>
  <si>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</si>
  <si>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</si>
  <si>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</si>
  <si>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</si>
  <si>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</si>
  <si>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</si>
  <si>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</si>
  <si>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</si>
  <si>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</si>
  <si>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</si>
  <si>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</si>
  <si>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</si>
  <si>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</si>
  <si>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</si>
  <si>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</si>
  <si>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</si>
  <si>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</si>
  <si>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</si>
  <si>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</si>
  <si>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</si>
  <si>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</si>
  <si>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</si>
  <si>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</si>
  <si>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</si>
  <si>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</si>
  <si>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</si>
  <si>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</si>
  <si>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</si>
  <si>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</si>
  <si>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</si>
  <si>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</si>
  <si>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</si>
  <si>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</si>
  <si>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</si>
  <si>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</si>
  <si>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</si>
  <si>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</si>
  <si>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</si>
  <si>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</si>
  <si>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</si>
  <si>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</si>
  <si>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8.45</t>
  </si>
  <si>
    <t>▲ 4.56</t>
  </si>
  <si>
    <t>一般会計</t>
  </si>
  <si>
    <t>簡易水道事業会計</t>
  </si>
  <si>
    <t>介護保険特別会計（保険事業勘定）</t>
  </si>
  <si>
    <t>国民健康保険特別会計</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</si>
  <si>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</si>
  <si>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</si>
  <si>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</si>
  <si>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</si>
  <si>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</si>
  <si>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</si>
  <si>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</si>
  <si>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</si>
  <si>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</si>
  <si>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</si>
  <si>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株式会社五ヶ瀬ハイランド</t>
    <rPh sb="0" eb="4">
      <t>カブシキカイシャ</t>
    </rPh>
    <rPh sb="4" eb="7">
      <t>ゴカセ</t>
    </rPh>
    <phoneticPr fontId="2"/>
  </si>
  <si>
    <t>五ヶ瀬ワイナリー株式会社</t>
    <rPh sb="0" eb="3">
      <t>ゴカセ</t>
    </rPh>
    <rPh sb="8" eb="12">
      <t>カブシキカイシャ</t>
    </rPh>
    <phoneticPr fontId="2"/>
  </si>
  <si>
    <t>宮崎県林業公社</t>
    <rPh sb="0" eb="3">
      <t>ミヤザキケン</t>
    </rPh>
    <rPh sb="3" eb="7">
      <t>リンギョウコウシャ</t>
    </rPh>
    <phoneticPr fontId="2"/>
  </si>
  <si>
    <t>第30期</t>
    <rPh sb="0" eb="1">
      <t>ダイ</t>
    </rPh>
    <rPh sb="3" eb="4">
      <t>キ</t>
    </rPh>
    <phoneticPr fontId="2"/>
  </si>
  <si>
    <t>宮崎県市町村総合事務組合　一般会計</t>
    <rPh sb="0" eb="3">
      <t>ミヤザキケン</t>
    </rPh>
    <rPh sb="3" eb="6">
      <t>シチョウソン</t>
    </rPh>
    <rPh sb="6" eb="8">
      <t>ソウゴウ</t>
    </rPh>
    <rPh sb="8" eb="12">
      <t>ジムクミアイ</t>
    </rPh>
    <rPh sb="13" eb="17">
      <t>イッパンカイケイ</t>
    </rPh>
    <phoneticPr fontId="2"/>
  </si>
  <si>
    <t>宮崎県市町村総合事務組合　市町村交通災害共済事業特別会計</t>
    <rPh sb="0" eb="3">
      <t>ミヤザキケン</t>
    </rPh>
    <rPh sb="3" eb="12">
      <t>シチョウソンソウゴウジムクミアイ</t>
    </rPh>
    <rPh sb="13" eb="16">
      <t>シチョウソン</t>
    </rPh>
    <rPh sb="16" eb="18">
      <t>コウツウ</t>
    </rPh>
    <rPh sb="18" eb="20">
      <t>サイガイ</t>
    </rPh>
    <rPh sb="20" eb="22">
      <t>キョウサイ</t>
    </rPh>
    <rPh sb="22" eb="24">
      <t>ジギョウ</t>
    </rPh>
    <rPh sb="24" eb="28">
      <t>トクベツカイケイ</t>
    </rPh>
    <phoneticPr fontId="2"/>
  </si>
  <si>
    <t>宮崎県市町村総合事務組合　自治会館管理運営特別会計</t>
    <rPh sb="0" eb="3">
      <t>ミヤザキケン</t>
    </rPh>
    <rPh sb="3" eb="6">
      <t>シチョウソン</t>
    </rPh>
    <rPh sb="6" eb="8">
      <t>ソウゴウ</t>
    </rPh>
    <rPh sb="8" eb="12">
      <t>ジムクミアイ</t>
    </rPh>
    <rPh sb="13" eb="17">
      <t>ジチカイカン</t>
    </rPh>
    <rPh sb="17" eb="19">
      <t>カンリ</t>
    </rPh>
    <rPh sb="19" eb="21">
      <t>ウンエイ</t>
    </rPh>
    <rPh sb="21" eb="23">
      <t>トクベツ</t>
    </rPh>
    <rPh sb="23" eb="25">
      <t>カイケイ</t>
    </rPh>
    <phoneticPr fontId="2"/>
  </si>
  <si>
    <t>宮崎県後期高齢者医療広域連合　一般会計</t>
    <rPh sb="0" eb="3">
      <t>ミヤザキケン</t>
    </rPh>
    <rPh sb="3" eb="8">
      <t>コウキコウレイシャ</t>
    </rPh>
    <rPh sb="8" eb="10">
      <t>イリョウ</t>
    </rPh>
    <rPh sb="10" eb="14">
      <t>コウイキレンゴウ</t>
    </rPh>
    <rPh sb="15" eb="19">
      <t>イッパンカイケイ</t>
    </rPh>
    <phoneticPr fontId="2"/>
  </si>
  <si>
    <t>宮崎県後期高齢者医療広域連合　後期高齢者医療特別会計</t>
    <rPh sb="0" eb="3">
      <t>ミヤザキケン</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2"/>
  </si>
  <si>
    <t>宮崎県北部広域行政事務組合（一般会計）</t>
    <rPh sb="0" eb="3">
      <t>ミヤザキケン</t>
    </rPh>
    <rPh sb="3" eb="5">
      <t>ホクブ</t>
    </rPh>
    <rPh sb="5" eb="7">
      <t>コウイキ</t>
    </rPh>
    <rPh sb="7" eb="9">
      <t>ギョウセイ</t>
    </rPh>
    <rPh sb="9" eb="13">
      <t>ジムクミアイ</t>
    </rPh>
    <rPh sb="14" eb="18">
      <t>イッパンカイケイ</t>
    </rPh>
    <phoneticPr fontId="2"/>
  </si>
  <si>
    <t>宮崎県北部広域行政事務組合（特別会計）</t>
    <rPh sb="0" eb="3">
      <t>ミヤザキケン</t>
    </rPh>
    <rPh sb="3" eb="5">
      <t>ホクブ</t>
    </rPh>
    <rPh sb="5" eb="9">
      <t>コウイキギョウセイ</t>
    </rPh>
    <rPh sb="9" eb="13">
      <t>ジムクミアイ</t>
    </rPh>
    <rPh sb="14" eb="18">
      <t>トクベツカイケイ</t>
    </rPh>
    <phoneticPr fontId="2"/>
  </si>
  <si>
    <t>西臼杵広域行政事務組合</t>
    <rPh sb="0" eb="7">
      <t>ニシウスキコウイキギョウセイ</t>
    </rPh>
    <rPh sb="7" eb="11">
      <t>ジムクミアイ</t>
    </rPh>
    <phoneticPr fontId="2"/>
  </si>
  <si>
    <t>-</t>
    <phoneticPr fontId="2"/>
  </si>
  <si>
    <t>公共施設等整備基金</t>
    <rPh sb="0" eb="9">
      <t>コウキョウシセツトウセイビキキン</t>
    </rPh>
    <phoneticPr fontId="5"/>
  </si>
  <si>
    <t>五ヶ瀬町応援基金</t>
    <rPh sb="0" eb="4">
      <t>ゴカセチョウ</t>
    </rPh>
    <rPh sb="4" eb="8">
      <t>オウエンキキン</t>
    </rPh>
    <phoneticPr fontId="5"/>
  </si>
  <si>
    <t>地域福祉基金</t>
    <rPh sb="0" eb="6">
      <t>チイキフクシキキン</t>
    </rPh>
    <phoneticPr fontId="5"/>
  </si>
  <si>
    <t>ふるさとづくり基金</t>
    <rPh sb="7" eb="9">
      <t>キキン</t>
    </rPh>
    <phoneticPr fontId="5"/>
  </si>
  <si>
    <t>森林環境譲与税基金</t>
    <rPh sb="0" eb="4">
      <t>シンリンカンキョウ</t>
    </rPh>
    <rPh sb="4" eb="9">
      <t>ジョウヨゼイキキン</t>
    </rPh>
    <phoneticPr fontId="5"/>
  </si>
  <si>
    <t>-</t>
    <phoneticPr fontId="2"/>
  </si>
  <si>
    <t>▲3</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</si>
</sst>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B09D-44EF-BBAC-28B98BC932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616721</c:v>
                </c:pt>
                <c:pt idx="1">
                  <c:v>301204</c:v>
                </c:pt>
                <c:pt idx="2">
                  <c:v>215240</c:v>
                </c:pt>
                <c:pt idx="3">
                  <c:v>236227</c:v>
                </c:pt>
                <c:pt idx="4">
                  <c:v>236707</c:v>
                </c:pt>
              </c:numCache>
            </c:numRef>
          </c:val>
          <c:smooth val="0"/>
          <c:extLst>
            <c:ext xmlns:c16="http://schemas.microsoft.com/office/drawing/2014/chart" uri="{C3380CC4-5D6E-409C-BE32-E72D297353CC}">
              <c16:uniqueId val="{00000001-B09D-44EF-BBAC-28B98BC932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1.1599999999999999</c:v>
                </c:pt>
                <c:pt idx="1">
                  <c:v>1.81</c:v>
                </c:pt>
                <c:pt idx="2">
                  <c:v>1.36</c:v>
                </c:pt>
                <c:pt idx="3">
                  <c:v>1.24</c:v>
                </c:pt>
                <c:pt idx="4">
                  <c:v>4.28</c:v>
                </c:pt>
              </c:numCache>
            </c:numRef>
          </c:val>
          <c:extLst>
            <c:ext xmlns:c16="http://schemas.microsoft.com/office/drawing/2014/chart" uri="{C3380CC4-5D6E-409C-BE32-E72D297353CC}">
              <c16:uniqueId val="{00000000-6B88-41C7-9B6F-0C1A5E3175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69.48</c:v>
                </c:pt>
                <c:pt idx="1">
                  <c:v>64.489999999999995</c:v>
                </c:pt>
                <c:pt idx="2">
                  <c:v>61.49</c:v>
                </c:pt>
                <c:pt idx="3">
                  <c:v>54.1</c:v>
                </c:pt>
                <c:pt idx="4">
                  <c:v>54.52</c:v>
                </c:pt>
              </c:numCache>
            </c:numRef>
          </c:val>
          <c:extLst>
            <c:ext xmlns:c16="http://schemas.microsoft.com/office/drawing/2014/chart" uri="{C3380CC4-5D6E-409C-BE32-E72D297353CC}">
              <c16:uniqueId val="{00000001-6B88-41C7-9B6F-0C1A5E3175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0.05</c:v>
                </c:pt>
                <c:pt idx="1">
                  <c:v>0.83</c:v>
                </c:pt>
                <c:pt idx="2">
                  <c:v>-8.4499999999999993</c:v>
                </c:pt>
                <c:pt idx="3">
                  <c:v>-4.5599999999999996</c:v>
                </c:pt>
                <c:pt idx="4">
                  <c:v>5.72</c:v>
                </c:pt>
              </c:numCache>
            </c:numRef>
          </c:val>
          <c:smooth val="0"/>
          <c:extLst>
            <c:ext xmlns:c16="http://schemas.microsoft.com/office/drawing/2014/chart" uri="{C3380CC4-5D6E-409C-BE32-E72D297353CC}">
              <c16:uniqueId val="{00000002-6B88-41C7-9B6F-0C1A5E3175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14.17</c:v>
                </c:pt>
                <c:pt idx="2">
                  <c:v>#N/A</c:v>
                </c:pt>
                <c:pt idx="3">
                  <c:v>12.1</c:v>
                </c:pt>
                <c:pt idx="4">
                  <c:v>#N/A</c:v>
                </c:pt>
                <c:pt idx="5">
                  <c:v>10.54</c:v>
                </c:pt>
                <c:pt idx="6">
                  <c:v>#N/A</c:v>
                </c:pt>
                <c:pt idx="7">
                  <c:v>12.38</c:v>
                </c:pt>
                <c:pt idx="8">
                  <c:v>0</c:v>
                </c:pt>
                <c:pt idx="9">
                  <c:v>0</c:v>
                </c:pt>
              </c:numCache>
            </c:numRef>
          </c:val>
          <c:extLst>
            <c:ext xmlns:c16="http://schemas.microsoft.com/office/drawing/2014/chart" uri="{C3380CC4-5D6E-409C-BE32-E72D297353CC}">
              <c16:uniqueId val="{00000000-0F5B-41D9-94C8-61942CC22B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5B-41D9-94C8-61942CC22B8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5B-41D9-94C8-61942CC22B8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F5B-41D9-94C8-61942CC22B88}"/>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F5B-41D9-94C8-61942CC22B8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0.08</c:v>
                </c:pt>
                <c:pt idx="6">
                  <c:v>#N/A</c:v>
                </c:pt>
                <c:pt idx="7">
                  <c:v>0.02</c:v>
                </c:pt>
                <c:pt idx="8">
                  <c:v>#N/A</c:v>
                </c:pt>
                <c:pt idx="9">
                  <c:v>0.01</c:v>
                </c:pt>
              </c:numCache>
            </c:numRef>
          </c:val>
          <c:extLst>
            <c:ext xmlns:c16="http://schemas.microsoft.com/office/drawing/2014/chart" uri="{C3380CC4-5D6E-409C-BE32-E72D297353CC}">
              <c16:uniqueId val="{00000005-0F5B-41D9-94C8-61942CC22B8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0.78</c:v>
                </c:pt>
                <c:pt idx="4">
                  <c:v>#N/A</c:v>
                </c:pt>
                <c:pt idx="5">
                  <c:v>0.18</c:v>
                </c:pt>
                <c:pt idx="6">
                  <c:v>#N/A</c:v>
                </c:pt>
                <c:pt idx="7">
                  <c:v>0.3</c:v>
                </c:pt>
                <c:pt idx="8">
                  <c:v>#N/A</c:v>
                </c:pt>
                <c:pt idx="9">
                  <c:v>0.42</c:v>
                </c:pt>
              </c:numCache>
            </c:numRef>
          </c:val>
          <c:extLst>
            <c:ext xmlns:c16="http://schemas.microsoft.com/office/drawing/2014/chart" uri="{C3380CC4-5D6E-409C-BE32-E72D297353CC}">
              <c16:uniqueId val="{00000006-0F5B-41D9-94C8-61942CC22B88}"/>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0.59</c:v>
                </c:pt>
                <c:pt idx="2">
                  <c:v>#N/A</c:v>
                </c:pt>
                <c:pt idx="3">
                  <c:v>0.92</c:v>
                </c:pt>
                <c:pt idx="4">
                  <c:v>#N/A</c:v>
                </c:pt>
                <c:pt idx="5">
                  <c:v>0.98</c:v>
                </c:pt>
                <c:pt idx="6">
                  <c:v>#N/A</c:v>
                </c:pt>
                <c:pt idx="7">
                  <c:v>0.54</c:v>
                </c:pt>
                <c:pt idx="8">
                  <c:v>#N/A</c:v>
                </c:pt>
                <c:pt idx="9">
                  <c:v>0.62</c:v>
                </c:pt>
              </c:numCache>
            </c:numRef>
          </c:val>
          <c:extLst>
            <c:ext xmlns:c16="http://schemas.microsoft.com/office/drawing/2014/chart" uri="{C3380CC4-5D6E-409C-BE32-E72D297353CC}">
              <c16:uniqueId val="{00000007-0F5B-41D9-94C8-61942CC22B88}"/>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0.83</c:v>
                </c:pt>
              </c:numCache>
            </c:numRef>
          </c:val>
          <c:extLst>
            <c:ext xmlns:c16="http://schemas.microsoft.com/office/drawing/2014/chart" uri="{C3380CC4-5D6E-409C-BE32-E72D297353CC}">
              <c16:uniqueId val="{00000008-0F5B-41D9-94C8-61942CC22B8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1.1499999999999999</c:v>
                </c:pt>
                <c:pt idx="2">
                  <c:v>#N/A</c:v>
                </c:pt>
                <c:pt idx="3">
                  <c:v>1.81</c:v>
                </c:pt>
                <c:pt idx="4">
                  <c:v>#N/A</c:v>
                </c:pt>
                <c:pt idx="5">
                  <c:v>1.36</c:v>
                </c:pt>
                <c:pt idx="6">
                  <c:v>#N/A</c:v>
                </c:pt>
                <c:pt idx="7">
                  <c:v>1.24</c:v>
                </c:pt>
                <c:pt idx="8">
                  <c:v>#N/A</c:v>
                </c:pt>
                <c:pt idx="9">
                  <c:v>4.28</c:v>
                </c:pt>
              </c:numCache>
            </c:numRef>
          </c:val>
          <c:extLst>
            <c:ext xmlns:c16="http://schemas.microsoft.com/office/drawing/2014/chart" uri="{C3380CC4-5D6E-409C-BE32-E72D297353CC}">
              <c16:uniqueId val="{00000009-0F5B-41D9-94C8-61942CC22B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312</c:v>
                </c:pt>
                <c:pt idx="5">
                  <c:v>307</c:v>
                </c:pt>
                <c:pt idx="8">
                  <c:v>318</c:v>
                </c:pt>
                <c:pt idx="11">
                  <c:v>318</c:v>
                </c:pt>
                <c:pt idx="14">
                  <c:v>382</c:v>
                </c:pt>
              </c:numCache>
            </c:numRef>
          </c:val>
          <c:extLst>
            <c:ext xmlns:c16="http://schemas.microsoft.com/office/drawing/2014/chart" uri="{C3380CC4-5D6E-409C-BE32-E72D297353CC}">
              <c16:uniqueId val="{00000000-ED6B-48E0-9F3A-3CE1346204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D6B-48E0-9F3A-3CE1346204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2-ED6B-48E0-9F3A-3CE1346204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17</c:v>
                </c:pt>
                <c:pt idx="6">
                  <c:v>17</c:v>
                </c:pt>
                <c:pt idx="9">
                  <c:v>19</c:v>
                </c:pt>
                <c:pt idx="12">
                  <c:v>47</c:v>
                </c:pt>
              </c:numCache>
            </c:numRef>
          </c:val>
          <c:extLst>
            <c:ext xmlns:c16="http://schemas.microsoft.com/office/drawing/2014/chart" uri="{C3380CC4-5D6E-409C-BE32-E72D297353CC}">
              <c16:uniqueId val="{00000003-ED6B-48E0-9F3A-3CE1346204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c:v>
                </c:pt>
                <c:pt idx="3">
                  <c:v>42</c:v>
                </c:pt>
                <c:pt idx="6">
                  <c:v>38</c:v>
                </c:pt>
                <c:pt idx="9">
                  <c:v>67</c:v>
                </c:pt>
                <c:pt idx="12">
                  <c:v>31</c:v>
                </c:pt>
              </c:numCache>
            </c:numRef>
          </c:val>
          <c:extLst>
            <c:ext xmlns:c16="http://schemas.microsoft.com/office/drawing/2014/chart" uri="{C3380CC4-5D6E-409C-BE32-E72D297353CC}">
              <c16:uniqueId val="{00000004-ED6B-48E0-9F3A-3CE1346204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6B-48E0-9F3A-3CE1346204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D6B-48E0-9F3A-3CE1346204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387</c:v>
                </c:pt>
                <c:pt idx="3">
                  <c:v>426</c:v>
                </c:pt>
                <c:pt idx="6">
                  <c:v>453</c:v>
                </c:pt>
                <c:pt idx="9">
                  <c:v>462</c:v>
                </c:pt>
                <c:pt idx="12">
                  <c:v>467</c:v>
                </c:pt>
              </c:numCache>
            </c:numRef>
          </c:val>
          <c:extLst>
            <c:ext xmlns:c16="http://schemas.microsoft.com/office/drawing/2014/chart" uri="{C3380CC4-5D6E-409C-BE32-E72D297353CC}">
              <c16:uniqueId val="{00000007-ED6B-48E0-9F3A-3CE1346204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127</c:v>
                </c:pt>
                <c:pt idx="2">
                  <c:v>#N/A</c:v>
                </c:pt>
                <c:pt idx="3">
                  <c:v>#N/A</c:v>
                </c:pt>
                <c:pt idx="4">
                  <c:v>178</c:v>
                </c:pt>
                <c:pt idx="5">
                  <c:v>#N/A</c:v>
                </c:pt>
                <c:pt idx="6">
                  <c:v>#N/A</c:v>
                </c:pt>
                <c:pt idx="7">
                  <c:v>190</c:v>
                </c:pt>
                <c:pt idx="8">
                  <c:v>#N/A</c:v>
                </c:pt>
                <c:pt idx="9">
                  <c:v>#N/A</c:v>
                </c:pt>
                <c:pt idx="10">
                  <c:v>230</c:v>
                </c:pt>
                <c:pt idx="11">
                  <c:v>#N/A</c:v>
                </c:pt>
                <c:pt idx="12">
                  <c:v>#N/A</c:v>
                </c:pt>
                <c:pt idx="13">
                  <c:v>163</c:v>
                </c:pt>
                <c:pt idx="14">
                  <c:v>#N/A</c:v>
                </c:pt>
              </c:numCache>
            </c:numRef>
          </c:val>
          <c:smooth val="0"/>
          <c:extLst>
            <c:ext xmlns:c16="http://schemas.microsoft.com/office/drawing/2014/chart" uri="{C3380CC4-5D6E-409C-BE32-E72D297353CC}">
              <c16:uniqueId val="{00000008-ED6B-48E0-9F3A-3CE1346204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3057</c:v>
                </c:pt>
                <c:pt idx="5">
                  <c:v>2961</c:v>
                </c:pt>
                <c:pt idx="8">
                  <c:v>2807</c:v>
                </c:pt>
                <c:pt idx="11">
                  <c:v>2933</c:v>
                </c:pt>
                <c:pt idx="14">
                  <c:v>2880</c:v>
                </c:pt>
              </c:numCache>
            </c:numRef>
          </c:val>
          <c:extLst>
            <c:ext xmlns:c16="http://schemas.microsoft.com/office/drawing/2014/chart" uri="{C3380CC4-5D6E-409C-BE32-E72D297353CC}">
              <c16:uniqueId val="{00000000-787C-428D-9E7E-050F613265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87C-428D-9E7E-050F613265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3033</c:v>
                </c:pt>
                <c:pt idx="5">
                  <c:v>3269</c:v>
                </c:pt>
                <c:pt idx="8">
                  <c:v>3157</c:v>
                </c:pt>
                <c:pt idx="11">
                  <c:v>3057</c:v>
                </c:pt>
                <c:pt idx="14">
                  <c:v>3135</c:v>
                </c:pt>
              </c:numCache>
            </c:numRef>
          </c:val>
          <c:extLst>
            <c:ext xmlns:c16="http://schemas.microsoft.com/office/drawing/2014/chart" uri="{C3380CC4-5D6E-409C-BE32-E72D297353CC}">
              <c16:uniqueId val="{00000002-787C-428D-9E7E-050F613265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7C-428D-9E7E-050F613265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7C-428D-9E7E-050F613265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7C-428D-9E7E-050F613265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830</c:v>
                </c:pt>
                <c:pt idx="3">
                  <c:v>790</c:v>
                </c:pt>
                <c:pt idx="6">
                  <c:v>810</c:v>
                </c:pt>
                <c:pt idx="9">
                  <c:v>860</c:v>
                </c:pt>
                <c:pt idx="12">
                  <c:v>870</c:v>
                </c:pt>
              </c:numCache>
            </c:numRef>
          </c:val>
          <c:extLst>
            <c:ext xmlns:c16="http://schemas.microsoft.com/office/drawing/2014/chart" uri="{C3380CC4-5D6E-409C-BE32-E72D297353CC}">
              <c16:uniqueId val="{00000006-787C-428D-9E7E-050F613265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274</c:v>
                </c:pt>
                <c:pt idx="3">
                  <c:v>255</c:v>
                </c:pt>
                <c:pt idx="6">
                  <c:v>238</c:v>
                </c:pt>
                <c:pt idx="9">
                  <c:v>222</c:v>
                </c:pt>
                <c:pt idx="12">
                  <c:v>361</c:v>
                </c:pt>
              </c:numCache>
            </c:numRef>
          </c:val>
          <c:extLst>
            <c:ext xmlns:c16="http://schemas.microsoft.com/office/drawing/2014/chart" uri="{C3380CC4-5D6E-409C-BE32-E72D297353CC}">
              <c16:uniqueId val="{00000007-787C-428D-9E7E-050F613265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280</c:v>
                </c:pt>
                <c:pt idx="3">
                  <c:v>316</c:v>
                </c:pt>
                <c:pt idx="6">
                  <c:v>390</c:v>
                </c:pt>
                <c:pt idx="9">
                  <c:v>345</c:v>
                </c:pt>
                <c:pt idx="12">
                  <c:v>247</c:v>
                </c:pt>
              </c:numCache>
            </c:numRef>
          </c:val>
          <c:extLst>
            <c:ext xmlns:c16="http://schemas.microsoft.com/office/drawing/2014/chart" uri="{C3380CC4-5D6E-409C-BE32-E72D297353CC}">
              <c16:uniqueId val="{00000008-787C-428D-9E7E-050F613265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0</c:v>
                </c:pt>
                <c:pt idx="6">
                  <c:v>0</c:v>
                </c:pt>
                <c:pt idx="9">
                  <c:v>0</c:v>
                </c:pt>
                <c:pt idx="12">
                  <c:v>0</c:v>
                </c:pt>
              </c:numCache>
            </c:numRef>
          </c:val>
          <c:extLst>
            <c:ext xmlns:c16="http://schemas.microsoft.com/office/drawing/2014/chart" uri="{C3380CC4-5D6E-409C-BE32-E72D297353CC}">
              <c16:uniqueId val="{00000009-787C-428D-9E7E-050F613265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4140</c:v>
                </c:pt>
                <c:pt idx="3">
                  <c:v>4328</c:v>
                </c:pt>
                <c:pt idx="6">
                  <c:v>4330</c:v>
                </c:pt>
                <c:pt idx="9">
                  <c:v>4254</c:v>
                </c:pt>
                <c:pt idx="12">
                  <c:v>4239</c:v>
                </c:pt>
              </c:numCache>
            </c:numRef>
          </c:val>
          <c:extLst>
            <c:ext xmlns:c16="http://schemas.microsoft.com/office/drawing/2014/chart" uri="{C3380CC4-5D6E-409C-BE32-E72D297353CC}">
              <c16:uniqueId val="{0000000A-787C-428D-9E7E-050F613265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87C-428D-9E7E-050F613265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1537</c:v>
                </c:pt>
                <c:pt idx="1">
                  <c:v>1419</c:v>
                </c:pt>
                <c:pt idx="2">
                  <c:v>1491</c:v>
                </c:pt>
              </c:numCache>
            </c:numRef>
          </c:val>
          <c:extLst>
            <c:ext xmlns:c16="http://schemas.microsoft.com/office/drawing/2014/chart" uri="{C3380CC4-5D6E-409C-BE32-E72D297353CC}">
              <c16:uniqueId val="{00000000-94E5-4AD3-B77E-DE6416110A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300</c:v>
                </c:pt>
                <c:pt idx="1">
                  <c:v>313</c:v>
                </c:pt>
                <c:pt idx="2">
                  <c:v>306</c:v>
                </c:pt>
              </c:numCache>
            </c:numRef>
          </c:val>
          <c:extLst>
            <c:ext xmlns:c16="http://schemas.microsoft.com/office/drawing/2014/chart" uri="{C3380CC4-5D6E-409C-BE32-E72D297353CC}">
              <c16:uniqueId val="{00000001-94E5-4AD3-B77E-DE6416110A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874</c:v>
                </c:pt>
                <c:pt idx="1">
                  <c:v>887</c:v>
                </c:pt>
                <c:pt idx="2">
                  <c:v>901</c:v>
                </c:pt>
              </c:numCache>
            </c:numRef>
          </c:val>
          <c:extLst>
            <c:ext xmlns:c16="http://schemas.microsoft.com/office/drawing/2014/chart" uri="{C3380CC4-5D6E-409C-BE32-E72D297353CC}">
              <c16:uniqueId val="{00000002-94E5-4AD3-B77E-DE6416110A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宮崎県五ケ瀬町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新庁舎建設に係る地方債の償還が本格化し前年に引き続き増加となった。（元利償還金</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企業会計については、病院事業が経営統合により西臼杵広域行政事務組合に移管したことにより、前年度から半減している。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借入利率の上昇傾向も考慮し、利率の変動に注視しつつ、地方債発行額の調整を行いながら償還を進め、実質公債比率の上昇の抑制を図る。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宮崎県五ケ瀬町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新庁舎建設に係る地方債の償還が本格化し地方債残高は</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％減となった。また、公営企業債については、病院事業会計が経営統合により西臼杵広域行政事務組合に移管したことにより</a:t>
          </a:r>
          <a:r>
            <a:rPr kumimoji="1" lang="en-US" altLang="ja-JP" sz="1400">
              <a:latin typeface="ＭＳ ゴシック" pitchFamily="49" charset="-128"/>
              <a:ea typeface="ＭＳ ゴシック" pitchFamily="49" charset="-128"/>
            </a:rPr>
            <a:t>28.4</a:t>
          </a:r>
          <a:r>
            <a:rPr kumimoji="1" lang="ja-JP" altLang="en-US" sz="1400">
              <a:latin typeface="ＭＳ ゴシック" pitchFamily="49" charset="-128"/>
              <a:ea typeface="ＭＳ ゴシック" pitchFamily="49" charset="-128"/>
            </a:rPr>
            <a:t>％の減となっている一方、組合等負担等見込額が大きく増加している。（昨年度比</a:t>
          </a:r>
          <a:r>
            <a:rPr kumimoji="1" lang="en-US" altLang="ja-JP" sz="1400">
              <a:latin typeface="ＭＳ ゴシック" pitchFamily="49" charset="-128"/>
              <a:ea typeface="ＭＳ ゴシック" pitchFamily="49" charset="-128"/>
            </a:rPr>
            <a:t>62.6</a:t>
          </a:r>
          <a:r>
            <a:rPr kumimoji="1" lang="ja-JP" altLang="en-US" sz="1400">
              <a:latin typeface="ＭＳ ゴシック" pitchFamily="49" charset="-128"/>
              <a:ea typeface="ＭＳ ゴシック" pitchFamily="49" charset="-128"/>
            </a:rPr>
            <a:t>％増）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本年度は、過年災の施越分の国庫負担金の歳入のほか、翌年度繰越すべき財源が昨年度比</a:t>
          </a:r>
          <a:r>
            <a:rPr kumimoji="1" lang="en-US" altLang="ja-JP" sz="1400">
              <a:latin typeface="ＭＳ ゴシック" pitchFamily="49" charset="-128"/>
              <a:ea typeface="ＭＳ ゴシック" pitchFamily="49" charset="-128"/>
            </a:rPr>
            <a:t>45.5</a:t>
          </a:r>
          <a:r>
            <a:rPr kumimoji="1" lang="ja-JP" altLang="en-US" sz="1400">
              <a:latin typeface="ＭＳ ゴシック" pitchFamily="49" charset="-128"/>
              <a:ea typeface="ＭＳ ゴシック" pitchFamily="49" charset="-128"/>
            </a:rPr>
            <a:t>％減額となり、単年度収支がマイナスであった前年度から大きく増加し、財政調整基金に積立を行うことができた。（</a:t>
          </a:r>
          <a:r>
            <a:rPr kumimoji="1" lang="en-US" altLang="ja-JP" sz="1400">
              <a:latin typeface="ＭＳ ゴシック" pitchFamily="49" charset="-128"/>
              <a:ea typeface="ＭＳ ゴシック" pitchFamily="49" charset="-128"/>
            </a:rPr>
            <a:t>72,099</a:t>
          </a:r>
          <a:r>
            <a:rPr kumimoji="1" lang="ja-JP" altLang="en-US" sz="1400">
              <a:latin typeface="ＭＳ ゴシック" pitchFamily="49" charset="-128"/>
              <a:ea typeface="ＭＳ ゴシック" pitchFamily="49" charset="-128"/>
            </a:rPr>
            <a:t>千円積立）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今後も計画的な事業実施に努め、地方債残高の減少と財政健全化を図る。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宮崎県五ケ瀬町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減債基金や奨学金貸与のための教育基金の取り崩しはあったものの、財政調整基金及び森林環境譲与税基金の積立額が上回り、基金全体として、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今後の事業に備え、計画的に積み立てを行いたい。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財産収入の充当残を積立て、町有地の整備に係る費用に充当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社会福祉法人等が行う福祉事業に充当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・佐伯勝元教育基金　学校教育・社会教育の振興及び奨学金事業に充当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　人材育成及び個性的で魅力ある地域づくり活動支援に充当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・五ヶ瀬町応援基金　ふるさと応援寄附金の余剰金を積立て、後年の事業に充当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財産収入の充当残を積立（＋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・佐伯勝元教育基金　奨学金貸与及び中学生海外派遣事業に充当（△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　該当事業に充当（△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　森林環境譲与税のうち事業充当残を積立（＋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・新型コロナウイルス感染症緊急対策利子補給事業基金（△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公共施設等整備基金については、今後の住宅整備や公共施設の老朽化に伴う改修・補修等に備え、可能な限り積立てを行い基金の確保に努める。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過年度の災害復旧事業費に係る国庫負担金等の施越分の歳入の増、繰越明許の財源として繰越した一般財源の不用額が大きかった事などにより、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年連続で取り崩しを行ったいた財政調整基金であるが、本年度は余剰金を積み立てることができたため、前年度比で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今後も人口減少に伴う税収の減少や、公共施設の老朽化対策に係る経費の増加等に備え、現在の水準を維持できるよう基金の確保に努める。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の積立と、償還金に充当のための取り崩しにより、前年度比で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後年度の公債費償還に備え、今後も決算余剰金の一部を積立てつつ、臨時財政対策債償還基金を計画的に充当する。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3,278
3,261
171.73
5,978,568
5,718,003
117,117
2,735,858
4,239,365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及び少子高齢者に加え、町内に中心となる産業がないことなどにより財政基盤が弱く、従前から継続して類似団体平均を下回っている。徴税等の徴収体制については、町税徴収対策アクションプランに基づき、全庁の関係部署で組織した町税等対策会議において情報共有と対策について協議し、連携強化を図っている。財政力指数は県内平均を下回る</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であり、類似団体と比較して昨年度同様</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ポイント下回っている。引き続き、歳入確保の向上に取り組んでいくとともに、第６次総合計画に沿った施策の重点化と行政の効率化を進め、財政の健全化を図る。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悪化している。要因としては、分子のうち人件費、扶助費、公債費においては前年度と大きな変化は無かったものの、病院事業の経営統合化による負担金の増額及び物価高騰による高熱水費や公共施設の維持補修費が増加したことによる影響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今後も引き続き一組負担金及び物価高騰の影響が懸念されるため、全体的な経常経費の見直しとコスト削減を図る。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117263</xdr:rowOff>
    </xdr:from>
    <xdr:to>
      <xdr:col>23</xdr:col>
      <xdr:colOff>133350</xdr:colOff>
      <xdr:row>67</xdr:row>
      <xdr:rowOff>7620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61513"/>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117263</xdr:rowOff>
    </xdr:from>
    <xdr:to>
      <xdr:col>19</xdr:col>
      <xdr:colOff>133350</xdr:colOff>
      <xdr:row>66</xdr:row>
      <xdr:rowOff>86571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61513"/>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66</xdr:row>
      <xdr:rowOff>86571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84560"/>
          <a:ext cx="889000" cy="3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65</xdr:row>
      <xdr:rowOff>12700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845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128270</xdr:rowOff>
    </xdr:from>
    <xdr:to>
      <xdr:col>23</xdr:col>
      <xdr:colOff>184150</xdr:colOff>
      <xdr:row>67</xdr:row>
      <xdr:rowOff>58420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24147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66463</xdr:rowOff>
    </xdr:from>
    <xdr:to>
      <xdr:col>19</xdr:col>
      <xdr:colOff>184150</xdr:colOff>
      <xdr:row>65</xdr:row>
      <xdr:rowOff>168063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152840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9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35771</xdr:rowOff>
    </xdr:from>
    <xdr:to>
      <xdr:col>15</xdr:col>
      <xdr:colOff>133350</xdr:colOff>
      <xdr:row>66</xdr:row>
      <xdr:rowOff>137371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122148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147337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133350</xdr:rowOff>
    </xdr:from>
    <xdr:to>
      <xdr:col>7</xdr:col>
      <xdr:colOff>31750</xdr:colOff>
      <xdr:row>65</xdr:row>
      <xdr:rowOff>63500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48277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[503,358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％増加している。物件費は、前年度比で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％増加している。人件費は、病休及び育休等の長期休業職員に係る減少分を人勧及びパート職員の増加による増額が上回り、全体として増加となった。物件費は、ふるさと納税が前年度比で</a:t>
          </a:r>
          <a:r>
            <a:rPr kumimoji="1" lang="en-US" altLang="ja-JP" sz="1300">
              <a:latin typeface="ＭＳ Ｐゴシック" panose="020B0600070205080204" pitchFamily="50" charset="-128"/>
              <a:ea typeface="ＭＳ Ｐゴシック" panose="020B0600070205080204" pitchFamily="50" charset="-128"/>
            </a:rPr>
            <a:t>90,076</a:t>
          </a:r>
          <a:r>
            <a:rPr kumimoji="1" lang="ja-JP" altLang="en-US" sz="1300">
              <a:latin typeface="ＭＳ Ｐゴシック" panose="020B0600070205080204" pitchFamily="50" charset="-128"/>
              <a:ea typeface="ＭＳ Ｐゴシック" panose="020B0600070205080204" pitchFamily="50" charset="-128"/>
            </a:rPr>
            <a:t>千円減少（△</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％）になったことで、それに伴う事務費等が減額になった影響と物価高騰による光熱水費等の増加によるもので全体として微増となったことによる。類似団体と比較して</a:t>
          </a:r>
          <a:r>
            <a:rPr kumimoji="1" lang="en-US" altLang="ja-JP" sz="1300">
              <a:latin typeface="ＭＳ Ｐゴシック" panose="020B0600070205080204" pitchFamily="50" charset="-128"/>
              <a:ea typeface="ＭＳ Ｐゴシック" panose="020B0600070205080204" pitchFamily="50" charset="-128"/>
            </a:rPr>
            <a:t>78,454</a:t>
          </a:r>
          <a:r>
            <a:rPr kumimoji="1" lang="ja-JP" altLang="en-US" sz="1300">
              <a:latin typeface="ＭＳ Ｐゴシック" panose="020B0600070205080204" pitchFamily="50" charset="-128"/>
              <a:ea typeface="ＭＳ Ｐゴシック" panose="020B0600070205080204" pitchFamily="50" charset="-128"/>
            </a:rPr>
            <a:t>円低い状況であるが、人口減少も相まって増加傾向にあり、今後もコスト低減を図っていく必要がある。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14216</xdr:rowOff>
    </xdr:from>
    <xdr:to>
      <xdr:col>23</xdr:col>
      <xdr:colOff>133350</xdr:colOff>
      <xdr:row>82</xdr:row>
      <xdr:rowOff>31344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3116"/>
          <a:ext cx="838200" cy="1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150628</xdr:rowOff>
    </xdr:from>
    <xdr:to>
      <xdr:col>19</xdr:col>
      <xdr:colOff>133350</xdr:colOff>
      <xdr:row>82</xdr:row>
      <xdr:rowOff>14216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38078"/>
          <a:ext cx="889000" cy="3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150628</xdr:rowOff>
    </xdr:from>
    <xdr:to>
      <xdr:col>15</xdr:col>
      <xdr:colOff>82550</xdr:colOff>
      <xdr:row>81</xdr:row>
      <xdr:rowOff>170360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38078"/>
          <a:ext cx="889000" cy="1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127862</xdr:rowOff>
    </xdr:from>
    <xdr:to>
      <xdr:col>11</xdr:col>
      <xdr:colOff>31750</xdr:colOff>
      <xdr:row>81</xdr:row>
      <xdr:rowOff>170360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15312"/>
          <a:ext cx="889000" cy="4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151994</xdr:rowOff>
    </xdr:from>
    <xdr:to>
      <xdr:col>23</xdr:col>
      <xdr:colOff>184150</xdr:colOff>
      <xdr:row>82</xdr:row>
      <xdr:rowOff>82144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3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168521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8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134866</xdr:rowOff>
    </xdr:from>
    <xdr:to>
      <xdr:col>19</xdr:col>
      <xdr:colOff>184150</xdr:colOff>
      <xdr:row>82</xdr:row>
      <xdr:rowOff>65016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75193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9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99828</xdr:rowOff>
    </xdr:from>
    <xdr:to>
      <xdr:col>15</xdr:col>
      <xdr:colOff>133350</xdr:colOff>
      <xdr:row>82</xdr:row>
      <xdr:rowOff>29978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40155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119560</xdr:rowOff>
    </xdr:from>
    <xdr:to>
      <xdr:col>11</xdr:col>
      <xdr:colOff>82550</xdr:colOff>
      <xdr:row>82</xdr:row>
      <xdr:rowOff>49710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59887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7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77062</xdr:rowOff>
    </xdr:from>
    <xdr:to>
      <xdr:col>7</xdr:col>
      <xdr:colOff>31750</xdr:colOff>
      <xdr:row>82</xdr:row>
      <xdr:rowOff>7212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17389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ポイント高くなっている。類似団体平均と比較しても</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本年度給与に関する独自の改定は行っておらず、小規模自治体であり、職員の階層別分布状況がラスパイレス指数の変動に大きく影響することから、今後の変動について見込むことが難しい状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139954</xdr:rowOff>
    </xdr:from>
    <xdr:to>
      <xdr:col>81</xdr:col>
      <xdr:colOff>44450</xdr:colOff>
      <xdr:row>89</xdr:row>
      <xdr:rowOff>7113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27554"/>
          <a:ext cx="8382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139954</xdr:rowOff>
    </xdr:from>
    <xdr:to>
      <xdr:col>77</xdr:col>
      <xdr:colOff>44450</xdr:colOff>
      <xdr:row>88</xdr:row>
      <xdr:rowOff>159258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275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159258</xdr:rowOff>
    </xdr:from>
    <xdr:to>
      <xdr:col>72</xdr:col>
      <xdr:colOff>203200</xdr:colOff>
      <xdr:row>89</xdr:row>
      <xdr:rowOff>55372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4685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55372</xdr:rowOff>
    </xdr:from>
    <xdr:to>
      <xdr:col>68</xdr:col>
      <xdr:colOff>152400</xdr:colOff>
      <xdr:row>89</xdr:row>
      <xdr:rowOff>79502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3144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127763</xdr:rowOff>
    </xdr:from>
    <xdr:to>
      <xdr:col>81</xdr:col>
      <xdr:colOff>95250</xdr:colOff>
      <xdr:row>89</xdr:row>
      <xdr:rowOff>57913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23640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89154</xdr:rowOff>
    </xdr:from>
    <xdr:to>
      <xdr:col>77</xdr:col>
      <xdr:colOff>95250</xdr:colOff>
      <xdr:row>89</xdr:row>
      <xdr:rowOff>19304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4081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63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108458</xdr:rowOff>
    </xdr:from>
    <xdr:to>
      <xdr:col>73</xdr:col>
      <xdr:colOff>44450</xdr:colOff>
      <xdr:row>89</xdr:row>
      <xdr:rowOff>38608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9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23385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8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4572</xdr:rowOff>
    </xdr:from>
    <xdr:to>
      <xdr:col>68</xdr:col>
      <xdr:colOff>203200</xdr:colOff>
      <xdr:row>89</xdr:row>
      <xdr:rowOff>106172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90949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4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28702</xdr:rowOff>
    </xdr:from>
    <xdr:to>
      <xdr:col>64</xdr:col>
      <xdr:colOff>152400</xdr:colOff>
      <xdr:row>89</xdr:row>
      <xdr:rowOff>130302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115079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ポイント高いが、前年度比で</a:t>
          </a:r>
          <a:r>
            <a:rPr kumimoji="1" lang="en-US" altLang="ja-JP" sz="1300">
              <a:latin typeface="ＭＳ Ｐゴシック" panose="020B0600070205080204" pitchFamily="50" charset="-128"/>
              <a:ea typeface="ＭＳ Ｐゴシック" panose="020B0600070205080204" pitchFamily="50" charset="-128"/>
            </a:rPr>
            <a:t>0.82</a:t>
          </a:r>
          <a:r>
            <a:rPr kumimoji="1" lang="ja-JP" altLang="en-US" sz="1300">
              <a:latin typeface="ＭＳ Ｐゴシック" panose="020B0600070205080204" pitchFamily="50" charset="-128"/>
              <a:ea typeface="ＭＳ Ｐゴシック" panose="020B0600070205080204" pitchFamily="50" charset="-128"/>
            </a:rPr>
            <a:t>ポイント減少しており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年連続縮小している。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当町の人口減少は継続しており、それに伴い職員の割合が増加する傾向となっている。今後も職員一人当たりの事務量の平準化と事務量に応じた職員配置を考慮した定員管理に努める。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78158</xdr:rowOff>
    </xdr:from>
    <xdr:to>
      <xdr:col>81</xdr:col>
      <xdr:colOff>44450</xdr:colOff>
      <xdr:row>61</xdr:row>
      <xdr:rowOff>84593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536608"/>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77555</xdr:rowOff>
    </xdr:from>
    <xdr:to>
      <xdr:col>77</xdr:col>
      <xdr:colOff>44450</xdr:colOff>
      <xdr:row>61</xdr:row>
      <xdr:rowOff>84593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36005"/>
          <a:ext cx="889000" cy="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45180</xdr:rowOff>
    </xdr:from>
    <xdr:to>
      <xdr:col>72</xdr:col>
      <xdr:colOff>203200</xdr:colOff>
      <xdr:row>61</xdr:row>
      <xdr:rowOff>77555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03630"/>
          <a:ext cx="889000" cy="3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29094</xdr:rowOff>
    </xdr:from>
    <xdr:to>
      <xdr:col>68</xdr:col>
      <xdr:colOff>152400</xdr:colOff>
      <xdr:row>61</xdr:row>
      <xdr:rowOff>45180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875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27358</xdr:rowOff>
    </xdr:from>
    <xdr:to>
      <xdr:col>81</xdr:col>
      <xdr:colOff>95250</xdr:colOff>
      <xdr:row>61</xdr:row>
      <xdr:rowOff>128958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8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170885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5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33793</xdr:rowOff>
    </xdr:from>
    <xdr:to>
      <xdr:col>77</xdr:col>
      <xdr:colOff>95250</xdr:colOff>
      <xdr:row>61</xdr:row>
      <xdr:rowOff>135393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9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120170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7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26755</xdr:rowOff>
    </xdr:from>
    <xdr:to>
      <xdr:col>73</xdr:col>
      <xdr:colOff>44450</xdr:colOff>
      <xdr:row>61</xdr:row>
      <xdr:rowOff>128355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113132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7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165830</xdr:rowOff>
    </xdr:from>
    <xdr:to>
      <xdr:col>68</xdr:col>
      <xdr:colOff>203200</xdr:colOff>
      <xdr:row>61</xdr:row>
      <xdr:rowOff>95980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80757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3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149744</xdr:rowOff>
    </xdr:from>
    <xdr:to>
      <xdr:col>64</xdr:col>
      <xdr:colOff>152400</xdr:colOff>
      <xdr:row>61</xdr:row>
      <xdr:rowOff>79894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64671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2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実質公債比率は、前年度比で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％改善しているが、近年の新庁舎建設事業及び災害復旧事業等により、地方債発行額が増加し、その償還が本格化したことで、公債費の決算額は前年度比</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％増加しており、数年は高止まりの状況にあると見込んでいる。懸念材料としては、一部事務組合における施設改修や機器の導入等の計画である。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依然として類似団体平均と比較して高い水準にあり、今後公有財産の老朽化対策等で大規模な改修工事等が重なることも想定しつつ、地方債残高の管理をより一層強化し、またさらに特定財源の確保に努め実質公債比率の抑制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134112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14908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66548</xdr:rowOff>
    </xdr:from>
    <xdr:to>
      <xdr:col>77</xdr:col>
      <xdr:colOff>44450</xdr:colOff>
      <xdr:row>41</xdr:row>
      <xdr:rowOff>134112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9599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66548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3326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3810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043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83312</xdr:rowOff>
    </xdr:from>
    <xdr:to>
      <xdr:col>77</xdr:col>
      <xdr:colOff>95250</xdr:colOff>
      <xdr:row>42</xdr:row>
      <xdr:rowOff>13462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169689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9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15748</xdr:rowOff>
    </xdr:from>
    <xdr:to>
      <xdr:col>73</xdr:col>
      <xdr:colOff>44450</xdr:colOff>
      <xdr:row>41</xdr:row>
      <xdr:rowOff>117348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127525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81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地方債残高及び公営企業債の増加により、将来負担額は増加しているものの、将来負担比率は算出されていない。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しかしながら、中長期財政シミュレーションにおいて令和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年度には財政調整基金残高の目安である標準財政規模の２０％を下回る予測がされており、投資的事業や公共施設の補修等についてはより計画的な事業実施を行い、引き続き財政の健全化に努める。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3,278
3,261
171.73
5,978,568
5,718,003
117,117
2,735,858
4,239,365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人件費に係る経常経費比率は、類似団体と比較して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ポイント上回っているが、昨年度における</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ポイント差から縮小している。これは、病休及び育児休業などの長期休暇職員が前年より多かったことによる影響と考えられる。今後も、事務量に応じた職員配置を考慮し、適正な定員管理に努める。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73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43180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868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50800</xdr:rowOff>
    </xdr:from>
    <xdr:to>
      <xdr:col>15</xdr:col>
      <xdr:colOff>98425</xdr:colOff>
      <xdr:row>37</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44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50800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44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163830</xdr:rowOff>
    </xdr:from>
    <xdr:to>
      <xdr:col>20</xdr:col>
      <xdr:colOff>38100</xdr:colOff>
      <xdr:row>37</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2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0</xdr:rowOff>
    </xdr:from>
    <xdr:to>
      <xdr:col>11</xdr:col>
      <xdr:colOff>60325</xdr:colOff>
      <xdr:row>37</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物件費に係る経常収支比率は、物価高騰及びエネルギー費用の高騰により昨年度比</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ポイント増加している。類似団体との差は、昨年度比で</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ポイント差から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ポイント差に縮小している。今後も物価高騰による物件費の増加も懸念されるため引き続き経常的な物件費の抑制に努める。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99568</xdr:rowOff>
    </xdr:from>
    <xdr:to>
      <xdr:col>82</xdr:col>
      <xdr:colOff>107950</xdr:colOff>
      <xdr:row>17</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42768"/>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99568</xdr:rowOff>
    </xdr:from>
    <xdr:to>
      <xdr:col>78</xdr:col>
      <xdr:colOff>69850</xdr:colOff>
      <xdr:row>16</xdr:row>
      <xdr:rowOff>122428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42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122428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19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99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48768</xdr:rowOff>
    </xdr:from>
    <xdr:to>
      <xdr:col>78</xdr:col>
      <xdr:colOff>120650</xdr:colOff>
      <xdr:row>16</xdr:row>
      <xdr:rowOff>150368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160545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71628</xdr:rowOff>
    </xdr:from>
    <xdr:to>
      <xdr:col>74</xdr:col>
      <xdr:colOff>31750</xdr:colOff>
      <xdr:row>17</xdr:row>
      <xdr:rowOff>1778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経常収支比率の分子において、障害者自立支援事業の介護給付・訓練給付事業費の増額及び児童手当の改正による支給額が増加し昨年度比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類似団体との比較値は昨年度と同じ</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ポイント差となっている。今後も少子高齢化が進行する中で介護等の高齢者対策及び子育て支援対策費等にかかる費用の増加が見込まれる。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86178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99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66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7455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（貸付金、繰出金、維持補修費）</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その他経費に係る経常収支比率は、小中学校施設の維持補修費や町営住宅の修繕料の増加、第三セクター運営資金貸付金の増加はあったものの、病院事業経営統合による繰出金の皆減（補助費へ移行）、水道事業の法適化による繰出金の皆減（補助費へ移行）により前年度比で</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ポイント減少している。今後も高齢化による介護給付費や後期高齢者医療費の増加を想定しつつ、また公共施設の計画的な整備（維持補修）を行い、経常収支比率の抑制に努める。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57</xdr:row>
      <xdr:rowOff>85090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053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57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96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24130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ポイント上回っており、昨年度より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ポイント差が広がっている。これは、西臼杵広域行政事務組合負担金のうち病院経営統合による医療センター分の負担金が皆増（＋</a:t>
          </a:r>
          <a:r>
            <a:rPr kumimoji="1" lang="en-US" altLang="ja-JP" sz="1300">
              <a:latin typeface="ＭＳ Ｐゴシック" panose="020B0600070205080204" pitchFamily="50" charset="-128"/>
              <a:ea typeface="ＭＳ Ｐゴシック" panose="020B0600070205080204" pitchFamily="50" charset="-128"/>
            </a:rPr>
            <a:t>293,860</a:t>
          </a:r>
          <a:r>
            <a:rPr kumimoji="1" lang="ja-JP" altLang="en-US" sz="1300">
              <a:latin typeface="ＭＳ Ｐゴシック" panose="020B0600070205080204" pitchFamily="50" charset="-128"/>
              <a:ea typeface="ＭＳ Ｐゴシック" panose="020B0600070205080204" pitchFamily="50" charset="-128"/>
            </a:rPr>
            <a:t>千円）になったことが主な要因である。医療センターについては経営統合間もなく今後も負担金の増額も懸念される。その他の町単独補助事業についても効果的で効率的な事業の組み立てを引き続き行っ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40</xdr:row>
      <xdr:rowOff>26416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642100"/>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38</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632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78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62992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5780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147066</xdr:rowOff>
    </xdr:from>
    <xdr:to>
      <xdr:col>82</xdr:col>
      <xdr:colOff>158750</xdr:colOff>
      <xdr:row>40</xdr:row>
      <xdr:rowOff>77216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119143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公債費に係る経常収支比率は、類似団体より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ポイント下回っている。昨年度は</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ポイント差であったため、</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ポイント差が広がっている。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分子である公債費は、庁舎建設関連及び災害復旧事業等に係る起債の償還が本格化したことで、金額的には前年度比</a:t>
          </a:r>
          <a:r>
            <a:rPr kumimoji="1" lang="en-US" altLang="ja-JP" sz="1100">
              <a:latin typeface="ＭＳ Ｐゴシック" panose="020B0600070205080204" pitchFamily="50" charset="-128"/>
              <a:ea typeface="ＭＳ Ｐゴシック" panose="020B0600070205080204" pitchFamily="50" charset="-128"/>
            </a:rPr>
            <a:t>5,391</a:t>
          </a:r>
          <a:r>
            <a:rPr kumimoji="1" lang="ja-JP" altLang="en-US" sz="1100">
              <a:latin typeface="ＭＳ Ｐゴシック" panose="020B0600070205080204" pitchFamily="50" charset="-128"/>
              <a:ea typeface="ＭＳ Ｐゴシック" panose="020B0600070205080204" pitchFamily="50" charset="-128"/>
            </a:rPr>
            <a:t>千円増加しているものの、分母である地方税（固定資産税）や普通交付税の増加により経常収支比率の減少につながったものと考えられる。しかしながら、近年の金利の上昇により今後も公債費の高止まりが見込まれる。計画的な事業実施、年間発行額の調整や償還期間の長期設定などにより公債費の適正管理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76</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1533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76</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68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153670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0386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73661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924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72389</xdr:rowOff>
    </xdr:from>
    <xdr:to>
      <xdr:col>24</xdr:col>
      <xdr:colOff>76200</xdr:colOff>
      <xdr:row>77</xdr:row>
      <xdr:rowOff>2539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88916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102870</xdr:rowOff>
    </xdr:from>
    <xdr:to>
      <xdr:col>15</xdr:col>
      <xdr:colOff>149225</xdr:colOff>
      <xdr:row>77</xdr:row>
      <xdr:rowOff>33020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公債費以外にかかる経常収支比率において、昨年度より</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ポイント上昇し、類似団体平均と比較して</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ポイント上回っており、特に補助費において高い比率となっている。これは、病院事業の経営統合に伴う負担金の増額（繰出金から補助費へ移行）及び簡易水道事業の法適化による負担金の増額（繰出金→補助費）によるものが主な要因である。全体的な経常経費の見直しを行い財政健全化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30662</xdr:rowOff>
    </xdr:from>
    <xdr:to>
      <xdr:col>82</xdr:col>
      <xdr:colOff>107950</xdr:colOff>
      <xdr:row>80</xdr:row>
      <xdr:rowOff>61686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75212"/>
          <a:ext cx="8382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30662</xdr:rowOff>
    </xdr:from>
    <xdr:to>
      <xdr:col>78</xdr:col>
      <xdr:colOff>69850</xdr:colOff>
      <xdr:row>79</xdr:row>
      <xdr:rowOff>131899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7521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113937</xdr:rowOff>
    </xdr:from>
    <xdr:to>
      <xdr:col>73</xdr:col>
      <xdr:colOff>180975</xdr:colOff>
      <xdr:row>79</xdr:row>
      <xdr:rowOff>131899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87037"/>
          <a:ext cx="8890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113937</xdr:rowOff>
    </xdr:from>
    <xdr:to>
      <xdr:col>69</xdr:col>
      <xdr:colOff>92075</xdr:colOff>
      <xdr:row>79</xdr:row>
      <xdr:rowOff>11068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8703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10886</xdr:rowOff>
    </xdr:from>
    <xdr:to>
      <xdr:col>82</xdr:col>
      <xdr:colOff>158750</xdr:colOff>
      <xdr:row>80</xdr:row>
      <xdr:rowOff>112486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154413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151312</xdr:rowOff>
    </xdr:from>
    <xdr:to>
      <xdr:col>78</xdr:col>
      <xdr:colOff>120650</xdr:colOff>
      <xdr:row>79</xdr:row>
      <xdr:rowOff>81462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66239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1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81099</xdr:rowOff>
    </xdr:from>
    <xdr:to>
      <xdr:col>74</xdr:col>
      <xdr:colOff>31750</xdr:colOff>
      <xdr:row>80</xdr:row>
      <xdr:rowOff>11249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167476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63137</xdr:rowOff>
    </xdr:from>
    <xdr:to>
      <xdr:col>69</xdr:col>
      <xdr:colOff>142875</xdr:colOff>
      <xdr:row>78</xdr:row>
      <xdr:rowOff>164737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149514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2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131718</xdr:rowOff>
    </xdr:from>
    <xdr:to>
      <xdr:col>65</xdr:col>
      <xdr:colOff>53975</xdr:colOff>
      <xdr:row>79</xdr:row>
      <xdr:rowOff>61868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5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46645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9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104700</xdr:rowOff>
    </xdr:from>
    <xdr:to>
      <xdr:col>29</xdr:col>
      <xdr:colOff>127000</xdr:colOff>
      <xdr:row>19</xdr:row>
      <xdr:rowOff>60462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38425"/>
          <a:ext cx="647700" cy="127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60462</xdr:rowOff>
    </xdr:from>
    <xdr:to>
      <xdr:col>26</xdr:col>
      <xdr:colOff>50800</xdr:colOff>
      <xdr:row>19</xdr:row>
      <xdr:rowOff>87772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65637"/>
          <a:ext cx="698500" cy="27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87772</xdr:rowOff>
    </xdr:from>
    <xdr:to>
      <xdr:col>22</xdr:col>
      <xdr:colOff>114300</xdr:colOff>
      <xdr:row>19</xdr:row>
      <xdr:rowOff>96612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92947"/>
          <a:ext cx="698500" cy="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96612</xdr:rowOff>
    </xdr:from>
    <xdr:to>
      <xdr:col>18</xdr:col>
      <xdr:colOff>177800</xdr:colOff>
      <xdr:row>19</xdr:row>
      <xdr:rowOff>140076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01787"/>
          <a:ext cx="698500" cy="43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53900</xdr:rowOff>
    </xdr:from>
    <xdr:to>
      <xdr:col>29</xdr:col>
      <xdr:colOff>177800</xdr:colOff>
      <xdr:row>18</xdr:row>
      <xdr:rowOff>155500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87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70427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9662</xdr:rowOff>
    </xdr:from>
    <xdr:to>
      <xdr:col>26</xdr:col>
      <xdr:colOff>101600</xdr:colOff>
      <xdr:row>19</xdr:row>
      <xdr:rowOff>111262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14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121439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3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36972</xdr:rowOff>
    </xdr:from>
    <xdr:to>
      <xdr:col>22</xdr:col>
      <xdr:colOff>165100</xdr:colOff>
      <xdr:row>19</xdr:row>
      <xdr:rowOff>138572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2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148749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45812</xdr:rowOff>
    </xdr:from>
    <xdr:to>
      <xdr:col>19</xdr:col>
      <xdr:colOff>38100</xdr:colOff>
      <xdr:row>19</xdr:row>
      <xdr:rowOff>147412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0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157588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89276</xdr:rowOff>
    </xdr:from>
    <xdr:to>
      <xdr:col>15</xdr:col>
      <xdr:colOff>101600</xdr:colOff>
      <xdr:row>20</xdr:row>
      <xdr:rowOff>19426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4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4203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101264</xdr:rowOff>
    </xdr:from>
    <xdr:to>
      <xdr:col>29</xdr:col>
      <xdr:colOff>127000</xdr:colOff>
      <xdr:row>35</xdr:row>
      <xdr:rowOff>185289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11614"/>
          <a:ext cx="647700" cy="84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101264</xdr:rowOff>
    </xdr:from>
    <xdr:to>
      <xdr:col>26</xdr:col>
      <xdr:colOff>50800</xdr:colOff>
      <xdr:row>35</xdr:row>
      <xdr:rowOff>164898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11614"/>
          <a:ext cx="698500" cy="63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164898</xdr:rowOff>
    </xdr:from>
    <xdr:to>
      <xdr:col>22</xdr:col>
      <xdr:colOff>114300</xdr:colOff>
      <xdr:row>35</xdr:row>
      <xdr:rowOff>186212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75248"/>
          <a:ext cx="698500" cy="21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186212</xdr:rowOff>
    </xdr:from>
    <xdr:to>
      <xdr:col>18</xdr:col>
      <xdr:colOff>177800</xdr:colOff>
      <xdr:row>35</xdr:row>
      <xdr:rowOff>257859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96562"/>
          <a:ext cx="698500" cy="71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134489</xdr:rowOff>
    </xdr:from>
    <xdr:to>
      <xdr:col>29</xdr:col>
      <xdr:colOff>177800</xdr:colOff>
      <xdr:row>35</xdr:row>
      <xdr:rowOff>236089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4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106566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50464</xdr:rowOff>
    </xdr:from>
    <xdr:to>
      <xdr:col>26</xdr:col>
      <xdr:colOff>101600</xdr:colOff>
      <xdr:row>35</xdr:row>
      <xdr:rowOff>152064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60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162241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2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114098</xdr:rowOff>
    </xdr:from>
    <xdr:to>
      <xdr:col>22</xdr:col>
      <xdr:colOff>165100</xdr:colOff>
      <xdr:row>35</xdr:row>
      <xdr:rowOff>215698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4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200475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135412</xdr:rowOff>
    </xdr:from>
    <xdr:to>
      <xdr:col>19</xdr:col>
      <xdr:colOff>38100</xdr:colOff>
      <xdr:row>35</xdr:row>
      <xdr:rowOff>237012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45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221789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3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207059</xdr:rowOff>
    </xdr:from>
    <xdr:to>
      <xdr:col>15</xdr:col>
      <xdr:colOff>101600</xdr:colOff>
      <xdr:row>35</xdr:row>
      <xdr:rowOff>308659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17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293436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3,278
3,261
171.73
5,978,568
5,718,003
117,117
2,735,858
4,239,365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166164</xdr:rowOff>
    </xdr:from>
    <xdr:to>
      <xdr:col>24</xdr:col>
      <xdr:colOff>63500</xdr:colOff>
      <xdr:row>37</xdr:row>
      <xdr:rowOff>17687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38364"/>
          <a:ext cx="838200" cy="2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17687</xdr:rowOff>
    </xdr:from>
    <xdr:to>
      <xdr:col>19</xdr:col>
      <xdr:colOff>177800</xdr:colOff>
      <xdr:row>37</xdr:row>
      <xdr:rowOff>23144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61337"/>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23144</xdr:rowOff>
    </xdr:from>
    <xdr:to>
      <xdr:col>15</xdr:col>
      <xdr:colOff>50800</xdr:colOff>
      <xdr:row>37</xdr:row>
      <xdr:rowOff>37565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66794"/>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37565</xdr:rowOff>
    </xdr:from>
    <xdr:to>
      <xdr:col>10</xdr:col>
      <xdr:colOff>114300</xdr:colOff>
      <xdr:row>37</xdr:row>
      <xdr:rowOff>73679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81215"/>
          <a:ext cx="889000" cy="3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115364</xdr:rowOff>
    </xdr:from>
    <xdr:to>
      <xdr:col>24</xdr:col>
      <xdr:colOff>114300</xdr:colOff>
      <xdr:row>37</xdr:row>
      <xdr:rowOff>45514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138241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3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138337</xdr:rowOff>
    </xdr:from>
    <xdr:to>
      <xdr:col>20</xdr:col>
      <xdr:colOff>38100</xdr:colOff>
      <xdr:row>37</xdr:row>
      <xdr:rowOff>68487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85014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143794</xdr:rowOff>
    </xdr:from>
    <xdr:to>
      <xdr:col>15</xdr:col>
      <xdr:colOff>101600</xdr:colOff>
      <xdr:row>37</xdr:row>
      <xdr:rowOff>73944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1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90471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9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158215</xdr:rowOff>
    </xdr:from>
    <xdr:to>
      <xdr:col>10</xdr:col>
      <xdr:colOff>165100</xdr:colOff>
      <xdr:row>37</xdr:row>
      <xdr:rowOff>88365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3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104892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0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22879</xdr:rowOff>
    </xdr:from>
    <xdr:to>
      <xdr:col>6</xdr:col>
      <xdr:colOff>38100</xdr:colOff>
      <xdr:row>37</xdr:row>
      <xdr:rowOff>124479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141006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4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118137</xdr:rowOff>
    </xdr:from>
    <xdr:to>
      <xdr:col>24</xdr:col>
      <xdr:colOff>63500</xdr:colOff>
      <xdr:row>57</xdr:row>
      <xdr:rowOff>127000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0787"/>
          <a:ext cx="838200" cy="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127000</xdr:rowOff>
    </xdr:from>
    <xdr:to>
      <xdr:col>19</xdr:col>
      <xdr:colOff>177800</xdr:colOff>
      <xdr:row>58</xdr:row>
      <xdr:rowOff>9285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9650"/>
          <a:ext cx="889000" cy="5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133402</xdr:rowOff>
    </xdr:from>
    <xdr:to>
      <xdr:col>15</xdr:col>
      <xdr:colOff>50800</xdr:colOff>
      <xdr:row>58</xdr:row>
      <xdr:rowOff>9285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06052"/>
          <a:ext cx="889000" cy="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133402</xdr:rowOff>
    </xdr:from>
    <xdr:to>
      <xdr:col>10</xdr:col>
      <xdr:colOff>114300</xdr:colOff>
      <xdr:row>58</xdr:row>
      <xdr:rowOff>11514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6052"/>
          <a:ext cx="889000" cy="4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67337</xdr:rowOff>
    </xdr:from>
    <xdr:to>
      <xdr:col>24</xdr:col>
      <xdr:colOff>114300</xdr:colOff>
      <xdr:row>57</xdr:row>
      <xdr:rowOff>168937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153714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76200</xdr:rowOff>
    </xdr:from>
    <xdr:to>
      <xdr:col>20</xdr:col>
      <xdr:colOff>38100</xdr:colOff>
      <xdr:row>58</xdr:row>
      <xdr:rowOff>6350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168927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4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129935</xdr:rowOff>
    </xdr:from>
    <xdr:to>
      <xdr:col>15</xdr:col>
      <xdr:colOff>101600</xdr:colOff>
      <xdr:row>58</xdr:row>
      <xdr:rowOff>60085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51212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9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82602</xdr:rowOff>
    </xdr:from>
    <xdr:to>
      <xdr:col>10</xdr:col>
      <xdr:colOff>165100</xdr:colOff>
      <xdr:row>58</xdr:row>
      <xdr:rowOff>12752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3879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4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132164</xdr:rowOff>
    </xdr:from>
    <xdr:to>
      <xdr:col>6</xdr:col>
      <xdr:colOff>38100</xdr:colOff>
      <xdr:row>58</xdr:row>
      <xdr:rowOff>62314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53441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9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52160</xdr:rowOff>
    </xdr:from>
    <xdr:to>
      <xdr:col>24</xdr:col>
      <xdr:colOff>63500</xdr:colOff>
      <xdr:row>78</xdr:row>
      <xdr:rowOff>78837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25260"/>
          <a:ext cx="8382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78837</xdr:rowOff>
    </xdr:from>
    <xdr:to>
      <xdr:col>19</xdr:col>
      <xdr:colOff>177800</xdr:colOff>
      <xdr:row>78</xdr:row>
      <xdr:rowOff>88302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51937"/>
          <a:ext cx="8890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81804</xdr:rowOff>
    </xdr:from>
    <xdr:to>
      <xdr:col>15</xdr:col>
      <xdr:colOff>50800</xdr:colOff>
      <xdr:row>78</xdr:row>
      <xdr:rowOff>88302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54904"/>
          <a:ext cx="8890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81804</xdr:rowOff>
    </xdr:from>
    <xdr:to>
      <xdr:col>10</xdr:col>
      <xdr:colOff>114300</xdr:colOff>
      <xdr:row>78</xdr:row>
      <xdr:rowOff>90830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54904"/>
          <a:ext cx="889000" cy="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1360</xdr:rowOff>
    </xdr:from>
    <xdr:to>
      <xdr:col>24</xdr:col>
      <xdr:colOff>114300</xdr:colOff>
      <xdr:row>78</xdr:row>
      <xdr:rowOff>102960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87737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28037</xdr:rowOff>
    </xdr:from>
    <xdr:to>
      <xdr:col>20</xdr:col>
      <xdr:colOff>38100</xdr:colOff>
      <xdr:row>78</xdr:row>
      <xdr:rowOff>129637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120764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37502</xdr:rowOff>
    </xdr:from>
    <xdr:to>
      <xdr:col>15</xdr:col>
      <xdr:colOff>101600</xdr:colOff>
      <xdr:row>78</xdr:row>
      <xdr:rowOff>139102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130229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0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31004</xdr:rowOff>
    </xdr:from>
    <xdr:to>
      <xdr:col>10</xdr:col>
      <xdr:colOff>165100</xdr:colOff>
      <xdr:row>78</xdr:row>
      <xdr:rowOff>132604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123731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9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40030</xdr:rowOff>
    </xdr:from>
    <xdr:to>
      <xdr:col>6</xdr:col>
      <xdr:colOff>38100</xdr:colOff>
      <xdr:row>78</xdr:row>
      <xdr:rowOff>141630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132757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0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78862</xdr:rowOff>
    </xdr:from>
    <xdr:to>
      <xdr:col>24</xdr:col>
      <xdr:colOff>63500</xdr:colOff>
      <xdr:row>95</xdr:row>
      <xdr:rowOff>110508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66612"/>
          <a:ext cx="8382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110508</xdr:rowOff>
    </xdr:from>
    <xdr:to>
      <xdr:col>19</xdr:col>
      <xdr:colOff>177800</xdr:colOff>
      <xdr:row>96</xdr:row>
      <xdr:rowOff>48778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98258"/>
          <a:ext cx="889000" cy="10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130381</xdr:rowOff>
    </xdr:from>
    <xdr:to>
      <xdr:col>15</xdr:col>
      <xdr:colOff>50800</xdr:colOff>
      <xdr:row>96</xdr:row>
      <xdr:rowOff>48778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18131"/>
          <a:ext cx="889000" cy="8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130381</xdr:rowOff>
    </xdr:from>
    <xdr:to>
      <xdr:col>10</xdr:col>
      <xdr:colOff>114300</xdr:colOff>
      <xdr:row>96</xdr:row>
      <xdr:rowOff>132697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18131"/>
          <a:ext cx="889000" cy="17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28062</xdr:rowOff>
    </xdr:from>
    <xdr:to>
      <xdr:col>24</xdr:col>
      <xdr:colOff>114300</xdr:colOff>
      <xdr:row>95</xdr:row>
      <xdr:rowOff>129662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6489</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59708</xdr:rowOff>
    </xdr:from>
    <xdr:to>
      <xdr:col>20</xdr:col>
      <xdr:colOff>38100</xdr:colOff>
      <xdr:row>95</xdr:row>
      <xdr:rowOff>161308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152435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169428</xdr:rowOff>
    </xdr:from>
    <xdr:to>
      <xdr:col>15</xdr:col>
      <xdr:colOff>101600</xdr:colOff>
      <xdr:row>96</xdr:row>
      <xdr:rowOff>99578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5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90705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4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79581</xdr:rowOff>
    </xdr:from>
    <xdr:to>
      <xdr:col>10</xdr:col>
      <xdr:colOff>165100</xdr:colOff>
      <xdr:row>96</xdr:row>
      <xdr:rowOff>9731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6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6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81897</xdr:rowOff>
    </xdr:from>
    <xdr:to>
      <xdr:col>6</xdr:col>
      <xdr:colOff>38100</xdr:colOff>
      <xdr:row>97</xdr:row>
      <xdr:rowOff>12047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3174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81425</xdr:rowOff>
    </xdr:from>
    <xdr:to>
      <xdr:col>55</xdr:col>
      <xdr:colOff>0</xdr:colOff>
      <xdr:row>36</xdr:row>
      <xdr:rowOff>86823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53625"/>
          <a:ext cx="8382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86823</xdr:rowOff>
    </xdr:from>
    <xdr:to>
      <xdr:col>50</xdr:col>
      <xdr:colOff>114300</xdr:colOff>
      <xdr:row>37</xdr:row>
      <xdr:rowOff>27768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59023"/>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27768</xdr:rowOff>
    </xdr:from>
    <xdr:to>
      <xdr:col>45</xdr:col>
      <xdr:colOff>177800</xdr:colOff>
      <xdr:row>37</xdr:row>
      <xdr:rowOff>59574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71418"/>
          <a:ext cx="889000" cy="3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75031</xdr:rowOff>
    </xdr:from>
    <xdr:to>
      <xdr:col>41</xdr:col>
      <xdr:colOff>50800</xdr:colOff>
      <xdr:row>37</xdr:row>
      <xdr:rowOff>59574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47231"/>
          <a:ext cx="889000" cy="15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30625</xdr:rowOff>
    </xdr:from>
    <xdr:to>
      <xdr:col>55</xdr:col>
      <xdr:colOff>50800</xdr:colOff>
      <xdr:row>36</xdr:row>
      <xdr:rowOff>132225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53502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5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36023</xdr:rowOff>
    </xdr:from>
    <xdr:to>
      <xdr:col>50</xdr:col>
      <xdr:colOff>165100</xdr:colOff>
      <xdr:row>36</xdr:row>
      <xdr:rowOff>137623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0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154150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8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148418</xdr:rowOff>
    </xdr:from>
    <xdr:to>
      <xdr:col>46</xdr:col>
      <xdr:colOff>38100</xdr:colOff>
      <xdr:row>37</xdr:row>
      <xdr:rowOff>78568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69695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1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8774</xdr:rowOff>
    </xdr:from>
    <xdr:to>
      <xdr:col>41</xdr:col>
      <xdr:colOff>101600</xdr:colOff>
      <xdr:row>37</xdr:row>
      <xdr:rowOff>110374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101501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4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24231</xdr:rowOff>
    </xdr:from>
    <xdr:to>
      <xdr:col>36</xdr:col>
      <xdr:colOff>165100</xdr:colOff>
      <xdr:row>36</xdr:row>
      <xdr:rowOff>125831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116958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89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35530</xdr:rowOff>
    </xdr:from>
    <xdr:to>
      <xdr:col>55</xdr:col>
      <xdr:colOff>0</xdr:colOff>
      <xdr:row>58</xdr:row>
      <xdr:rowOff>35895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9630"/>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35895</xdr:rowOff>
    </xdr:from>
    <xdr:to>
      <xdr:col>50</xdr:col>
      <xdr:colOff>114300</xdr:colOff>
      <xdr:row>58</xdr:row>
      <xdr:rowOff>51887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79995"/>
          <a:ext cx="889000" cy="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157832</xdr:rowOff>
    </xdr:from>
    <xdr:to>
      <xdr:col>45</xdr:col>
      <xdr:colOff>177800</xdr:colOff>
      <xdr:row>58</xdr:row>
      <xdr:rowOff>51887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30482"/>
          <a:ext cx="889000" cy="6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88859</xdr:rowOff>
    </xdr:from>
    <xdr:to>
      <xdr:col>41</xdr:col>
      <xdr:colOff>50800</xdr:colOff>
      <xdr:row>57</xdr:row>
      <xdr:rowOff>157832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90059"/>
          <a:ext cx="889000" cy="24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156180</xdr:rowOff>
    </xdr:from>
    <xdr:to>
      <xdr:col>55</xdr:col>
      <xdr:colOff>50800</xdr:colOff>
      <xdr:row>58</xdr:row>
      <xdr:rowOff>86330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134607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0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156545</xdr:rowOff>
    </xdr:from>
    <xdr:to>
      <xdr:col>50</xdr:col>
      <xdr:colOff>165100</xdr:colOff>
      <xdr:row>58</xdr:row>
      <xdr:rowOff>86695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2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77822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2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1087</xdr:rowOff>
    </xdr:from>
    <xdr:to>
      <xdr:col>46</xdr:col>
      <xdr:colOff>38100</xdr:colOff>
      <xdr:row>58</xdr:row>
      <xdr:rowOff>102687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93814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3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107032</xdr:rowOff>
    </xdr:from>
    <xdr:to>
      <xdr:col>41</xdr:col>
      <xdr:colOff>101600</xdr:colOff>
      <xdr:row>58</xdr:row>
      <xdr:rowOff>37182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53709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5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38059</xdr:rowOff>
    </xdr:from>
    <xdr:to>
      <xdr:col>36</xdr:col>
      <xdr:colOff>165100</xdr:colOff>
      <xdr:row>56</xdr:row>
      <xdr:rowOff>139659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156186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1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157026</xdr:rowOff>
    </xdr:from>
    <xdr:to>
      <xdr:col>55</xdr:col>
      <xdr:colOff>0</xdr:colOff>
      <xdr:row>78</xdr:row>
      <xdr:rowOff>168889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30126"/>
          <a:ext cx="838200" cy="1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160651</xdr:rowOff>
    </xdr:from>
    <xdr:to>
      <xdr:col>50</xdr:col>
      <xdr:colOff>114300</xdr:colOff>
      <xdr:row>78</xdr:row>
      <xdr:rowOff>168889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3751"/>
          <a:ext cx="889000" cy="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54431</xdr:rowOff>
    </xdr:from>
    <xdr:to>
      <xdr:col>45</xdr:col>
      <xdr:colOff>177800</xdr:colOff>
      <xdr:row>78</xdr:row>
      <xdr:rowOff>160651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27531"/>
          <a:ext cx="889000" cy="10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54431</xdr:rowOff>
    </xdr:from>
    <xdr:to>
      <xdr:col>41</xdr:col>
      <xdr:colOff>50800</xdr:colOff>
      <xdr:row>78</xdr:row>
      <xdr:rowOff>166999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27531"/>
          <a:ext cx="889000" cy="11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106226</xdr:rowOff>
    </xdr:from>
    <xdr:to>
      <xdr:col>55</xdr:col>
      <xdr:colOff>50800</xdr:colOff>
      <xdr:row>79</xdr:row>
      <xdr:rowOff>36376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118089</xdr:rowOff>
    </xdr:from>
    <xdr:to>
      <xdr:col>50</xdr:col>
      <xdr:colOff>165100</xdr:colOff>
      <xdr:row>79</xdr:row>
      <xdr:rowOff>48239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39366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109851</xdr:rowOff>
    </xdr:from>
    <xdr:to>
      <xdr:col>46</xdr:col>
      <xdr:colOff>38100</xdr:colOff>
      <xdr:row>79</xdr:row>
      <xdr:rowOff>40001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31128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3631</xdr:rowOff>
    </xdr:from>
    <xdr:to>
      <xdr:col>41</xdr:col>
      <xdr:colOff>101600</xdr:colOff>
      <xdr:row>78</xdr:row>
      <xdr:rowOff>105231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121758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5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116199</xdr:rowOff>
    </xdr:from>
    <xdr:to>
      <xdr:col>36</xdr:col>
      <xdr:colOff>165100</xdr:colOff>
      <xdr:row>79</xdr:row>
      <xdr:rowOff>46349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37476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4211</xdr:rowOff>
    </xdr:from>
    <xdr:to>
      <xdr:col>55</xdr:col>
      <xdr:colOff>0</xdr:colOff>
      <xdr:row>98</xdr:row>
      <xdr:rowOff>10308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06311"/>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10308</xdr:rowOff>
    </xdr:from>
    <xdr:to>
      <xdr:col>50</xdr:col>
      <xdr:colOff>114300</xdr:colOff>
      <xdr:row>98</xdr:row>
      <xdr:rowOff>30562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12408"/>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18493</xdr:rowOff>
    </xdr:from>
    <xdr:to>
      <xdr:col>45</xdr:col>
      <xdr:colOff>177800</xdr:colOff>
      <xdr:row>98</xdr:row>
      <xdr:rowOff>30562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20593"/>
          <a:ext cx="8890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21152</xdr:rowOff>
    </xdr:from>
    <xdr:to>
      <xdr:col>41</xdr:col>
      <xdr:colOff>50800</xdr:colOff>
      <xdr:row>98</xdr:row>
      <xdr:rowOff>18493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08902"/>
          <a:ext cx="889000" cy="5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124861</xdr:rowOff>
    </xdr:from>
    <xdr:to>
      <xdr:col>55</xdr:col>
      <xdr:colOff>50800</xdr:colOff>
      <xdr:row>98</xdr:row>
      <xdr:rowOff>55011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103288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130958</xdr:rowOff>
    </xdr:from>
    <xdr:to>
      <xdr:col>50</xdr:col>
      <xdr:colOff>165100</xdr:colOff>
      <xdr:row>98</xdr:row>
      <xdr:rowOff>61108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52235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85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151212</xdr:rowOff>
    </xdr:from>
    <xdr:to>
      <xdr:col>46</xdr:col>
      <xdr:colOff>38100</xdr:colOff>
      <xdr:row>98</xdr:row>
      <xdr:rowOff>81362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72489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87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139143</xdr:rowOff>
    </xdr:from>
    <xdr:to>
      <xdr:col>41</xdr:col>
      <xdr:colOff>101600</xdr:colOff>
      <xdr:row>98</xdr:row>
      <xdr:rowOff>69293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6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85820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4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141802</xdr:rowOff>
    </xdr:from>
    <xdr:to>
      <xdr:col>36</xdr:col>
      <xdr:colOff>165100</xdr:colOff>
      <xdr:row>95</xdr:row>
      <xdr:rowOff>71952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2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88479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033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4268</xdr:rowOff>
    </xdr:from>
    <xdr:to>
      <xdr:col>85</xdr:col>
      <xdr:colOff>127000</xdr:colOff>
      <xdr:row>37</xdr:row>
      <xdr:rowOff>21763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347918"/>
          <a:ext cx="8382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21763</xdr:rowOff>
    </xdr:from>
    <xdr:to>
      <xdr:col>81</xdr:col>
      <xdr:colOff>50800</xdr:colOff>
      <xdr:row>37</xdr:row>
      <xdr:rowOff>162612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365413"/>
          <a:ext cx="889000" cy="14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162612</xdr:rowOff>
    </xdr:from>
    <xdr:to>
      <xdr:col>76</xdr:col>
      <xdr:colOff>114300</xdr:colOff>
      <xdr:row>39</xdr:row>
      <xdr:rowOff>17431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06262"/>
          <a:ext cx="889000" cy="19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12588</xdr:rowOff>
    </xdr:from>
    <xdr:to>
      <xdr:col>71</xdr:col>
      <xdr:colOff>177800</xdr:colOff>
      <xdr:row>39</xdr:row>
      <xdr:rowOff>17431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99138"/>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124918</xdr:rowOff>
    </xdr:from>
    <xdr:to>
      <xdr:col>85</xdr:col>
      <xdr:colOff>177800</xdr:colOff>
      <xdr:row>37</xdr:row>
      <xdr:rowOff>55068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147795</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4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142413</xdr:rowOff>
    </xdr:from>
    <xdr:to>
      <xdr:col>81</xdr:col>
      <xdr:colOff>101600</xdr:colOff>
      <xdr:row>37</xdr:row>
      <xdr:rowOff>72563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1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89090</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08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111812</xdr:rowOff>
    </xdr:from>
    <xdr:to>
      <xdr:col>76</xdr:col>
      <xdr:colOff>165100</xdr:colOff>
      <xdr:row>38</xdr:row>
      <xdr:rowOff>41962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58489</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23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138081</xdr:rowOff>
    </xdr:from>
    <xdr:to>
      <xdr:col>72</xdr:col>
      <xdr:colOff>38100</xdr:colOff>
      <xdr:row>39</xdr:row>
      <xdr:rowOff>68231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59358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7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133238</xdr:rowOff>
    </xdr:from>
    <xdr:to>
      <xdr:col>67</xdr:col>
      <xdr:colOff>101600</xdr:colOff>
      <xdr:row>39</xdr:row>
      <xdr:rowOff>63388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4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79915</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2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115810</xdr:rowOff>
    </xdr:from>
    <xdr:to>
      <xdr:col>85</xdr:col>
      <xdr:colOff>127000</xdr:colOff>
      <xdr:row>77</xdr:row>
      <xdr:rowOff>127426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317460"/>
          <a:ext cx="838200" cy="1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127426</xdr:rowOff>
    </xdr:from>
    <xdr:to>
      <xdr:col>81</xdr:col>
      <xdr:colOff>50800</xdr:colOff>
      <xdr:row>77</xdr:row>
      <xdr:rowOff>141191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29076"/>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141191</xdr:rowOff>
    </xdr:from>
    <xdr:to>
      <xdr:col>76</xdr:col>
      <xdr:colOff>114300</xdr:colOff>
      <xdr:row>77</xdr:row>
      <xdr:rowOff>162161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42841"/>
          <a:ext cx="889000" cy="2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162161</xdr:rowOff>
    </xdr:from>
    <xdr:to>
      <xdr:col>71</xdr:col>
      <xdr:colOff>177800</xdr:colOff>
      <xdr:row>78</xdr:row>
      <xdr:rowOff>17875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63811"/>
          <a:ext cx="889000" cy="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65010</xdr:rowOff>
    </xdr:from>
    <xdr:to>
      <xdr:col>85</xdr:col>
      <xdr:colOff>177800</xdr:colOff>
      <xdr:row>77</xdr:row>
      <xdr:rowOff>166610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43437</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4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76626</xdr:rowOff>
    </xdr:from>
    <xdr:to>
      <xdr:col>81</xdr:col>
      <xdr:colOff>101600</xdr:colOff>
      <xdr:row>78</xdr:row>
      <xdr:rowOff>6776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169353</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71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90391</xdr:rowOff>
    </xdr:from>
    <xdr:to>
      <xdr:col>76</xdr:col>
      <xdr:colOff>165100</xdr:colOff>
      <xdr:row>78</xdr:row>
      <xdr:rowOff>20541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9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11668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8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111361</xdr:rowOff>
    </xdr:from>
    <xdr:to>
      <xdr:col>72</xdr:col>
      <xdr:colOff>38100</xdr:colOff>
      <xdr:row>78</xdr:row>
      <xdr:rowOff>41511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32638</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138525</xdr:rowOff>
    </xdr:from>
    <xdr:to>
      <xdr:col>67</xdr:col>
      <xdr:colOff>101600</xdr:colOff>
      <xdr:row>78</xdr:row>
      <xdr:rowOff>68675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4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59802</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86773</xdr:rowOff>
    </xdr:from>
    <xdr:to>
      <xdr:col>85</xdr:col>
      <xdr:colOff>127000</xdr:colOff>
      <xdr:row>98</xdr:row>
      <xdr:rowOff>109299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88873"/>
          <a:ext cx="838200" cy="2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109299</xdr:rowOff>
    </xdr:from>
    <xdr:to>
      <xdr:col>81</xdr:col>
      <xdr:colOff>50800</xdr:colOff>
      <xdr:row>98</xdr:row>
      <xdr:rowOff>114071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911399"/>
          <a:ext cx="88900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71675</xdr:rowOff>
    </xdr:from>
    <xdr:to>
      <xdr:col>76</xdr:col>
      <xdr:colOff>114300</xdr:colOff>
      <xdr:row>98</xdr:row>
      <xdr:rowOff>114071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73775"/>
          <a:ext cx="889000" cy="4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71675</xdr:rowOff>
    </xdr:from>
    <xdr:to>
      <xdr:col>71</xdr:col>
      <xdr:colOff>177800</xdr:colOff>
      <xdr:row>98</xdr:row>
      <xdr:rowOff>123806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3775"/>
          <a:ext cx="889000" cy="5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35973</xdr:rowOff>
    </xdr:from>
    <xdr:to>
      <xdr:col>85</xdr:col>
      <xdr:colOff>177800</xdr:colOff>
      <xdr:row>98</xdr:row>
      <xdr:rowOff>137573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58499</xdr:rowOff>
    </xdr:from>
    <xdr:to>
      <xdr:col>81</xdr:col>
      <xdr:colOff>101600</xdr:colOff>
      <xdr:row>98</xdr:row>
      <xdr:rowOff>160099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151226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63271</xdr:rowOff>
    </xdr:from>
    <xdr:to>
      <xdr:col>76</xdr:col>
      <xdr:colOff>165100</xdr:colOff>
      <xdr:row>98</xdr:row>
      <xdr:rowOff>164871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6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155998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20875</xdr:rowOff>
    </xdr:from>
    <xdr:to>
      <xdr:col>72</xdr:col>
      <xdr:colOff>38100</xdr:colOff>
      <xdr:row>98</xdr:row>
      <xdr:rowOff>122475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113602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73006</xdr:rowOff>
    </xdr:from>
    <xdr:to>
      <xdr:col>67</xdr:col>
      <xdr:colOff>101600</xdr:colOff>
      <xdr:row>99</xdr:row>
      <xdr:rowOff>3156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165733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6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97376</xdr:rowOff>
    </xdr:from>
    <xdr:to>
      <xdr:col>116</xdr:col>
      <xdr:colOff>63500</xdr:colOff>
      <xdr:row>39</xdr:row>
      <xdr:rowOff>97556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783926"/>
          <a:ext cx="8382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97556</xdr:rowOff>
    </xdr:from>
    <xdr:to>
      <xdr:col>111</xdr:col>
      <xdr:colOff>177800</xdr:colOff>
      <xdr:row>39</xdr:row>
      <xdr:rowOff>97915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84106"/>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97915</xdr:rowOff>
    </xdr:from>
    <xdr:to>
      <xdr:col>107</xdr:col>
      <xdr:colOff>50800</xdr:colOff>
      <xdr:row>39</xdr:row>
      <xdr:rowOff>97981</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84465"/>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97981</xdr:rowOff>
    </xdr:from>
    <xdr:to>
      <xdr:col>102</xdr:col>
      <xdr:colOff>114300</xdr:colOff>
      <xdr:row>39</xdr:row>
      <xdr:rowOff>98095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8453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46576</xdr:rowOff>
    </xdr:from>
    <xdr:to>
      <xdr:col>116</xdr:col>
      <xdr:colOff>114300</xdr:colOff>
      <xdr:row>39</xdr:row>
      <xdr:rowOff>148176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132953</xdr:rowOff>
    </xdr:from>
    <xdr:ext cx="313932"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8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46756</xdr:rowOff>
    </xdr:from>
    <xdr:to>
      <xdr:col>112</xdr:col>
      <xdr:colOff>38100</xdr:colOff>
      <xdr:row>39</xdr:row>
      <xdr:rowOff>148356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139483</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66333" y="68260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47115</xdr:rowOff>
    </xdr:from>
    <xdr:to>
      <xdr:col>107</xdr:col>
      <xdr:colOff>101600</xdr:colOff>
      <xdr:row>39</xdr:row>
      <xdr:rowOff>148715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139842</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77333" y="68263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47181</xdr:rowOff>
    </xdr:from>
    <xdr:to>
      <xdr:col>102</xdr:col>
      <xdr:colOff>165100</xdr:colOff>
      <xdr:row>39</xdr:row>
      <xdr:rowOff>148781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139908</xdr:rowOff>
    </xdr:from>
    <xdr:ext cx="313932"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88333" y="6826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47295</xdr:rowOff>
    </xdr:from>
    <xdr:to>
      <xdr:col>98</xdr:col>
      <xdr:colOff>38100</xdr:colOff>
      <xdr:row>39</xdr:row>
      <xdr:rowOff>148895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140022</xdr:rowOff>
    </xdr:from>
    <xdr:ext cx="313932"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99333" y="6826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124764</xdr:rowOff>
    </xdr:from>
    <xdr:to>
      <xdr:col>116</xdr:col>
      <xdr:colOff>63500</xdr:colOff>
      <xdr:row>57</xdr:row>
      <xdr:rowOff>166548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897414"/>
          <a:ext cx="838200" cy="4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108991</xdr:rowOff>
    </xdr:from>
    <xdr:to>
      <xdr:col>111</xdr:col>
      <xdr:colOff>177800</xdr:colOff>
      <xdr:row>57</xdr:row>
      <xdr:rowOff>166548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881641"/>
          <a:ext cx="889000" cy="5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108991</xdr:rowOff>
    </xdr:from>
    <xdr:to>
      <xdr:col>107</xdr:col>
      <xdr:colOff>50800</xdr:colOff>
      <xdr:row>58</xdr:row>
      <xdr:rowOff>47866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881641"/>
          <a:ext cx="889000" cy="1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163030</xdr:rowOff>
    </xdr:from>
    <xdr:to>
      <xdr:col>102</xdr:col>
      <xdr:colOff>114300</xdr:colOff>
      <xdr:row>58</xdr:row>
      <xdr:rowOff>47866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935680"/>
          <a:ext cx="889000" cy="5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73964</xdr:rowOff>
    </xdr:from>
    <xdr:to>
      <xdr:col>116</xdr:col>
      <xdr:colOff>114300</xdr:colOff>
      <xdr:row>58</xdr:row>
      <xdr:rowOff>4114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96841</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69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115748</xdr:rowOff>
    </xdr:from>
    <xdr:to>
      <xdr:col>112</xdr:col>
      <xdr:colOff>38100</xdr:colOff>
      <xdr:row>58</xdr:row>
      <xdr:rowOff>45898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8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62425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6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58191</xdr:rowOff>
    </xdr:from>
    <xdr:to>
      <xdr:col>107</xdr:col>
      <xdr:colOff>101600</xdr:colOff>
      <xdr:row>57</xdr:row>
      <xdr:rowOff>159791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8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4868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60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168516</xdr:rowOff>
    </xdr:from>
    <xdr:to>
      <xdr:col>102</xdr:col>
      <xdr:colOff>165100</xdr:colOff>
      <xdr:row>58</xdr:row>
      <xdr:rowOff>98666</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4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115193</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112230</xdr:rowOff>
    </xdr:from>
    <xdr:to>
      <xdr:col>98</xdr:col>
      <xdr:colOff>38100</xdr:colOff>
      <xdr:row>58</xdr:row>
      <xdr:rowOff>42380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8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58907</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66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102626</xdr:rowOff>
    </xdr:from>
    <xdr:to>
      <xdr:col>116</xdr:col>
      <xdr:colOff>63500</xdr:colOff>
      <xdr:row>76</xdr:row>
      <xdr:rowOff>168380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32826"/>
          <a:ext cx="838200" cy="6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102626</xdr:rowOff>
    </xdr:from>
    <xdr:to>
      <xdr:col>111</xdr:col>
      <xdr:colOff>177800</xdr:colOff>
      <xdr:row>76</xdr:row>
      <xdr:rowOff>129412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32826"/>
          <a:ext cx="889000" cy="2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129412</xdr:rowOff>
    </xdr:from>
    <xdr:to>
      <xdr:col>107</xdr:col>
      <xdr:colOff>50800</xdr:colOff>
      <xdr:row>76</xdr:row>
      <xdr:rowOff>150380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59612"/>
          <a:ext cx="889000" cy="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150380</xdr:rowOff>
    </xdr:from>
    <xdr:to>
      <xdr:col>102</xdr:col>
      <xdr:colOff>114300</xdr:colOff>
      <xdr:row>77</xdr:row>
      <xdr:rowOff>23320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80580"/>
          <a:ext cx="889000" cy="4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117580</xdr:rowOff>
    </xdr:from>
    <xdr:to>
      <xdr:col>116</xdr:col>
      <xdr:colOff>114300</xdr:colOff>
      <xdr:row>77</xdr:row>
      <xdr:rowOff>47730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96007</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2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51826</xdr:rowOff>
    </xdr:from>
    <xdr:to>
      <xdr:col>112</xdr:col>
      <xdr:colOff>38100</xdr:colOff>
      <xdr:row>76</xdr:row>
      <xdr:rowOff>153426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8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144553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7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78612</xdr:rowOff>
    </xdr:from>
    <xdr:to>
      <xdr:col>107</xdr:col>
      <xdr:colOff>101600</xdr:colOff>
      <xdr:row>77</xdr:row>
      <xdr:rowOff>8762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0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171339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0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99580</xdr:rowOff>
    </xdr:from>
    <xdr:to>
      <xdr:col>102</xdr:col>
      <xdr:colOff>165100</xdr:colOff>
      <xdr:row>77</xdr:row>
      <xdr:rowOff>29730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2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20857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2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143970</xdr:rowOff>
    </xdr:from>
    <xdr:to>
      <xdr:col>98</xdr:col>
      <xdr:colOff>38100</xdr:colOff>
      <xdr:row>77</xdr:row>
      <xdr:rowOff>74120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65247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人口減により（</a:t>
          </a:r>
          <a:r>
            <a:rPr kumimoji="1" lang="en-US" altLang="ja-JP" sz="1300">
              <a:latin typeface="ＭＳ Ｐゴシック" panose="020B0600070205080204" pitchFamily="50" charset="-128"/>
              <a:ea typeface="ＭＳ Ｐゴシック" panose="020B0600070205080204" pitchFamily="50" charset="-128"/>
            </a:rPr>
            <a:t>3,385</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3,278</a:t>
          </a:r>
          <a:r>
            <a:rPr kumimoji="1" lang="ja-JP" altLang="en-US" sz="1300">
              <a:latin typeface="ＭＳ Ｐゴシック" panose="020B0600070205080204" pitchFamily="50" charset="-128"/>
              <a:ea typeface="ＭＳ Ｐゴシック" panose="020B0600070205080204" pitchFamily="50" charset="-128"/>
            </a:rPr>
            <a:t>人）全体的に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人当たりのコストが大きくなっている。それ以外の要因の特徴的なものについては以下のとおり。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人件費については、病休及び育休等の長期休業職員の増加による減少額を、人勧の影響による増加及びパート職員の増加による影響が上回ったことによる増額で、</a:t>
          </a:r>
          <a:r>
            <a:rPr kumimoji="1" lang="en-US" altLang="ja-JP" sz="1300">
              <a:latin typeface="ＭＳ Ｐゴシック" panose="020B0600070205080204" pitchFamily="50" charset="-128"/>
              <a:ea typeface="ＭＳ Ｐゴシック" panose="020B0600070205080204" pitchFamily="50" charset="-128"/>
            </a:rPr>
            <a:t>14,069</a:t>
          </a:r>
          <a:r>
            <a:rPr kumimoji="1" lang="ja-JP" altLang="en-US" sz="1300">
              <a:latin typeface="ＭＳ Ｐゴシック" panose="020B0600070205080204" pitchFamily="50" charset="-128"/>
              <a:ea typeface="ＭＳ Ｐゴシック" panose="020B0600070205080204" pitchFamily="50" charset="-128"/>
            </a:rPr>
            <a:t>円増加している。維持補修費は、小中学校施設の修繕費の増額と町営住宅の施設修繕費用の増加により、</a:t>
          </a:r>
          <a:r>
            <a:rPr kumimoji="1" lang="en-US" altLang="ja-JP" sz="1300">
              <a:latin typeface="ＭＳ Ｐゴシック" panose="020B0600070205080204" pitchFamily="50" charset="-128"/>
              <a:ea typeface="ＭＳ Ｐゴシック" panose="020B0600070205080204" pitchFamily="50" charset="-128"/>
            </a:rPr>
            <a:t>5,835</a:t>
          </a:r>
          <a:r>
            <a:rPr kumimoji="1" lang="ja-JP" altLang="en-US" sz="1300">
              <a:latin typeface="ＭＳ Ｐゴシック" panose="020B0600070205080204" pitchFamily="50" charset="-128"/>
              <a:ea typeface="ＭＳ Ｐゴシック" panose="020B0600070205080204" pitchFamily="50" charset="-128"/>
            </a:rPr>
            <a:t>円増となっている。補助費は、簡易水道事業への支出が増額となったものの前年度のイベント事業補助金及び病院の経営統合に係る臨時的な負担金がなくなったことにより、</a:t>
          </a:r>
          <a:r>
            <a:rPr kumimoji="1" lang="en-US" altLang="ja-JP" sz="1300">
              <a:latin typeface="ＭＳ Ｐゴシック" panose="020B0600070205080204" pitchFamily="50" charset="-128"/>
              <a:ea typeface="ＭＳ Ｐゴシック" panose="020B0600070205080204" pitchFamily="50" charset="-128"/>
            </a:rPr>
            <a:t>3,306</a:t>
          </a:r>
          <a:r>
            <a:rPr kumimoji="1" lang="ja-JP" altLang="en-US" sz="1300">
              <a:latin typeface="ＭＳ Ｐゴシック" panose="020B0600070205080204" pitchFamily="50" charset="-128"/>
              <a:ea typeface="ＭＳ Ｐゴシック" panose="020B0600070205080204" pitchFamily="50" charset="-128"/>
            </a:rPr>
            <a:t>円の減額となっている。普通建設事業費は、道路橋りょうに係る改良事業が災害復旧事業の重点実施により減額となったものの営農飲雑用水整備事業及び町営一般住宅の建設及びスキー場施設整備に係る費用が増額となり、普通建設費全体としては前年度比</a:t>
          </a:r>
          <a:r>
            <a:rPr kumimoji="1" lang="en-US" altLang="ja-JP" sz="1300">
              <a:latin typeface="ＭＳ Ｐゴシック" panose="020B0600070205080204" pitchFamily="50" charset="-128"/>
              <a:ea typeface="ＭＳ Ｐゴシック" panose="020B0600070205080204" pitchFamily="50" charset="-128"/>
            </a:rPr>
            <a:t>480</a:t>
          </a:r>
          <a:r>
            <a:rPr kumimoji="1" lang="ja-JP" altLang="en-US" sz="1300">
              <a:latin typeface="ＭＳ Ｐゴシック" panose="020B0600070205080204" pitchFamily="50" charset="-128"/>
              <a:ea typeface="ＭＳ Ｐゴシック" panose="020B0600070205080204" pitchFamily="50" charset="-128"/>
            </a:rPr>
            <a:t>円の微増となった。類似団体と比較すると、住民一人当たりのコストが</a:t>
          </a:r>
          <a:r>
            <a:rPr kumimoji="1" lang="en-US" altLang="ja-JP" sz="1300">
              <a:latin typeface="ＭＳ Ｐゴシック" panose="020B0600070205080204" pitchFamily="50" charset="-128"/>
              <a:ea typeface="ＭＳ Ｐゴシック" panose="020B0600070205080204" pitchFamily="50" charset="-128"/>
            </a:rPr>
            <a:t>56,138</a:t>
          </a:r>
          <a:r>
            <a:rPr kumimoji="1" lang="ja-JP" altLang="en-US" sz="1300">
              <a:latin typeface="ＭＳ Ｐゴシック" panose="020B0600070205080204" pitchFamily="50" charset="-128"/>
              <a:ea typeface="ＭＳ Ｐゴシック" panose="020B0600070205080204" pitchFamily="50" charset="-128"/>
            </a:rPr>
            <a:t>円低くなっているが、インフラ整備については、計画的に着実に遂行する必要がある。繰出金については、簡易水道事業法適化による繰出金の減で、補助費での支出となった。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宮崎県五ケ瀬町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3,278
3,261
171.73
5,978,568
5,718,003
117,117
2,735,858
4,239,365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13437</xdr:rowOff>
    </xdr:from>
    <xdr:to>
      <xdr:col>24</xdr:col>
      <xdr:colOff>63500</xdr:colOff>
      <xdr:row>37</xdr:row>
      <xdr:rowOff>38068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57087"/>
          <a:ext cx="838200" cy="2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38068</xdr:rowOff>
    </xdr:from>
    <xdr:to>
      <xdr:col>19</xdr:col>
      <xdr:colOff>177800</xdr:colOff>
      <xdr:row>37</xdr:row>
      <xdr:rowOff>55804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81718"/>
          <a:ext cx="889000" cy="1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55804</xdr:rowOff>
    </xdr:from>
    <xdr:to>
      <xdr:col>15</xdr:col>
      <xdr:colOff>50800</xdr:colOff>
      <xdr:row>37</xdr:row>
      <xdr:rowOff>66491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99454"/>
          <a:ext cx="8890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66491</xdr:rowOff>
    </xdr:from>
    <xdr:to>
      <xdr:col>10</xdr:col>
      <xdr:colOff>114300</xdr:colOff>
      <xdr:row>37</xdr:row>
      <xdr:rowOff>84360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10141"/>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134087</xdr:rowOff>
    </xdr:from>
    <xdr:to>
      <xdr:col>24</xdr:col>
      <xdr:colOff>114300</xdr:colOff>
      <xdr:row>37</xdr:row>
      <xdr:rowOff>64237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0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156964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5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158718</xdr:rowOff>
    </xdr:from>
    <xdr:to>
      <xdr:col>20</xdr:col>
      <xdr:colOff>38100</xdr:colOff>
      <xdr:row>37</xdr:row>
      <xdr:rowOff>88868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105395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0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5004</xdr:rowOff>
    </xdr:from>
    <xdr:to>
      <xdr:col>15</xdr:col>
      <xdr:colOff>101600</xdr:colOff>
      <xdr:row>37</xdr:row>
      <xdr:rowOff>106604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97731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4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15691</xdr:rowOff>
    </xdr:from>
    <xdr:to>
      <xdr:col>10</xdr:col>
      <xdr:colOff>165100</xdr:colOff>
      <xdr:row>37</xdr:row>
      <xdr:rowOff>117291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108418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5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33560</xdr:rowOff>
    </xdr:from>
    <xdr:to>
      <xdr:col>6</xdr:col>
      <xdr:colOff>38100</xdr:colOff>
      <xdr:row>37</xdr:row>
      <xdr:rowOff>135160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126287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6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12277</xdr:rowOff>
    </xdr:from>
    <xdr:to>
      <xdr:col>24</xdr:col>
      <xdr:colOff>63500</xdr:colOff>
      <xdr:row>58</xdr:row>
      <xdr:rowOff>24747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56377"/>
          <a:ext cx="838200" cy="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12277</xdr:rowOff>
    </xdr:from>
    <xdr:to>
      <xdr:col>19</xdr:col>
      <xdr:colOff>177800</xdr:colOff>
      <xdr:row>58</xdr:row>
      <xdr:rowOff>21044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56377"/>
          <a:ext cx="88900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126229</xdr:rowOff>
    </xdr:from>
    <xdr:to>
      <xdr:col>15</xdr:col>
      <xdr:colOff>50800</xdr:colOff>
      <xdr:row>58</xdr:row>
      <xdr:rowOff>21044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98879"/>
          <a:ext cx="889000" cy="6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28921</xdr:rowOff>
    </xdr:from>
    <xdr:to>
      <xdr:col>10</xdr:col>
      <xdr:colOff>114300</xdr:colOff>
      <xdr:row>57</xdr:row>
      <xdr:rowOff>126229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01571"/>
          <a:ext cx="889000" cy="9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145397</xdr:rowOff>
    </xdr:from>
    <xdr:to>
      <xdr:col>24</xdr:col>
      <xdr:colOff>114300</xdr:colOff>
      <xdr:row>58</xdr:row>
      <xdr:rowOff>75547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60324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132927</xdr:rowOff>
    </xdr:from>
    <xdr:to>
      <xdr:col>20</xdr:col>
      <xdr:colOff>38100</xdr:colOff>
      <xdr:row>58</xdr:row>
      <xdr:rowOff>63077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54204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9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141694</xdr:rowOff>
    </xdr:from>
    <xdr:to>
      <xdr:col>15</xdr:col>
      <xdr:colOff>101600</xdr:colOff>
      <xdr:row>58</xdr:row>
      <xdr:rowOff>71844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62971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75429</xdr:rowOff>
    </xdr:from>
    <xdr:to>
      <xdr:col>10</xdr:col>
      <xdr:colOff>165100</xdr:colOff>
      <xdr:row>58</xdr:row>
      <xdr:rowOff>5579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4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22106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2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149571</xdr:rowOff>
    </xdr:from>
    <xdr:to>
      <xdr:col>6</xdr:col>
      <xdr:colOff>38100</xdr:colOff>
      <xdr:row>57</xdr:row>
      <xdr:rowOff>79721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5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96248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2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117450</xdr:rowOff>
    </xdr:from>
    <xdr:to>
      <xdr:col>24</xdr:col>
      <xdr:colOff>63500</xdr:colOff>
      <xdr:row>76</xdr:row>
      <xdr:rowOff>120903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147650"/>
          <a:ext cx="8382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117450</xdr:rowOff>
    </xdr:from>
    <xdr:to>
      <xdr:col>19</xdr:col>
      <xdr:colOff>177800</xdr:colOff>
      <xdr:row>77</xdr:row>
      <xdr:rowOff>42621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47650"/>
          <a:ext cx="889000" cy="9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21005</xdr:rowOff>
    </xdr:from>
    <xdr:to>
      <xdr:col>15</xdr:col>
      <xdr:colOff>50800</xdr:colOff>
      <xdr:row>77</xdr:row>
      <xdr:rowOff>42621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22655"/>
          <a:ext cx="889000" cy="2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21005</xdr:rowOff>
    </xdr:from>
    <xdr:to>
      <xdr:col>10</xdr:col>
      <xdr:colOff>114300</xdr:colOff>
      <xdr:row>77</xdr:row>
      <xdr:rowOff>120455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22655"/>
          <a:ext cx="889000" cy="9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70103</xdr:rowOff>
    </xdr:from>
    <xdr:to>
      <xdr:col>24</xdr:col>
      <xdr:colOff>114300</xdr:colOff>
      <xdr:row>77</xdr:row>
      <xdr:rowOff>253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0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48530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7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66650</xdr:rowOff>
    </xdr:from>
    <xdr:to>
      <xdr:col>20</xdr:col>
      <xdr:colOff>38100</xdr:colOff>
      <xdr:row>76</xdr:row>
      <xdr:rowOff>168250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159377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8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163271</xdr:rowOff>
    </xdr:from>
    <xdr:to>
      <xdr:col>15</xdr:col>
      <xdr:colOff>101600</xdr:colOff>
      <xdr:row>77</xdr:row>
      <xdr:rowOff>93421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84548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8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141655</xdr:rowOff>
    </xdr:from>
    <xdr:to>
      <xdr:col>10</xdr:col>
      <xdr:colOff>165100</xdr:colOff>
      <xdr:row>77</xdr:row>
      <xdr:rowOff>71805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62932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6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69655</xdr:rowOff>
    </xdr:from>
    <xdr:to>
      <xdr:col>6</xdr:col>
      <xdr:colOff>38100</xdr:colOff>
      <xdr:row>77</xdr:row>
      <xdr:rowOff>171255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162382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364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60671</xdr:rowOff>
    </xdr:from>
    <xdr:to>
      <xdr:col>24</xdr:col>
      <xdr:colOff>63500</xdr:colOff>
      <xdr:row>97</xdr:row>
      <xdr:rowOff>81998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91321"/>
          <a:ext cx="838200" cy="2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60671</xdr:rowOff>
    </xdr:from>
    <xdr:to>
      <xdr:col>19</xdr:col>
      <xdr:colOff>177800</xdr:colOff>
      <xdr:row>97</xdr:row>
      <xdr:rowOff>142711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91321"/>
          <a:ext cx="889000" cy="8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142711</xdr:rowOff>
    </xdr:from>
    <xdr:to>
      <xdr:col>15</xdr:col>
      <xdr:colOff>50800</xdr:colOff>
      <xdr:row>97</xdr:row>
      <xdr:rowOff>147343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73361"/>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147343</xdr:rowOff>
    </xdr:from>
    <xdr:to>
      <xdr:col>10</xdr:col>
      <xdr:colOff>114300</xdr:colOff>
      <xdr:row>98</xdr:row>
      <xdr:rowOff>13869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77993"/>
          <a:ext cx="889000" cy="3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31198</xdr:rowOff>
    </xdr:from>
    <xdr:to>
      <xdr:col>24</xdr:col>
      <xdr:colOff>114300</xdr:colOff>
      <xdr:row>97</xdr:row>
      <xdr:rowOff>132798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54075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1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9871</xdr:rowOff>
    </xdr:from>
    <xdr:to>
      <xdr:col>20</xdr:col>
      <xdr:colOff>38100</xdr:colOff>
      <xdr:row>97</xdr:row>
      <xdr:rowOff>111471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4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127998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1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91911</xdr:rowOff>
    </xdr:from>
    <xdr:to>
      <xdr:col>15</xdr:col>
      <xdr:colOff>101600</xdr:colOff>
      <xdr:row>98</xdr:row>
      <xdr:rowOff>22061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13188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1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96543</xdr:rowOff>
    </xdr:from>
    <xdr:to>
      <xdr:col>10</xdr:col>
      <xdr:colOff>165100</xdr:colOff>
      <xdr:row>98</xdr:row>
      <xdr:rowOff>26693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17820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1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134519</xdr:rowOff>
    </xdr:from>
    <xdr:to>
      <xdr:col>6</xdr:col>
      <xdr:colOff>38100</xdr:colOff>
      <xdr:row>98</xdr:row>
      <xdr:rowOff>64669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55796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5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125717</xdr:rowOff>
    </xdr:from>
    <xdr:to>
      <xdr:col>55</xdr:col>
      <xdr:colOff>0</xdr:colOff>
      <xdr:row>58</xdr:row>
      <xdr:rowOff>14818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98367"/>
          <a:ext cx="838200" cy="6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14818</xdr:rowOff>
    </xdr:from>
    <xdr:to>
      <xdr:col>50</xdr:col>
      <xdr:colOff>114300</xdr:colOff>
      <xdr:row>58</xdr:row>
      <xdr:rowOff>35137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58918"/>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31883</xdr:rowOff>
    </xdr:from>
    <xdr:to>
      <xdr:col>45</xdr:col>
      <xdr:colOff>177800</xdr:colOff>
      <xdr:row>58</xdr:row>
      <xdr:rowOff>35137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75983"/>
          <a:ext cx="889000" cy="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29689</xdr:rowOff>
    </xdr:from>
    <xdr:to>
      <xdr:col>41</xdr:col>
      <xdr:colOff>50800</xdr:colOff>
      <xdr:row>58</xdr:row>
      <xdr:rowOff>31883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73789"/>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74917</xdr:rowOff>
    </xdr:from>
    <xdr:to>
      <xdr:col>55</xdr:col>
      <xdr:colOff>50800</xdr:colOff>
      <xdr:row>58</xdr:row>
      <xdr:rowOff>5067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97794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9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135468</xdr:rowOff>
    </xdr:from>
    <xdr:to>
      <xdr:col>50</xdr:col>
      <xdr:colOff>165100</xdr:colOff>
      <xdr:row>58</xdr:row>
      <xdr:rowOff>65618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56745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0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155787</xdr:rowOff>
    </xdr:from>
    <xdr:to>
      <xdr:col>46</xdr:col>
      <xdr:colOff>38100</xdr:colOff>
      <xdr:row>58</xdr:row>
      <xdr:rowOff>85937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77064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2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152533</xdr:rowOff>
    </xdr:from>
    <xdr:to>
      <xdr:col>41</xdr:col>
      <xdr:colOff>101600</xdr:colOff>
      <xdr:row>58</xdr:row>
      <xdr:rowOff>82683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2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73810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1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150339</xdr:rowOff>
    </xdr:from>
    <xdr:to>
      <xdr:col>36</xdr:col>
      <xdr:colOff>165100</xdr:colOff>
      <xdr:row>58</xdr:row>
      <xdr:rowOff>80489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2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71616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1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147351</xdr:rowOff>
    </xdr:from>
    <xdr:to>
      <xdr:col>55</xdr:col>
      <xdr:colOff>0</xdr:colOff>
      <xdr:row>76</xdr:row>
      <xdr:rowOff>63622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006101"/>
          <a:ext cx="838200" cy="8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63622</xdr:rowOff>
    </xdr:from>
    <xdr:to>
      <xdr:col>50</xdr:col>
      <xdr:colOff>114300</xdr:colOff>
      <xdr:row>77</xdr:row>
      <xdr:rowOff>50017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93822"/>
          <a:ext cx="889000" cy="15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50017</xdr:rowOff>
    </xdr:from>
    <xdr:to>
      <xdr:col>45</xdr:col>
      <xdr:colOff>177800</xdr:colOff>
      <xdr:row>77</xdr:row>
      <xdr:rowOff>88692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51667"/>
          <a:ext cx="889000" cy="3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34936</xdr:rowOff>
    </xdr:from>
    <xdr:to>
      <xdr:col>41</xdr:col>
      <xdr:colOff>50800</xdr:colOff>
      <xdr:row>77</xdr:row>
      <xdr:rowOff>88692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36586"/>
          <a:ext cx="889000" cy="5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96551</xdr:rowOff>
    </xdr:from>
    <xdr:to>
      <xdr:col>55</xdr:col>
      <xdr:colOff>50800</xdr:colOff>
      <xdr:row>76</xdr:row>
      <xdr:rowOff>26701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5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119428</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0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12822</xdr:rowOff>
    </xdr:from>
    <xdr:to>
      <xdr:col>50</xdr:col>
      <xdr:colOff>165100</xdr:colOff>
      <xdr:row>76</xdr:row>
      <xdr:rowOff>114422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130949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81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170667</xdr:rowOff>
    </xdr:from>
    <xdr:to>
      <xdr:col>46</xdr:col>
      <xdr:colOff>38100</xdr:colOff>
      <xdr:row>77</xdr:row>
      <xdr:rowOff>100817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0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117344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7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37892</xdr:rowOff>
    </xdr:from>
    <xdr:to>
      <xdr:col>41</xdr:col>
      <xdr:colOff>101600</xdr:colOff>
      <xdr:row>77</xdr:row>
      <xdr:rowOff>139492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156019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1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155586</xdr:rowOff>
    </xdr:from>
    <xdr:to>
      <xdr:col>36</xdr:col>
      <xdr:colOff>165100</xdr:colOff>
      <xdr:row>77</xdr:row>
      <xdr:rowOff>85736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8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102264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6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79733</xdr:rowOff>
    </xdr:from>
    <xdr:to>
      <xdr:col>55</xdr:col>
      <xdr:colOff>0</xdr:colOff>
      <xdr:row>98</xdr:row>
      <xdr:rowOff>87407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81833"/>
          <a:ext cx="8382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79217</xdr:rowOff>
    </xdr:from>
    <xdr:to>
      <xdr:col>50</xdr:col>
      <xdr:colOff>114300</xdr:colOff>
      <xdr:row>98</xdr:row>
      <xdr:rowOff>87407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81317"/>
          <a:ext cx="8890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79217</xdr:rowOff>
    </xdr:from>
    <xdr:to>
      <xdr:col>45</xdr:col>
      <xdr:colOff>177800</xdr:colOff>
      <xdr:row>98</xdr:row>
      <xdr:rowOff>90988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81317"/>
          <a:ext cx="889000" cy="1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90988</xdr:rowOff>
    </xdr:from>
    <xdr:to>
      <xdr:col>41</xdr:col>
      <xdr:colOff>50800</xdr:colOff>
      <xdr:row>98</xdr:row>
      <xdr:rowOff>122585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93088"/>
          <a:ext cx="889000" cy="3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28933</xdr:rowOff>
    </xdr:from>
    <xdr:to>
      <xdr:col>55</xdr:col>
      <xdr:colOff>50800</xdr:colOff>
      <xdr:row>98</xdr:row>
      <xdr:rowOff>130533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115310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36607</xdr:rowOff>
    </xdr:from>
    <xdr:to>
      <xdr:col>50</xdr:col>
      <xdr:colOff>165100</xdr:colOff>
      <xdr:row>98</xdr:row>
      <xdr:rowOff>138207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3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129334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3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28417</xdr:rowOff>
    </xdr:from>
    <xdr:to>
      <xdr:col>46</xdr:col>
      <xdr:colOff>38100</xdr:colOff>
      <xdr:row>98</xdr:row>
      <xdr:rowOff>130017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3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121144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2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40188</xdr:rowOff>
    </xdr:from>
    <xdr:to>
      <xdr:col>41</xdr:col>
      <xdr:colOff>101600</xdr:colOff>
      <xdr:row>98</xdr:row>
      <xdr:rowOff>141788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132915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71785</xdr:rowOff>
    </xdr:from>
    <xdr:to>
      <xdr:col>36</xdr:col>
      <xdr:colOff>165100</xdr:colOff>
      <xdr:row>99</xdr:row>
      <xdr:rowOff>1935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7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164512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6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35999</xdr:rowOff>
    </xdr:from>
    <xdr:to>
      <xdr:col>85</xdr:col>
      <xdr:colOff>127000</xdr:colOff>
      <xdr:row>38</xdr:row>
      <xdr:rowOff>61755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51099"/>
          <a:ext cx="8382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61755</xdr:rowOff>
    </xdr:from>
    <xdr:to>
      <xdr:col>81</xdr:col>
      <xdr:colOff>50800</xdr:colOff>
      <xdr:row>38</xdr:row>
      <xdr:rowOff>81762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76855"/>
          <a:ext cx="889000" cy="2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65942</xdr:rowOff>
    </xdr:from>
    <xdr:to>
      <xdr:col>76</xdr:col>
      <xdr:colOff>114300</xdr:colOff>
      <xdr:row>38</xdr:row>
      <xdr:rowOff>81762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81042"/>
          <a:ext cx="889000" cy="1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89614</xdr:rowOff>
    </xdr:from>
    <xdr:to>
      <xdr:col>71</xdr:col>
      <xdr:colOff>177800</xdr:colOff>
      <xdr:row>38</xdr:row>
      <xdr:rowOff>65942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61814"/>
          <a:ext cx="889000" cy="3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156649</xdr:rowOff>
    </xdr:from>
    <xdr:to>
      <xdr:col>85</xdr:col>
      <xdr:colOff>177800</xdr:colOff>
      <xdr:row>38</xdr:row>
      <xdr:rowOff>86799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135076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10955</xdr:rowOff>
    </xdr:from>
    <xdr:to>
      <xdr:col>81</xdr:col>
      <xdr:colOff>101600</xdr:colOff>
      <xdr:row>38</xdr:row>
      <xdr:rowOff>112555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2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103682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30962</xdr:rowOff>
    </xdr:from>
    <xdr:to>
      <xdr:col>76</xdr:col>
      <xdr:colOff>165100</xdr:colOff>
      <xdr:row>38</xdr:row>
      <xdr:rowOff>132562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4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123689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3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15142</xdr:rowOff>
    </xdr:from>
    <xdr:to>
      <xdr:col>72</xdr:col>
      <xdr:colOff>38100</xdr:colOff>
      <xdr:row>38</xdr:row>
      <xdr:rowOff>116742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107869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38814</xdr:rowOff>
    </xdr:from>
    <xdr:to>
      <xdr:col>67</xdr:col>
      <xdr:colOff>101600</xdr:colOff>
      <xdr:row>36</xdr:row>
      <xdr:rowOff>140414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156941</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98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115000</xdr:rowOff>
    </xdr:from>
    <xdr:to>
      <xdr:col>85</xdr:col>
      <xdr:colOff>127000</xdr:colOff>
      <xdr:row>58</xdr:row>
      <xdr:rowOff>122258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59100"/>
          <a:ext cx="8382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122258</xdr:rowOff>
    </xdr:from>
    <xdr:to>
      <xdr:col>81</xdr:col>
      <xdr:colOff>50800</xdr:colOff>
      <xdr:row>58</xdr:row>
      <xdr:rowOff>135466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66358"/>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130073</xdr:rowOff>
    </xdr:from>
    <xdr:to>
      <xdr:col>76</xdr:col>
      <xdr:colOff>114300</xdr:colOff>
      <xdr:row>58</xdr:row>
      <xdr:rowOff>135466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74173"/>
          <a:ext cx="889000" cy="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95694</xdr:rowOff>
    </xdr:from>
    <xdr:to>
      <xdr:col>71</xdr:col>
      <xdr:colOff>177800</xdr:colOff>
      <xdr:row>58</xdr:row>
      <xdr:rowOff>130073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39794"/>
          <a:ext cx="889000" cy="3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64200</xdr:rowOff>
    </xdr:from>
    <xdr:to>
      <xdr:col>85</xdr:col>
      <xdr:colOff>177800</xdr:colOff>
      <xdr:row>58</xdr:row>
      <xdr:rowOff>165800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100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150577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71458</xdr:rowOff>
    </xdr:from>
    <xdr:to>
      <xdr:col>81</xdr:col>
      <xdr:colOff>101600</xdr:colOff>
      <xdr:row>59</xdr:row>
      <xdr:rowOff>1608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100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164185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1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84666</xdr:rowOff>
    </xdr:from>
    <xdr:to>
      <xdr:col>76</xdr:col>
      <xdr:colOff>165100</xdr:colOff>
      <xdr:row>59</xdr:row>
      <xdr:rowOff>14816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5943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79273</xdr:rowOff>
    </xdr:from>
    <xdr:to>
      <xdr:col>72</xdr:col>
      <xdr:colOff>38100</xdr:colOff>
      <xdr:row>59</xdr:row>
      <xdr:rowOff>9423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550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1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44894</xdr:rowOff>
    </xdr:from>
    <xdr:to>
      <xdr:col>67</xdr:col>
      <xdr:colOff>101600</xdr:colOff>
      <xdr:row>58</xdr:row>
      <xdr:rowOff>146494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8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137621</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8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4268</xdr:rowOff>
    </xdr:from>
    <xdr:to>
      <xdr:col>85</xdr:col>
      <xdr:colOff>127000</xdr:colOff>
      <xdr:row>77</xdr:row>
      <xdr:rowOff>21763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205918"/>
          <a:ext cx="8382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21763</xdr:rowOff>
    </xdr:from>
    <xdr:to>
      <xdr:col>81</xdr:col>
      <xdr:colOff>50800</xdr:colOff>
      <xdr:row>77</xdr:row>
      <xdr:rowOff>162612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223413"/>
          <a:ext cx="889000" cy="14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162612</xdr:rowOff>
    </xdr:from>
    <xdr:to>
      <xdr:col>76</xdr:col>
      <xdr:colOff>114300</xdr:colOff>
      <xdr:row>79</xdr:row>
      <xdr:rowOff>17431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364262"/>
          <a:ext cx="889000" cy="19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12588</xdr:rowOff>
    </xdr:from>
    <xdr:to>
      <xdr:col>71</xdr:col>
      <xdr:colOff>177800</xdr:colOff>
      <xdr:row>79</xdr:row>
      <xdr:rowOff>17431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57138"/>
          <a:ext cx="8890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124918</xdr:rowOff>
    </xdr:from>
    <xdr:to>
      <xdr:col>85</xdr:col>
      <xdr:colOff>177800</xdr:colOff>
      <xdr:row>77</xdr:row>
      <xdr:rowOff>55068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15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147795</xdr:rowOff>
    </xdr:from>
    <xdr:ext cx="599010"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00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142413</xdr:rowOff>
    </xdr:from>
    <xdr:to>
      <xdr:col>81</xdr:col>
      <xdr:colOff>101600</xdr:colOff>
      <xdr:row>77</xdr:row>
      <xdr:rowOff>72563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17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89090</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294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111812</xdr:rowOff>
    </xdr:from>
    <xdr:to>
      <xdr:col>76</xdr:col>
      <xdr:colOff>165100</xdr:colOff>
      <xdr:row>78</xdr:row>
      <xdr:rowOff>41962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1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58489</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308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138081</xdr:rowOff>
    </xdr:from>
    <xdr:to>
      <xdr:col>72</xdr:col>
      <xdr:colOff>38100</xdr:colOff>
      <xdr:row>79</xdr:row>
      <xdr:rowOff>68231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59358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60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133238</xdr:rowOff>
    </xdr:from>
    <xdr:to>
      <xdr:col>67</xdr:col>
      <xdr:colOff>101600</xdr:colOff>
      <xdr:row>79</xdr:row>
      <xdr:rowOff>63388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79915</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8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115810</xdr:rowOff>
    </xdr:from>
    <xdr:to>
      <xdr:col>85</xdr:col>
      <xdr:colOff>127000</xdr:colOff>
      <xdr:row>97</xdr:row>
      <xdr:rowOff>127426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746460"/>
          <a:ext cx="838200" cy="1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127426</xdr:rowOff>
    </xdr:from>
    <xdr:to>
      <xdr:col>81</xdr:col>
      <xdr:colOff>50800</xdr:colOff>
      <xdr:row>97</xdr:row>
      <xdr:rowOff>141191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58076"/>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141191</xdr:rowOff>
    </xdr:from>
    <xdr:to>
      <xdr:col>76</xdr:col>
      <xdr:colOff>114300</xdr:colOff>
      <xdr:row>97</xdr:row>
      <xdr:rowOff>162161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71841"/>
          <a:ext cx="889000" cy="2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162161</xdr:rowOff>
    </xdr:from>
    <xdr:to>
      <xdr:col>71</xdr:col>
      <xdr:colOff>177800</xdr:colOff>
      <xdr:row>98</xdr:row>
      <xdr:rowOff>17875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92811"/>
          <a:ext cx="889000" cy="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65010</xdr:rowOff>
    </xdr:from>
    <xdr:to>
      <xdr:col>85</xdr:col>
      <xdr:colOff>177800</xdr:colOff>
      <xdr:row>97</xdr:row>
      <xdr:rowOff>166610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43437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76626</xdr:rowOff>
    </xdr:from>
    <xdr:to>
      <xdr:col>81</xdr:col>
      <xdr:colOff>101600</xdr:colOff>
      <xdr:row>98</xdr:row>
      <xdr:rowOff>6776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169353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0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90391</xdr:rowOff>
    </xdr:from>
    <xdr:to>
      <xdr:col>76</xdr:col>
      <xdr:colOff>165100</xdr:colOff>
      <xdr:row>98</xdr:row>
      <xdr:rowOff>20541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2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11668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81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111361</xdr:rowOff>
    </xdr:from>
    <xdr:to>
      <xdr:col>72</xdr:col>
      <xdr:colOff>38100</xdr:colOff>
      <xdr:row>98</xdr:row>
      <xdr:rowOff>41511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4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32638</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138525</xdr:rowOff>
    </xdr:from>
    <xdr:to>
      <xdr:col>67</xdr:col>
      <xdr:colOff>101600</xdr:colOff>
      <xdr:row>98</xdr:row>
      <xdr:rowOff>68675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6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59802</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61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a:t>
          </a:r>
          <a:r>
            <a:rPr kumimoji="1" lang="en-US" altLang="ja-JP" sz="1300">
              <a:latin typeface="ＭＳ Ｐゴシック" panose="020B0600070205080204" pitchFamily="50" charset="-128"/>
              <a:ea typeface="ＭＳ Ｐゴシック" panose="020B0600070205080204" pitchFamily="50" charset="-128"/>
            </a:rPr>
            <a:t>3,385</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3,278</a:t>
          </a:r>
          <a:r>
            <a:rPr kumimoji="1" lang="ja-JP" altLang="en-US" sz="1300">
              <a:latin typeface="ＭＳ Ｐゴシック" panose="020B0600070205080204" pitchFamily="50" charset="-128"/>
              <a:ea typeface="ＭＳ Ｐゴシック" panose="020B0600070205080204" pitchFamily="50" charset="-128"/>
            </a:rPr>
            <a:t>人　</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％減）全体的に住民一人当たりのコストは増加している。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人口減以外の要因について、特徴的なものは下記のとおり。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消防費は、小型ポンプ積載車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台の更新を行ったことによるもので、</a:t>
          </a:r>
          <a:r>
            <a:rPr kumimoji="1" lang="en-US" altLang="ja-JP" sz="1300">
              <a:latin typeface="ＭＳ Ｐゴシック" panose="020B0600070205080204" pitchFamily="50" charset="-128"/>
              <a:ea typeface="ＭＳ Ｐゴシック" panose="020B0600070205080204" pitchFamily="50" charset="-128"/>
            </a:rPr>
            <a:t>6,760</a:t>
          </a:r>
          <a:r>
            <a:rPr kumimoji="1" lang="ja-JP" altLang="en-US" sz="1300">
              <a:latin typeface="ＭＳ Ｐゴシック" panose="020B0600070205080204" pitchFamily="50" charset="-128"/>
              <a:ea typeface="ＭＳ Ｐゴシック" panose="020B0600070205080204" pitchFamily="50" charset="-128"/>
            </a:rPr>
            <a:t>円増加している。総務費は、新庁舎関連事業（防災広場造成）の完了及びコロナ・物価高騰関連臨時交付金の減少によるもので、</a:t>
          </a:r>
          <a:r>
            <a:rPr kumimoji="1" lang="en-US" altLang="ja-JP" sz="1300">
              <a:latin typeface="ＭＳ Ｐゴシック" panose="020B0600070205080204" pitchFamily="50" charset="-128"/>
              <a:ea typeface="ＭＳ Ｐゴシック" panose="020B0600070205080204" pitchFamily="50" charset="-128"/>
            </a:rPr>
            <a:t>27,273</a:t>
          </a:r>
          <a:r>
            <a:rPr kumimoji="1" lang="ja-JP" altLang="en-US" sz="1300">
              <a:latin typeface="ＭＳ Ｐゴシック" panose="020B0600070205080204" pitchFamily="50" charset="-128"/>
              <a:ea typeface="ＭＳ Ｐゴシック" panose="020B0600070205080204" pitchFamily="50" charset="-128"/>
            </a:rPr>
            <a:t>円減少している。農林水産業費は、森林環境対策事業として町営一般住宅</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棟を建設したこと及び県単営農飲雑用水施設整備事業の増加によるもので、</a:t>
          </a:r>
          <a:r>
            <a:rPr kumimoji="1" lang="en-US" altLang="ja-JP" sz="1300">
              <a:latin typeface="ＭＳ Ｐゴシック" panose="020B0600070205080204" pitchFamily="50" charset="-128"/>
              <a:ea typeface="ＭＳ Ｐゴシック" panose="020B0600070205080204" pitchFamily="50" charset="-128"/>
            </a:rPr>
            <a:t>47,678</a:t>
          </a:r>
          <a:r>
            <a:rPr kumimoji="1" lang="ja-JP" altLang="en-US" sz="1300">
              <a:latin typeface="ＭＳ Ｐゴシック" panose="020B0600070205080204" pitchFamily="50" charset="-128"/>
              <a:ea typeface="ＭＳ Ｐゴシック" panose="020B0600070205080204" pitchFamily="50" charset="-128"/>
            </a:rPr>
            <a:t>円増加している。商工費は、スキー場再開の準備に伴う、三セク特別対策補助金の増加及び施設改修、修繕、備品整備等に係る費用の増加によるもので、</a:t>
          </a:r>
          <a:r>
            <a:rPr kumimoji="1" lang="en-US" altLang="ja-JP" sz="1300">
              <a:latin typeface="ＭＳ Ｐゴシック" panose="020B0600070205080204" pitchFamily="50" charset="-128"/>
              <a:ea typeface="ＭＳ Ｐゴシック" panose="020B0600070205080204" pitchFamily="50" charset="-128"/>
            </a:rPr>
            <a:t>23,024</a:t>
          </a:r>
          <a:r>
            <a:rPr kumimoji="1" lang="ja-JP" altLang="en-US" sz="1300">
              <a:latin typeface="ＭＳ Ｐゴシック" panose="020B0600070205080204" pitchFamily="50" charset="-128"/>
              <a:ea typeface="ＭＳ Ｐゴシック" panose="020B0600070205080204" pitchFamily="50" charset="-128"/>
            </a:rPr>
            <a:t>円増加している。災害復旧費は、令和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年災、</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年災、現年災にかかる災害復旧事業が本格化し事業費が増加したことにより、</a:t>
          </a:r>
          <a:r>
            <a:rPr kumimoji="1" lang="en-US" altLang="ja-JP" sz="1300">
              <a:latin typeface="ＭＳ Ｐゴシック" panose="020B0600070205080204" pitchFamily="50" charset="-128"/>
              <a:ea typeface="ＭＳ Ｐゴシック" panose="020B0600070205080204" pitchFamily="50" charset="-128"/>
            </a:rPr>
            <a:t>13,775</a:t>
          </a:r>
          <a:r>
            <a:rPr kumimoji="1" lang="ja-JP" altLang="en-US" sz="1300">
              <a:latin typeface="ＭＳ Ｐゴシック" panose="020B0600070205080204" pitchFamily="50" charset="-128"/>
              <a:ea typeface="ＭＳ Ｐゴシック" panose="020B0600070205080204" pitchFamily="50" charset="-128"/>
            </a:rPr>
            <a:t>円増加している。衛生費は、前年度に臨時的に増額となった病院経営に係る負担金がなくなったことにより、衛生費全体として</a:t>
          </a:r>
          <a:r>
            <a:rPr kumimoji="1" lang="en-US" altLang="ja-JP" sz="1300">
              <a:latin typeface="ＭＳ Ｐゴシック" panose="020B0600070205080204" pitchFamily="50" charset="-128"/>
              <a:ea typeface="ＭＳ Ｐゴシック" panose="020B0600070205080204" pitchFamily="50" charset="-128"/>
            </a:rPr>
            <a:t>11,195</a:t>
          </a:r>
          <a:r>
            <a:rPr kumimoji="1" lang="ja-JP" altLang="en-US" sz="1300">
              <a:latin typeface="ＭＳ Ｐゴシック" panose="020B0600070205080204" pitchFamily="50" charset="-128"/>
              <a:ea typeface="ＭＳ Ｐゴシック" panose="020B0600070205080204" pitchFamily="50" charset="-128"/>
            </a:rPr>
            <a:t>円減少している。公債費は、役場庁舎建設事業に係る一連の事業が完了し、起債償還が始まったことにより</a:t>
          </a:r>
          <a:r>
            <a:rPr kumimoji="1" lang="en-US" altLang="ja-JP" sz="1300">
              <a:latin typeface="ＭＳ Ｐゴシック" panose="020B0600070205080204" pitchFamily="50" charset="-128"/>
              <a:ea typeface="ＭＳ Ｐゴシック" panose="020B0600070205080204" pitchFamily="50" charset="-128"/>
            </a:rPr>
            <a:t>6,098</a:t>
          </a:r>
          <a:r>
            <a:rPr kumimoji="1" lang="ja-JP" altLang="en-US" sz="1300">
              <a:latin typeface="ＭＳ Ｐゴシック" panose="020B0600070205080204" pitchFamily="50" charset="-128"/>
              <a:ea typeface="ＭＳ Ｐゴシック" panose="020B0600070205080204" pitchFamily="50" charset="-128"/>
            </a:rPr>
            <a:t>円の増加となっている。災害復旧事業に係る起債の償還もあり、高止まり状態にあるといえる。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宮崎県五ケ瀬町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年度実施した災害復旧事業に係る国庫負担金の施越分の収入、令和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減額調整となっていたことによる普通交付税の増、風力発電施設関係の固定資産税の増により全体として歳入の増となった一方で、歳出においても福祉センターの屋根改修工事、町営一般住宅の建設、営農飲雑用水施設整備、スキー場施設整備等の費用が増額となったが、繰越事業への一般財源充当が大きく減少したことで、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年度から</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ヶ年連続で財政調整基金を取り崩していたが、当年度は基金積立を行うことができた。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宮崎県五ケ瀬町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簡易水道事業の法適化と病院事業会計の別組織化により、標準財政規模比の比率に影響がでている。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全体としては、一般会計を含むすべての会計において黒字で推移しており、連結赤字比率も算出されていない。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各会計において、引き続き財政健全化に向けた取り組みを進めることで、町全体の健全な財政を維持していく。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5978568</v>
      </c>
      <c r="BO4" s="436"/>
      <c r="BP4" s="436"/>
      <c r="BQ4" s="436"/>
      <c r="BR4" s="436"/>
      <c r="BS4" s="436"/>
      <c r="BT4" s="436"/>
      <c r="BU4" s="437"/>
      <c r="BV4" s="435">
        <v>5969374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4.3</v>
      </c>
      <c r="CU4" s="576"/>
      <c r="CV4" s="576"/>
      <c r="CW4" s="576"/>
      <c r="CX4" s="576"/>
      <c r="CY4" s="576"/>
      <c r="CZ4" s="576"/>
      <c r="DA4" s="577"/>
      <c r="DB4" s="575">
        <v>1.2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5718003</v>
      </c>
      <c r="BO5" s="407"/>
      <c r="BP5" s="407"/>
      <c r="BQ5" s="407"/>
      <c r="BR5" s="407"/>
      <c r="BS5" s="407"/>
      <c r="BT5" s="407"/>
      <c r="BU5" s="408"/>
      <c r="BV5" s="406">
        <v>5673621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97.4</v>
      </c>
      <c r="CU5" s="404"/>
      <c r="CV5" s="404"/>
      <c r="CW5" s="404"/>
      <c r="CX5" s="404"/>
      <c r="CY5" s="404"/>
      <c r="CZ5" s="404"/>
      <c r="DA5" s="405"/>
      <c r="DB5" s="403">
        <v>91.6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260565</v>
      </c>
      <c r="BO6" s="407"/>
      <c r="BP6" s="407"/>
      <c r="BQ6" s="407"/>
      <c r="BR6" s="407"/>
      <c r="BS6" s="407"/>
      <c r="BT6" s="407"/>
      <c r="BU6" s="408"/>
      <c r="BV6" s="406">
        <v>295753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97.6</v>
      </c>
      <c r="CU6" s="550"/>
      <c r="CV6" s="550"/>
      <c r="CW6" s="550"/>
      <c r="CX6" s="550"/>
      <c r="CY6" s="550"/>
      <c r="CZ6" s="550"/>
      <c r="DA6" s="551"/>
      <c r="DB6" s="549">
        <v>92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143448</v>
      </c>
      <c r="BO7" s="407"/>
      <c r="BP7" s="407"/>
      <c r="BQ7" s="407"/>
      <c r="BR7" s="407"/>
      <c r="BS7" s="407"/>
      <c r="BT7" s="407"/>
      <c r="BU7" s="408"/>
      <c r="BV7" s="406">
        <v>263161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2735858</v>
      </c>
      <c r="CU7" s="407"/>
      <c r="CV7" s="407"/>
      <c r="CW7" s="407"/>
      <c r="CX7" s="407"/>
      <c r="CY7" s="407"/>
      <c r="CZ7" s="407"/>
      <c r="DA7" s="408"/>
      <c r="DB7" s="406">
        <v>2623469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117117</v>
      </c>
      <c r="BO8" s="407"/>
      <c r="BP8" s="407"/>
      <c r="BQ8" s="407"/>
      <c r="BR8" s="407"/>
      <c r="BS8" s="407"/>
      <c r="BT8" s="407"/>
      <c r="BU8" s="408"/>
      <c r="BV8" s="406">
        <v>32592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0.15</v>
      </c>
      <c r="CU8" s="510"/>
      <c r="CV8" s="510"/>
      <c r="CW8" s="510"/>
      <c r="CX8" s="510"/>
      <c r="CY8" s="510"/>
      <c r="CZ8" s="510"/>
      <c r="DA8" s="511"/>
      <c r="DB8" s="509">
        <v>0.15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3472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84525</v>
      </c>
      <c r="BO9" s="407"/>
      <c r="BP9" s="407"/>
      <c r="BQ9" s="407"/>
      <c r="BR9" s="407"/>
      <c r="BS9" s="407"/>
      <c r="BT9" s="407"/>
      <c r="BU9" s="408"/>
      <c r="BV9" s="406">
        <v>-1459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13.1</v>
      </c>
      <c r="CU9" s="404"/>
      <c r="CV9" s="404"/>
      <c r="CW9" s="404"/>
      <c r="CX9" s="404"/>
      <c r="CY9" s="404"/>
      <c r="CZ9" s="404"/>
      <c r="DA9" s="405"/>
      <c r="DB9" s="403">
        <v>13.3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3887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72099</v>
      </c>
      <c r="BO10" s="407"/>
      <c r="BP10" s="407"/>
      <c r="BQ10" s="407"/>
      <c r="BR10" s="407"/>
      <c r="BS10" s="407"/>
      <c r="BT10" s="407"/>
      <c r="BU10" s="408"/>
      <c r="BV10" s="406">
        <v>3877</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3278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122000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3261</v>
      </c>
      <c r="S13" s="494"/>
      <c r="T13" s="494"/>
      <c r="U13" s="494"/>
      <c r="V13" s="495"/>
      <c r="W13" s="496" t="s">
        <v>131</v>
      </c>
      <c r="X13" s="392"/>
      <c r="Y13" s="392"/>
      <c r="Z13" s="392"/>
      <c r="AA13" s="392"/>
      <c r="AB13" s="393"/>
      <c r="AC13" s="359">
        <v>646</v>
      </c>
      <c r="AD13" s="360"/>
      <c r="AE13" s="360"/>
      <c r="AF13" s="360"/>
      <c r="AG13" s="361"/>
      <c r="AH13" s="359">
        <v>746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156624</v>
      </c>
      <c r="BO13" s="407"/>
      <c r="BP13" s="407"/>
      <c r="BQ13" s="407"/>
      <c r="BR13" s="407"/>
      <c r="BS13" s="407"/>
      <c r="BT13" s="407"/>
      <c r="BU13" s="408"/>
      <c r="BV13" s="406">
        <v>-119582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8.4</v>
      </c>
      <c r="CU13" s="404"/>
      <c r="CV13" s="404"/>
      <c r="CW13" s="404"/>
      <c r="CX13" s="404"/>
      <c r="CY13" s="404"/>
      <c r="CZ13" s="404"/>
      <c r="DA13" s="405"/>
      <c r="DB13" s="403">
        <v>8.6999999999999993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3385</v>
      </c>
      <c r="S14" s="494"/>
      <c r="T14" s="494"/>
      <c r="U14" s="494"/>
      <c r="V14" s="495"/>
      <c r="W14" s="497"/>
      <c r="X14" s="395"/>
      <c r="Y14" s="395"/>
      <c r="Z14" s="395"/>
      <c r="AA14" s="395"/>
      <c r="AB14" s="396"/>
      <c r="AC14" s="486">
        <v>35.6</v>
      </c>
      <c r="AD14" s="487"/>
      <c r="AE14" s="487"/>
      <c r="AF14" s="487"/>
      <c r="AG14" s="488"/>
      <c r="AH14" s="486">
        <v>37.6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3376</v>
      </c>
      <c r="S15" s="494"/>
      <c r="T15" s="494"/>
      <c r="U15" s="494"/>
      <c r="V15" s="495"/>
      <c r="W15" s="496" t="s">
        <v>137</v>
      </c>
      <c r="X15" s="392"/>
      <c r="Y15" s="392"/>
      <c r="Z15" s="392"/>
      <c r="AA15" s="392"/>
      <c r="AB15" s="393"/>
      <c r="AC15" s="359">
        <v>273</v>
      </c>
      <c r="AD15" s="360"/>
      <c r="AE15" s="360"/>
      <c r="AF15" s="360"/>
      <c r="AG15" s="361"/>
      <c r="AH15" s="359">
        <v>290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419170</v>
      </c>
      <c r="BO15" s="436"/>
      <c r="BP15" s="436"/>
      <c r="BQ15" s="436"/>
      <c r="BR15" s="436"/>
      <c r="BS15" s="436"/>
      <c r="BT15" s="436"/>
      <c r="BU15" s="437"/>
      <c r="BV15" s="435">
        <v>373689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v>
      </c>
      <c r="AD16" s="487"/>
      <c r="AE16" s="487"/>
      <c r="AF16" s="487"/>
      <c r="AG16" s="488"/>
      <c r="AH16" s="486">
        <v>14.6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2653286</v>
      </c>
      <c r="BO16" s="407"/>
      <c r="BP16" s="407"/>
      <c r="BQ16" s="407"/>
      <c r="BR16" s="407"/>
      <c r="BS16" s="407"/>
      <c r="BT16" s="407"/>
      <c r="BU16" s="408"/>
      <c r="BV16" s="406">
        <v>2543488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896</v>
      </c>
      <c r="AD17" s="360"/>
      <c r="AE17" s="360"/>
      <c r="AF17" s="360"/>
      <c r="AG17" s="361"/>
      <c r="AH17" s="359">
        <v>946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497098</v>
      </c>
      <c r="BO17" s="407"/>
      <c r="BP17" s="407"/>
      <c r="BQ17" s="407"/>
      <c r="BR17" s="407"/>
      <c r="BS17" s="407"/>
      <c r="BT17" s="407"/>
      <c r="BU17" s="408"/>
      <c r="BV17" s="406">
        <v>442840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171.73</v>
      </c>
      <c r="M18" s="459"/>
      <c r="N18" s="459"/>
      <c r="O18" s="459"/>
      <c r="P18" s="459"/>
      <c r="Q18" s="459"/>
      <c r="R18" s="460"/>
      <c r="S18" s="460"/>
      <c r="T18" s="460"/>
      <c r="U18" s="460"/>
      <c r="V18" s="461"/>
      <c r="W18" s="477"/>
      <c r="X18" s="478"/>
      <c r="Y18" s="478"/>
      <c r="Z18" s="478"/>
      <c r="AA18" s="478"/>
      <c r="AB18" s="502"/>
      <c r="AC18" s="376">
        <v>49.4</v>
      </c>
      <c r="AD18" s="377"/>
      <c r="AE18" s="377"/>
      <c r="AF18" s="377"/>
      <c r="AG18" s="462"/>
      <c r="AH18" s="376">
        <v>47.7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2698638</v>
      </c>
      <c r="BO18" s="407"/>
      <c r="BP18" s="407"/>
      <c r="BQ18" s="407"/>
      <c r="BR18" s="407"/>
      <c r="BS18" s="407"/>
      <c r="BT18" s="407"/>
      <c r="BU18" s="408"/>
      <c r="BV18" s="406">
        <v>2431177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3560496</v>
      </c>
      <c r="BO19" s="407"/>
      <c r="BP19" s="407"/>
      <c r="BQ19" s="407"/>
      <c r="BR19" s="407"/>
      <c r="BS19" s="407"/>
      <c r="BT19" s="407"/>
      <c r="BU19" s="408"/>
      <c r="BV19" s="406">
        <v>3451720</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1234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4239365</v>
      </c>
      <c r="BO22" s="436"/>
      <c r="BP22" s="436"/>
      <c r="BQ22" s="436"/>
      <c r="BR22" s="436"/>
      <c r="BS22" s="436"/>
      <c r="BT22" s="436"/>
      <c r="BU22" s="437"/>
      <c r="BV22" s="435">
        <v>4253660</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2617675</v>
      </c>
      <c r="BO23" s="407"/>
      <c r="BP23" s="407"/>
      <c r="BQ23" s="407"/>
      <c r="BR23" s="407"/>
      <c r="BS23" s="407"/>
      <c r="BT23" s="407"/>
      <c r="BU23" s="408"/>
      <c r="BV23" s="406">
        <v>2572190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6800</v>
      </c>
      <c r="R24" s="360"/>
      <c r="S24" s="360"/>
      <c r="T24" s="360"/>
      <c r="U24" s="360"/>
      <c r="V24" s="361"/>
      <c r="W24" s="449"/>
      <c r="X24" s="386"/>
      <c r="Y24" s="387"/>
      <c r="Z24" s="362" t="s">
        <v>162</v>
      </c>
      <c r="AA24" s="363"/>
      <c r="AB24" s="363"/>
      <c r="AC24" s="363"/>
      <c r="AD24" s="363"/>
      <c r="AE24" s="363"/>
      <c r="AF24" s="363"/>
      <c r="AG24" s="364"/>
      <c r="AH24" s="359">
        <v>88</v>
      </c>
      <c r="AI24" s="360"/>
      <c r="AJ24" s="360"/>
      <c r="AK24" s="360"/>
      <c r="AL24" s="361"/>
      <c r="AM24" s="359">
        <v>288200</v>
      </c>
      <c r="AN24" s="360"/>
      <c r="AO24" s="360"/>
      <c r="AP24" s="360"/>
      <c r="AQ24" s="360"/>
      <c r="AR24" s="361"/>
      <c r="AS24" s="359">
        <v>3275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3416686</v>
      </c>
      <c r="BO24" s="407"/>
      <c r="BP24" s="407"/>
      <c r="BQ24" s="407"/>
      <c r="BR24" s="407"/>
      <c r="BS24" s="407"/>
      <c r="BT24" s="407"/>
      <c r="BU24" s="408"/>
      <c r="BV24" s="406">
        <v>3321019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5550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1611663</v>
      </c>
      <c r="BO25" s="436"/>
      <c r="BP25" s="436"/>
      <c r="BQ25" s="436"/>
      <c r="BR25" s="436"/>
      <c r="BS25" s="436"/>
      <c r="BT25" s="436"/>
      <c r="BU25" s="437"/>
      <c r="BV25" s="435" t="s">
        <v>122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5300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31032</v>
      </c>
      <c r="AN26" s="360"/>
      <c r="AO26" s="360"/>
      <c r="AP26" s="360"/>
      <c r="AQ26" s="360"/>
      <c r="AR26" s="361"/>
      <c r="AS26" s="359">
        <v>3879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3070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239073</v>
      </c>
      <c r="BO27" s="441"/>
      <c r="BP27" s="441"/>
      <c r="BQ27" s="441"/>
      <c r="BR27" s="441"/>
      <c r="BS27" s="441"/>
      <c r="BT27" s="441"/>
      <c r="BU27" s="442"/>
      <c r="BV27" s="440">
        <v>240826</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2440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1491460</v>
      </c>
      <c r="BO28" s="436"/>
      <c r="BP28" s="436"/>
      <c r="BQ28" s="436"/>
      <c r="BR28" s="436"/>
      <c r="BS28" s="436"/>
      <c r="BT28" s="436"/>
      <c r="BU28" s="437"/>
      <c r="BV28" s="435">
        <v>1419361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7</v>
      </c>
      <c r="M29" s="360"/>
      <c r="N29" s="360"/>
      <c r="O29" s="360"/>
      <c r="P29" s="361"/>
      <c r="Q29" s="359">
        <v>2280</v>
      </c>
      <c r="R29" s="360"/>
      <c r="S29" s="360"/>
      <c r="T29" s="360"/>
      <c r="U29" s="360"/>
      <c r="V29" s="361"/>
      <c r="W29" s="450"/>
      <c r="X29" s="451"/>
      <c r="Y29" s="452"/>
      <c r="Z29" s="362" t="s">
        <v>178</v>
      </c>
      <c r="AA29" s="363"/>
      <c r="AB29" s="363"/>
      <c r="AC29" s="363"/>
      <c r="AD29" s="363"/>
      <c r="AE29" s="363"/>
      <c r="AF29" s="363"/>
      <c r="AG29" s="364"/>
      <c r="AH29" s="359">
        <v>89</v>
      </c>
      <c r="AI29" s="360"/>
      <c r="AJ29" s="360"/>
      <c r="AK29" s="360"/>
      <c r="AL29" s="361"/>
      <c r="AM29" s="359">
        <v>291996</v>
      </c>
      <c r="AN29" s="360"/>
      <c r="AO29" s="360"/>
      <c r="AP29" s="360"/>
      <c r="AQ29" s="360"/>
      <c r="AR29" s="361"/>
      <c r="AS29" s="359">
        <v>3281</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306393</v>
      </c>
      <c r="BO29" s="407"/>
      <c r="BP29" s="407"/>
      <c r="BQ29" s="407"/>
      <c r="BR29" s="407"/>
      <c r="BS29" s="407"/>
      <c r="BT29" s="407"/>
      <c r="BU29" s="408"/>
      <c r="BV29" s="406">
        <v>312879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98.7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900812</v>
      </c>
      <c r="BO30" s="441"/>
      <c r="BP30" s="441"/>
      <c r="BQ30" s="441"/>
      <c r="BR30" s="441"/>
      <c r="BS30" s="441"/>
      <c r="BT30" s="441"/>
      <c r="BU30" s="442"/>
      <c r="BV30" s="440">
        <v>887179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宮崎県市町村総合事務組合　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株式会社五ヶ瀬ハイランド</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介護保険特別会計（保険事業勘定）</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宮崎県市町村総合事務組合　市町村交通災害共済事業特別会計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五ヶ瀬ワイナリー株式会社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宮崎県市町村総合事務組合　自治会館管理運営特別会計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宮崎県林業公社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介護保険特別会計（介護サービス事業勘定）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宮崎県後期高齢者医療広域連合　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宮崎県後期高齢者医療広域連合　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宮崎県北部広域行政事務組合（一般会計）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宮崎県北部広域行政事務組合（特別会計）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西臼杵広域行政事務組合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74muwJOovi8hRRa1xPzEfYgVqSvJlcem8RV+iO1GXX6BlU3DMxZiXs4YpfphHO33NH+1GBz1PqI0UCyKvGwekQ==" saltValue="u3YdmpMwjOUzmctE1qx4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1.1499999999999999</v>
      </c>
      <c r="G34" s="33">
        <v>1.81</v>
      </c>
      <c r="H34" s="33">
        <v>1.36</v>
      </c>
      <c r="I34" s="33">
        <v>1.24</v>
      </c>
      <c r="J34" s="34">
        <v>4.28</v>
      </c>
      <c r="K34" s="22"/>
      <c r="L34" s="22"/>
      <c r="M34" s="22"/>
      <c r="N34" s="22"/>
      <c r="O34" s="22"/>
      <c r="P34" s="22"/>
    </row>
    <row r="35" spans="1:16" ht="39" customHeight="1" x14ac:dyDescent="0.2">
      <c r="A35" s="22"/>
      <c r="B35" s="35"/>
      <c r="C35" s="1132" t="s">
        <v>534</v>
      </c>
      <c r="D35" s="1132"/>
      <c r="E35" s="1133"/>
      <c r="F35" s="36" t="s">
        <v>488</v>
      </c>
      <c r="G35" s="37" t="s">
        <v>488</v>
      </c>
      <c r="H35" s="37" t="s">
        <v>488</v>
      </c>
      <c r="I35" s="37" t="s">
        <v>488</v>
      </c>
      <c r="J35" s="38">
        <v>0.83</v>
      </c>
      <c r="K35" s="22"/>
      <c r="L35" s="22"/>
      <c r="M35" s="22"/>
      <c r="N35" s="22"/>
      <c r="O35" s="22"/>
      <c r="P35" s="22"/>
    </row>
    <row r="36" spans="1:16" ht="39" customHeight="1" x14ac:dyDescent="0.2">
      <c r="A36" s="22"/>
      <c r="B36" s="35"/>
      <c r="C36" s="1132" t="s">
        <v>535</v>
      </c>
      <c r="D36" s="1132"/>
      <c r="E36" s="1133"/>
      <c r="F36" s="36">
        <v>0.59</v>
      </c>
      <c r="G36" s="37">
        <v>0.92</v>
      </c>
      <c r="H36" s="37">
        <v>0.98</v>
      </c>
      <c r="I36" s="37">
        <v>0.54</v>
      </c>
      <c r="J36" s="38">
        <v>0.62</v>
      </c>
      <c r="K36" s="22"/>
      <c r="L36" s="22"/>
      <c r="M36" s="22"/>
      <c r="N36" s="22"/>
      <c r="O36" s="22"/>
      <c r="P36" s="22"/>
    </row>
    <row r="37" spans="1:16" ht="39" customHeight="1" x14ac:dyDescent="0.2">
      <c r="A37" s="22"/>
      <c r="B37" s="35"/>
      <c r="C37" s="1132" t="s">
        <v>536</v>
      </c>
      <c r="D37" s="1132"/>
      <c r="E37" s="1133"/>
      <c r="F37" s="36">
        <v>1.07</v>
      </c>
      <c r="G37" s="37">
        <v>0.78</v>
      </c>
      <c r="H37" s="37">
        <v>0.18</v>
      </c>
      <c r="I37" s="37">
        <v>0.3</v>
      </c>
      <c r="J37" s="38">
        <v>0.42</v>
      </c>
      <c r="K37" s="22"/>
      <c r="L37" s="22"/>
      <c r="M37" s="22"/>
      <c r="N37" s="22"/>
      <c r="O37" s="22"/>
      <c r="P37" s="22"/>
    </row>
    <row r="38" spans="1:16" ht="39" customHeight="1" x14ac:dyDescent="0.2">
      <c r="A38" s="22"/>
      <c r="B38" s="35"/>
      <c r="C38" s="1132" t="s">
        <v>537</v>
      </c>
      <c r="D38" s="1132"/>
      <c r="E38" s="1133"/>
      <c r="F38" s="36">
        <v>0.01</v>
      </c>
      <c r="G38" s="37">
        <v>0.01</v>
      </c>
      <c r="H38" s="37">
        <v>0.08</v>
      </c>
      <c r="I38" s="37">
        <v>0.02</v>
      </c>
      <c r="J38" s="38">
        <v>0.01</v>
      </c>
      <c r="K38" s="22"/>
      <c r="L38" s="22"/>
      <c r="M38" s="22"/>
      <c r="N38" s="22"/>
      <c r="O38" s="22"/>
      <c r="P38" s="22"/>
    </row>
    <row r="39" spans="1:16" ht="39" customHeight="1" x14ac:dyDescent="0.2">
      <c r="A39" s="22"/>
      <c r="B39" s="35"/>
      <c r="C39" s="1132" t="s">
        <v>538</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540</v>
      </c>
      <c r="D43" s="1134"/>
      <c r="E43" s="1135"/>
      <c r="F43" s="41">
        <v>14.17</v>
      </c>
      <c r="G43" s="42">
        <v>12.1</v>
      </c>
      <c r="H43" s="42">
        <v>10.54</v>
      </c>
      <c r="I43" s="42">
        <v>12.38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4JQoKzYQrLCP89twfzwPn0MXpAsJfLEpn73sOlEchiMJZtQZrMuDt+q1oeQLHOwB05j15VGuBQYmWUTF5wA9g==" saltValue="M/VudRlsOaYVa4a2QUhB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387</v>
      </c>
      <c r="L45" s="58">
        <v>426</v>
      </c>
      <c r="M45" s="58">
        <v>453</v>
      </c>
      <c r="N45" s="58">
        <v>462</v>
      </c>
      <c r="O45" s="59">
        <v>467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2">
      <c r="A48" s="46"/>
      <c r="B48" s="1163"/>
      <c r="C48" s="1164"/>
      <c r="D48" s="60"/>
      <c r="E48" s="1140" t="s">
        <v>13</v>
      </c>
      <c r="F48" s="1140"/>
      <c r="G48" s="1140"/>
      <c r="H48" s="1140"/>
      <c r="I48" s="1140"/>
      <c r="J48" s="1141"/>
      <c r="K48" s="61">
        <v>33</v>
      </c>
      <c r="L48" s="62">
        <v>42</v>
      </c>
      <c r="M48" s="62">
        <v>38</v>
      </c>
      <c r="N48" s="62">
        <v>67</v>
      </c>
      <c r="O48" s="63">
        <v>31</v>
      </c>
      <c r="P48" s="46"/>
      <c r="Q48" s="46"/>
      <c r="R48" s="46"/>
      <c r="S48" s="46"/>
      <c r="T48" s="46"/>
      <c r="U48" s="46"/>
    </row>
    <row r="49" spans="1:21" ht="30.75" customHeight="1" x14ac:dyDescent="0.2">
      <c r="A49" s="46"/>
      <c r="B49" s="1163"/>
      <c r="C49" s="1164"/>
      <c r="D49" s="60"/>
      <c r="E49" s="1140" t="s">
        <v>14</v>
      </c>
      <c r="F49" s="1140"/>
      <c r="G49" s="1140"/>
      <c r="H49" s="1140"/>
      <c r="I49" s="1140"/>
      <c r="J49" s="1141"/>
      <c r="K49" s="61">
        <v>17</v>
      </c>
      <c r="L49" s="62">
        <v>17</v>
      </c>
      <c r="M49" s="62">
        <v>17</v>
      </c>
      <c r="N49" s="62">
        <v>19</v>
      </c>
      <c r="O49" s="63">
        <v>47</v>
      </c>
      <c r="P49" s="46"/>
      <c r="Q49" s="46"/>
      <c r="R49" s="46"/>
      <c r="S49" s="46"/>
      <c r="T49" s="46"/>
      <c r="U49" s="46"/>
    </row>
    <row r="50" spans="1:21" ht="30.75" customHeight="1" x14ac:dyDescent="0.2">
      <c r="A50" s="46"/>
      <c r="B50" s="1163"/>
      <c r="C50" s="1164"/>
      <c r="D50" s="60"/>
      <c r="E50" s="1140" t="s">
        <v>15</v>
      </c>
      <c r="F50" s="1140"/>
      <c r="G50" s="1140"/>
      <c r="H50" s="1140"/>
      <c r="I50" s="1140"/>
      <c r="J50" s="1141"/>
      <c r="K50" s="61">
        <v>2</v>
      </c>
      <c r="L50" s="62" t="s">
        <v>488</v>
      </c>
      <c r="M50" s="62" t="s">
        <v>488</v>
      </c>
      <c r="N50" s="62" t="s">
        <v>488</v>
      </c>
      <c r="O50" s="63" t="s">
        <v>488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488</v>
      </c>
      <c r="L51" s="62" t="s">
        <v>488</v>
      </c>
      <c r="M51" s="62" t="s">
        <v>488</v>
      </c>
      <c r="N51" s="62" t="s">
        <v>488</v>
      </c>
      <c r="O51" s="63" t="s">
        <v>488</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312</v>
      </c>
      <c r="L52" s="62">
        <v>307</v>
      </c>
      <c r="M52" s="62">
        <v>318</v>
      </c>
      <c r="N52" s="62">
        <v>318</v>
      </c>
      <c r="O52" s="63">
        <v>382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127</v>
      </c>
      <c r="L53" s="67">
        <v>178</v>
      </c>
      <c r="M53" s="67">
        <v>190</v>
      </c>
      <c r="N53" s="67">
        <v>230</v>
      </c>
      <c r="O53" s="68">
        <v>163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559</v>
      </c>
      <c r="L58" s="82" t="s">
        <v>559</v>
      </c>
      <c r="M58" s="82" t="s">
        <v>559</v>
      </c>
      <c r="N58" s="82" t="s">
        <v>559</v>
      </c>
      <c r="O58" s="83" t="s">
        <v>559</v>
      </c>
    </row>
    <row r="59" spans="1:21" ht="31.5" customHeight="1" x14ac:dyDescent="0.2">
      <c r="B59" s="1148"/>
      <c r="C59" s="1149"/>
      <c r="D59" s="1155" t="s">
        <v>26</v>
      </c>
      <c r="E59" s="1156"/>
      <c r="F59" s="1156"/>
      <c r="G59" s="1156"/>
      <c r="H59" s="1156"/>
      <c r="I59" s="1156"/>
      <c r="J59" s="1157"/>
      <c r="K59" s="84" t="s">
        <v>559</v>
      </c>
      <c r="L59" s="85" t="s">
        <v>559</v>
      </c>
      <c r="M59" s="85" t="s">
        <v>559</v>
      </c>
      <c r="N59" s="85" t="s">
        <v>559</v>
      </c>
      <c r="O59" s="86" t="s">
        <v>559</v>
      </c>
    </row>
    <row r="60" spans="1:21" ht="31.5" customHeight="1" thickBot="1" x14ac:dyDescent="0.25">
      <c r="B60" s="1150"/>
      <c r="C60" s="1151"/>
      <c r="D60" s="1158" t="s">
        <v>27</v>
      </c>
      <c r="E60" s="1159"/>
      <c r="F60" s="1159"/>
      <c r="G60" s="1159"/>
      <c r="H60" s="1159"/>
      <c r="I60" s="1159"/>
      <c r="J60" s="1160"/>
      <c r="K60" s="87" t="s">
        <v>559</v>
      </c>
      <c r="L60" s="88" t="s">
        <v>559</v>
      </c>
      <c r="M60" s="88" t="s">
        <v>559</v>
      </c>
      <c r="N60" s="88" t="s">
        <v>559</v>
      </c>
      <c r="O60" s="89" t="s">
        <v>559</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DZX4rl2mDlTsiwBePzMP7+g27JAMpBpVxK+h05hjERUCl/uGWWdUV48vErv9Q1ViuDbjB0NhaZ4Jsv5eUBCIw==" saltValue="4GPq2IXumu5vvYdAS8Co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4140</v>
      </c>
      <c r="J41" s="331">
        <v>4328</v>
      </c>
      <c r="K41" s="331">
        <v>4330</v>
      </c>
      <c r="L41" s="331">
        <v>4254</v>
      </c>
      <c r="M41" s="332">
        <v>4239</v>
      </c>
    </row>
    <row r="42" spans="2:13" ht="27.75" customHeight="1" x14ac:dyDescent="0.2">
      <c r="B42" s="1171"/>
      <c r="C42" s="1172"/>
      <c r="D42" s="104"/>
      <c r="E42" s="1175" t="s">
        <v>32</v>
      </c>
      <c r="F42" s="1175"/>
      <c r="G42" s="1175"/>
      <c r="H42" s="1176"/>
      <c r="I42" s="333">
        <v>2</v>
      </c>
      <c r="J42" s="334" t="s">
        <v>488</v>
      </c>
      <c r="K42" s="334" t="s">
        <v>488</v>
      </c>
      <c r="L42" s="334" t="s">
        <v>488</v>
      </c>
      <c r="M42" s="335" t="s">
        <v>488</v>
      </c>
    </row>
    <row r="43" spans="2:13" ht="27.75" customHeight="1" x14ac:dyDescent="0.2">
      <c r="B43" s="1171"/>
      <c r="C43" s="1172"/>
      <c r="D43" s="104"/>
      <c r="E43" s="1175" t="s">
        <v>33</v>
      </c>
      <c r="F43" s="1175"/>
      <c r="G43" s="1175"/>
      <c r="H43" s="1176"/>
      <c r="I43" s="333">
        <v>280</v>
      </c>
      <c r="J43" s="334">
        <v>316</v>
      </c>
      <c r="K43" s="334">
        <v>390</v>
      </c>
      <c r="L43" s="334">
        <v>345</v>
      </c>
      <c r="M43" s="335">
        <v>247</v>
      </c>
    </row>
    <row r="44" spans="2:13" ht="27.75" customHeight="1" x14ac:dyDescent="0.2">
      <c r="B44" s="1171"/>
      <c r="C44" s="1172"/>
      <c r="D44" s="104"/>
      <c r="E44" s="1175" t="s">
        <v>34</v>
      </c>
      <c r="F44" s="1175"/>
      <c r="G44" s="1175"/>
      <c r="H44" s="1176"/>
      <c r="I44" s="333">
        <v>274</v>
      </c>
      <c r="J44" s="334">
        <v>255</v>
      </c>
      <c r="K44" s="334">
        <v>238</v>
      </c>
      <c r="L44" s="334">
        <v>222</v>
      </c>
      <c r="M44" s="335">
        <v>361</v>
      </c>
    </row>
    <row r="45" spans="2:13" ht="27.75" customHeight="1" x14ac:dyDescent="0.2">
      <c r="B45" s="1171"/>
      <c r="C45" s="1172"/>
      <c r="D45" s="104"/>
      <c r="E45" s="1175" t="s">
        <v>35</v>
      </c>
      <c r="F45" s="1175"/>
      <c r="G45" s="1175"/>
      <c r="H45" s="1176"/>
      <c r="I45" s="333">
        <v>830</v>
      </c>
      <c r="J45" s="334">
        <v>790</v>
      </c>
      <c r="K45" s="334">
        <v>810</v>
      </c>
      <c r="L45" s="334">
        <v>860</v>
      </c>
      <c r="M45" s="335">
        <v>870</v>
      </c>
    </row>
    <row r="46" spans="2:13" ht="27.75" customHeight="1" x14ac:dyDescent="0.2">
      <c r="B46" s="1171"/>
      <c r="C46" s="1172"/>
      <c r="D46" s="105"/>
      <c r="E46" s="1175" t="s">
        <v>36</v>
      </c>
      <c r="F46" s="1175"/>
      <c r="G46" s="1175"/>
      <c r="H46" s="1176"/>
      <c r="I46" s="333" t="s">
        <v>488</v>
      </c>
      <c r="J46" s="334" t="s">
        <v>488</v>
      </c>
      <c r="K46" s="334" t="s">
        <v>488</v>
      </c>
      <c r="L46" s="334" t="s">
        <v>488</v>
      </c>
      <c r="M46" s="335" t="s">
        <v>488</v>
      </c>
    </row>
    <row r="47" spans="2:13" ht="27.75" customHeight="1" x14ac:dyDescent="0.2">
      <c r="B47" s="1171"/>
      <c r="C47" s="1172"/>
      <c r="D47" s="106"/>
      <c r="E47" s="1185" t="s">
        <v>37</v>
      </c>
      <c r="F47" s="1186"/>
      <c r="G47" s="1186"/>
      <c r="H47" s="1187"/>
      <c r="I47" s="333" t="s">
        <v>488</v>
      </c>
      <c r="J47" s="334" t="s">
        <v>488</v>
      </c>
      <c r="K47" s="334" t="s">
        <v>488</v>
      </c>
      <c r="L47" s="334" t="s">
        <v>488</v>
      </c>
      <c r="M47" s="335" t="s">
        <v>488</v>
      </c>
    </row>
    <row r="48" spans="2:13" ht="27.75" customHeight="1" x14ac:dyDescent="0.2">
      <c r="B48" s="1171"/>
      <c r="C48" s="1172"/>
      <c r="D48" s="104"/>
      <c r="E48" s="1175" t="s">
        <v>38</v>
      </c>
      <c r="F48" s="1175"/>
      <c r="G48" s="1175"/>
      <c r="H48" s="1176"/>
      <c r="I48" s="333" t="s">
        <v>488</v>
      </c>
      <c r="J48" s="334" t="s">
        <v>488</v>
      </c>
      <c r="K48" s="334" t="s">
        <v>488</v>
      </c>
      <c r="L48" s="334" t="s">
        <v>488</v>
      </c>
      <c r="M48" s="335" t="s">
        <v>488</v>
      </c>
    </row>
    <row r="49" spans="2:13" ht="27.75" customHeight="1" x14ac:dyDescent="0.2">
      <c r="B49" s="1173"/>
      <c r="C49" s="1174"/>
      <c r="D49" s="104"/>
      <c r="E49" s="1175" t="s">
        <v>39</v>
      </c>
      <c r="F49" s="1175"/>
      <c r="G49" s="1175"/>
      <c r="H49" s="1176"/>
      <c r="I49" s="333" t="s">
        <v>488</v>
      </c>
      <c r="J49" s="334" t="s">
        <v>488</v>
      </c>
      <c r="K49" s="334" t="s">
        <v>488</v>
      </c>
      <c r="L49" s="334" t="s">
        <v>488</v>
      </c>
      <c r="M49" s="335" t="s">
        <v>488</v>
      </c>
    </row>
    <row r="50" spans="2:13" ht="27.75" customHeight="1" x14ac:dyDescent="0.2">
      <c r="B50" s="1169" t="s">
        <v>40</v>
      </c>
      <c r="C50" s="1170"/>
      <c r="D50" s="107"/>
      <c r="E50" s="1175" t="s">
        <v>41</v>
      </c>
      <c r="F50" s="1175"/>
      <c r="G50" s="1175"/>
      <c r="H50" s="1176"/>
      <c r="I50" s="333">
        <v>3033</v>
      </c>
      <c r="J50" s="334">
        <v>3269</v>
      </c>
      <c r="K50" s="334">
        <v>3157</v>
      </c>
      <c r="L50" s="334">
        <v>3057</v>
      </c>
      <c r="M50" s="335">
        <v>3135</v>
      </c>
    </row>
    <row r="51" spans="2:13" ht="27.75" customHeight="1" x14ac:dyDescent="0.2">
      <c r="B51" s="1171"/>
      <c r="C51" s="1172"/>
      <c r="D51" s="104"/>
      <c r="E51" s="1175" t="s">
        <v>42</v>
      </c>
      <c r="F51" s="1175"/>
      <c r="G51" s="1175"/>
      <c r="H51" s="1176"/>
      <c r="I51" s="333" t="s">
        <v>488</v>
      </c>
      <c r="J51" s="334" t="s">
        <v>488</v>
      </c>
      <c r="K51" s="334" t="s">
        <v>488</v>
      </c>
      <c r="L51" s="334" t="s">
        <v>488</v>
      </c>
      <c r="M51" s="335" t="s">
        <v>488</v>
      </c>
    </row>
    <row r="52" spans="2:13" ht="27.75" customHeight="1" x14ac:dyDescent="0.2">
      <c r="B52" s="1173"/>
      <c r="C52" s="1174"/>
      <c r="D52" s="104"/>
      <c r="E52" s="1175" t="s">
        <v>43</v>
      </c>
      <c r="F52" s="1175"/>
      <c r="G52" s="1175"/>
      <c r="H52" s="1176"/>
      <c r="I52" s="333">
        <v>3057</v>
      </c>
      <c r="J52" s="334">
        <v>2961</v>
      </c>
      <c r="K52" s="334">
        <v>2807</v>
      </c>
      <c r="L52" s="334">
        <v>2933</v>
      </c>
      <c r="M52" s="335">
        <v>2880</v>
      </c>
    </row>
    <row r="53" spans="2:13" ht="27.75" customHeight="1" thickBot="1" x14ac:dyDescent="0.25">
      <c r="B53" s="1177" t="s">
        <v>19</v>
      </c>
      <c r="C53" s="1178"/>
      <c r="D53" s="108"/>
      <c r="E53" s="1179" t="s">
        <v>44</v>
      </c>
      <c r="F53" s="1179"/>
      <c r="G53" s="1179"/>
      <c r="H53" s="1180"/>
      <c r="I53" s="336">
        <v>-566</v>
      </c>
      <c r="J53" s="337">
        <v>-541</v>
      </c>
      <c r="K53" s="337">
        <v>-197</v>
      </c>
      <c r="L53" s="337">
        <v>-308</v>
      </c>
      <c r="M53" s="338">
        <v>-298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lwBTgxubGPD+QGzXTv+kBtKhlCY/cEpz8yysP2AYcyOsSe9V5Mr8vvMk3ATgppw9EpxjSlguSgpp7h63I4+Jg==" saltValue="LkUMeWjXfV7XXwMHM7L+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1537</v>
      </c>
      <c r="G55" s="339">
        <v>1419</v>
      </c>
      <c r="H55" s="340">
        <v>1491</v>
      </c>
    </row>
    <row r="56" spans="2:8" ht="52.5" customHeight="1" x14ac:dyDescent="0.2">
      <c r="B56" s="120"/>
      <c r="C56" s="1198" t="s">
        <v>47</v>
      </c>
      <c r="D56" s="1198"/>
      <c r="E56" s="1199"/>
      <c r="F56" s="341">
        <v>300</v>
      </c>
      <c r="G56" s="341">
        <v>313</v>
      </c>
      <c r="H56" s="342">
        <v>306</v>
      </c>
    </row>
    <row r="57" spans="2:8" ht="53.25" customHeight="1" x14ac:dyDescent="0.2">
      <c r="B57" s="120"/>
      <c r="C57" s="1200" t="s">
        <v>48</v>
      </c>
      <c r="D57" s="1200"/>
      <c r="E57" s="1201"/>
      <c r="F57" s="343">
        <v>874</v>
      </c>
      <c r="G57" s="343">
        <v>887</v>
      </c>
      <c r="H57" s="344">
        <v>901</v>
      </c>
    </row>
    <row r="58" spans="2:8" ht="45.75" customHeight="1" x14ac:dyDescent="0.2">
      <c r="B58" s="121"/>
      <c r="C58" s="1188" t="s">
        <v>560</v>
      </c>
      <c r="D58" s="1189"/>
      <c r="E58" s="1190"/>
      <c r="F58" s="345">
        <v>431</v>
      </c>
      <c r="G58" s="345">
        <v>432</v>
      </c>
      <c r="H58" s="346">
        <v>439</v>
      </c>
    </row>
    <row r="59" spans="2:8" ht="45.75" customHeight="1" x14ac:dyDescent="0.2">
      <c r="B59" s="121"/>
      <c r="C59" s="1188" t="s">
        <v>561</v>
      </c>
      <c r="D59" s="1189"/>
      <c r="E59" s="1190"/>
      <c r="F59" s="345">
        <v>91</v>
      </c>
      <c r="G59" s="345">
        <v>148</v>
      </c>
      <c r="H59" s="346">
        <v>153</v>
      </c>
    </row>
    <row r="60" spans="2:8" ht="45.75" customHeight="1" x14ac:dyDescent="0.2">
      <c r="B60" s="121"/>
      <c r="C60" s="1188" t="s">
        <v>562</v>
      </c>
      <c r="D60" s="1189"/>
      <c r="E60" s="1190"/>
      <c r="F60" s="345">
        <v>140</v>
      </c>
      <c r="G60" s="345">
        <v>140</v>
      </c>
      <c r="H60" s="346">
        <v>140</v>
      </c>
    </row>
    <row r="61" spans="2:8" ht="45.75" customHeight="1" x14ac:dyDescent="0.2">
      <c r="B61" s="121"/>
      <c r="C61" s="1188" t="s">
        <v>563</v>
      </c>
      <c r="D61" s="1189"/>
      <c r="E61" s="1190"/>
      <c r="F61" s="345">
        <v>60</v>
      </c>
      <c r="G61" s="345">
        <v>58</v>
      </c>
      <c r="H61" s="346">
        <v>58</v>
      </c>
    </row>
    <row r="62" spans="2:8" ht="45.75" customHeight="1" thickBot="1" x14ac:dyDescent="0.25">
      <c r="B62" s="122"/>
      <c r="C62" s="1191" t="s">
        <v>564</v>
      </c>
      <c r="D62" s="1192"/>
      <c r="E62" s="1193"/>
      <c r="F62" s="347">
        <v>70</v>
      </c>
      <c r="G62" s="347">
        <v>38</v>
      </c>
      <c r="H62" s="348">
        <v>54</v>
      </c>
    </row>
    <row r="63" spans="2:8" ht="52.5" customHeight="1" thickBot="1" x14ac:dyDescent="0.25">
      <c r="B63" s="123"/>
      <c r="C63" s="1194" t="s">
        <v>49</v>
      </c>
      <c r="D63" s="1194"/>
      <c r="E63" s="1195"/>
      <c r="F63" s="349">
        <v>2712</v>
      </c>
      <c r="G63" s="349">
        <v>2619</v>
      </c>
      <c r="H63" s="350">
        <v>2699</v>
      </c>
    </row>
    <row r="64" spans="2:8" ht="13.2" x14ac:dyDescent="0.2"/>
  </sheetData>
  <sheetProtection algorithmName="SHA-512" hashValue="Pk90SUPAqKOsfKOkrNOy10fwSJZKeP+A/azUOeyMvkFiKIyXc73yn/hH5u2EfzXzvKdpXTCjWDxaTyZLUwE7mw==" saltValue="x4KIbMSKCbPnLKnZUhox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616721</v>
      </c>
      <c r="E3" s="142"/>
      <c r="F3" s="143">
        <v>301035</v>
      </c>
      <c r="G3" s="144"/>
      <c r="H3" s="145"/>
    </row>
    <row r="4" spans="1:8" x14ac:dyDescent="0.2">
      <c r="A4" s="146"/>
      <c r="B4" s="147"/>
      <c r="C4" s="148"/>
      <c r="D4" s="149">
        <v>501976</v>
      </c>
      <c r="E4" s="150"/>
      <c r="F4" s="151">
        <v>154376</v>
      </c>
      <c r="G4" s="152"/>
      <c r="H4" s="153"/>
    </row>
    <row r="5" spans="1:8" x14ac:dyDescent="0.2">
      <c r="A5" s="134" t="s">
        <v>520</v>
      </c>
      <c r="B5" s="139"/>
      <c r="C5" s="140"/>
      <c r="D5" s="141">
        <v>301204</v>
      </c>
      <c r="E5" s="142"/>
      <c r="F5" s="143">
        <v>277467</v>
      </c>
      <c r="G5" s="144"/>
      <c r="H5" s="145"/>
    </row>
    <row r="6" spans="1:8" x14ac:dyDescent="0.2">
      <c r="A6" s="146"/>
      <c r="B6" s="147"/>
      <c r="C6" s="148"/>
      <c r="D6" s="149">
        <v>188120</v>
      </c>
      <c r="E6" s="150"/>
      <c r="F6" s="151">
        <v>128378</v>
      </c>
      <c r="G6" s="152"/>
      <c r="H6" s="153"/>
    </row>
    <row r="7" spans="1:8" x14ac:dyDescent="0.2">
      <c r="A7" s="134" t="s">
        <v>521</v>
      </c>
      <c r="B7" s="139"/>
      <c r="C7" s="140"/>
      <c r="D7" s="141">
        <v>215240</v>
      </c>
      <c r="E7" s="142"/>
      <c r="F7" s="143">
        <v>282256</v>
      </c>
      <c r="G7" s="144"/>
      <c r="H7" s="145"/>
    </row>
    <row r="8" spans="1:8" x14ac:dyDescent="0.2">
      <c r="A8" s="146"/>
      <c r="B8" s="147"/>
      <c r="C8" s="148"/>
      <c r="D8" s="149">
        <v>106276</v>
      </c>
      <c r="E8" s="150"/>
      <c r="F8" s="151">
        <v>145453</v>
      </c>
      <c r="G8" s="152"/>
      <c r="H8" s="153"/>
    </row>
    <row r="9" spans="1:8" x14ac:dyDescent="0.2">
      <c r="A9" s="134" t="s">
        <v>522</v>
      </c>
      <c r="B9" s="139"/>
      <c r="C9" s="140"/>
      <c r="D9" s="141">
        <v>236227</v>
      </c>
      <c r="E9" s="142"/>
      <c r="F9" s="143">
        <v>295341</v>
      </c>
      <c r="G9" s="144"/>
      <c r="H9" s="145"/>
    </row>
    <row r="10" spans="1:8" x14ac:dyDescent="0.2">
      <c r="A10" s="146"/>
      <c r="B10" s="147"/>
      <c r="C10" s="148"/>
      <c r="D10" s="149">
        <v>110396</v>
      </c>
      <c r="E10" s="150"/>
      <c r="F10" s="151">
        <v>137402</v>
      </c>
      <c r="G10" s="152"/>
      <c r="H10" s="153"/>
    </row>
    <row r="11" spans="1:8" x14ac:dyDescent="0.2">
      <c r="A11" s="134" t="s">
        <v>523</v>
      </c>
      <c r="B11" s="139"/>
      <c r="C11" s="140"/>
      <c r="D11" s="141">
        <v>236707</v>
      </c>
      <c r="E11" s="142"/>
      <c r="F11" s="143">
        <v>292845</v>
      </c>
      <c r="G11" s="144"/>
      <c r="H11" s="145"/>
    </row>
    <row r="12" spans="1:8" x14ac:dyDescent="0.2">
      <c r="A12" s="146"/>
      <c r="B12" s="147"/>
      <c r="C12" s="154"/>
      <c r="D12" s="149">
        <v>139960</v>
      </c>
      <c r="E12" s="150"/>
      <c r="F12" s="151">
        <v>143187</v>
      </c>
      <c r="G12" s="152"/>
      <c r="H12" s="153"/>
    </row>
    <row r="13" spans="1:8" x14ac:dyDescent="0.2">
      <c r="A13" s="134"/>
      <c r="B13" s="139"/>
      <c r="C13" s="140"/>
      <c r="D13" s="141">
        <v>321220</v>
      </c>
      <c r="E13" s="142"/>
      <c r="F13" s="143">
        <v>289789</v>
      </c>
      <c r="G13" s="155"/>
      <c r="H13" s="145"/>
    </row>
    <row r="14" spans="1:8" x14ac:dyDescent="0.2">
      <c r="A14" s="146"/>
      <c r="B14" s="147"/>
      <c r="C14" s="148"/>
      <c r="D14" s="149">
        <v>209346</v>
      </c>
      <c r="E14" s="150"/>
      <c r="F14" s="151">
        <v>141759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1.1599999999999999</v>
      </c>
      <c r="C19" s="156">
        <f>ROUND(VALUE(SUBSTITUTE(実質収支比率等に係る経年分析!G$48,"▲","-")),2)</f>
        <v>1.81</v>
      </c>
      <c r="D19" s="156">
        <f>ROUND(VALUE(SUBSTITUTE(実質収支比率等に係る経年分析!H$48,"▲","-")),2)</f>
        <v>1.36</v>
      </c>
      <c r="E19" s="156">
        <f>ROUND(VALUE(SUBSTITUTE(実質収支比率等に係る経年分析!I$48,"▲","-")),2)</f>
        <v>1.24</v>
      </c>
      <c r="F19" s="156">
        <f>ROUND(VALUE(SUBSTITUTE(実質収支比率等に係る経年分析!J$48,"▲","-")),2)</f>
        <v>4.28</v>
      </c>
    </row>
    <row r="20" spans="1:11" x14ac:dyDescent="0.2">
      <c r="A20" s="156" t="s">
        <v>53</v>
      </c>
      <c r="B20" s="156">
        <f>ROUND(VALUE(SUBSTITUTE(実質収支比率等に係る経年分析!F$47,"▲","-")),2)</f>
        <v>69.48</v>
      </c>
      <c r="C20" s="156">
        <f>ROUND(VALUE(SUBSTITUTE(実質収支比率等に係る経年分析!G$47,"▲","-")),2)</f>
        <v>64.489999999999995</v>
      </c>
      <c r="D20" s="156">
        <f>ROUND(VALUE(SUBSTITUTE(実質収支比率等に係る経年分析!H$47,"▲","-")),2)</f>
        <v>61.49</v>
      </c>
      <c r="E20" s="156">
        <f>ROUND(VALUE(SUBSTITUTE(実質収支比率等に係る経年分析!I$47,"▲","-")),2)</f>
        <v>54.1</v>
      </c>
      <c r="F20" s="156">
        <f>ROUND(VALUE(SUBSTITUTE(実質収支比率等に係る経年分析!J$47,"▲","-")),2)</f>
        <v>54.52</v>
      </c>
    </row>
    <row r="21" spans="1:11" x14ac:dyDescent="0.2">
      <c r="A21" s="156" t="s">
        <v>54</v>
      </c>
      <c r="B21" s="156">
        <f>IF(ISNUMBER(VALUE(SUBSTITUTE(実質収支比率等に係る経年分析!F$49,"▲","-"))),ROUND(VALUE(SUBSTITUTE(実質収支比率等に係る経年分析!F$49,"▲","-")),2),NA())</f>
        <v>0.05</v>
      </c>
      <c r="C21" s="156">
        <f>IF(ISNUMBER(VALUE(SUBSTITUTE(実質収支比率等に係る経年分析!G$49,"▲","-"))),ROUND(VALUE(SUBSTITUTE(実質収支比率等に係る経年分析!G$49,"▲","-")),2),NA())</f>
        <v>0.83</v>
      </c>
      <c r="D21" s="156">
        <f>IF(ISNUMBER(VALUE(SUBSTITUTE(実質収支比率等に係る経年分析!H$49,"▲","-"))),ROUND(VALUE(SUBSTITUTE(実質収支比率等に係る経年分析!H$49,"▲","-")),2),NA())</f>
        <v>-8.4499999999999993</v>
      </c>
      <c r="E21" s="156">
        <f>IF(ISNUMBER(VALUE(SUBSTITUTE(実質収支比率等に係る経年分析!I$49,"▲","-"))),ROUND(VALUE(SUBSTITUTE(実質収支比率等に係る経年分析!I$49,"▲","-")),2),NA())</f>
        <v>-4.5599999999999996</v>
      </c>
      <c r="F21" s="156">
        <f>IF(ISNUMBER(VALUE(SUBSTITUTE(実質収支比率等に係る経年分析!J$49,"▲","-"))),ROUND(VALUE(SUBSTITUTE(実質収支比率等に係る経年分析!J$49,"▲","-")),2),NA())</f>
        <v>5.72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14.17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12.1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10.54</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12.38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介護保険特別会計（介護サービス事業勘定）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0.42</v>
      </c>
    </row>
    <row r="34" spans="1:16" x14ac:dyDescent="0.2">
      <c r="A34" s="157" t="str">
        <f>IF(連結実質赤字比率に係る赤字・黒字の構成分析!C$36="",NA(),連結実質赤字比率に係る赤字・黒字の構成分析!C$36)</f>
        <v>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0.92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0.62</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0.83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1.1499999999999999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4.28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312</v>
      </c>
      <c r="E42" s="158"/>
      <c r="F42" s="158"/>
      <c r="G42" s="158">
        <f>'実質公債費比率（分子）の構造'!L$52</f>
        <v>307</v>
      </c>
      <c r="H42" s="158"/>
      <c r="I42" s="158"/>
      <c r="J42" s="158">
        <f>'実質公債費比率（分子）の構造'!M$52</f>
        <v>318</v>
      </c>
      <c r="K42" s="158"/>
      <c r="L42" s="158"/>
      <c r="M42" s="158">
        <f>'実質公債費比率（分子）の構造'!N$52</f>
        <v>318</v>
      </c>
      <c r="N42" s="158"/>
      <c r="O42" s="158"/>
      <c r="P42" s="158">
        <f>'実質公債費比率（分子）の構造'!O$52</f>
        <v>382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17</v>
      </c>
      <c r="C45" s="158"/>
      <c r="D45" s="158"/>
      <c r="E45" s="158">
        <f>'実質公債費比率（分子）の構造'!L$49</f>
        <v>17</v>
      </c>
      <c r="F45" s="158"/>
      <c r="G45" s="158"/>
      <c r="H45" s="158">
        <f>'実質公債費比率（分子）の構造'!M$49</f>
        <v>17</v>
      </c>
      <c r="I45" s="158"/>
      <c r="J45" s="158"/>
      <c r="K45" s="158">
        <f>'実質公債費比率（分子）の構造'!N$49</f>
        <v>19</v>
      </c>
      <c r="L45" s="158"/>
      <c r="M45" s="158"/>
      <c r="N45" s="158">
        <f>'実質公債費比率（分子）の構造'!O$49</f>
        <v>47</v>
      </c>
      <c r="O45" s="158"/>
      <c r="P45" s="158"/>
    </row>
    <row r="46" spans="1:16" x14ac:dyDescent="0.2">
      <c r="A46" s="158" t="s">
        <v>64</v>
      </c>
      <c r="B46" s="158">
        <f>'実質公債費比率（分子）の構造'!K$48</f>
        <v>33</v>
      </c>
      <c r="C46" s="158"/>
      <c r="D46" s="158"/>
      <c r="E46" s="158">
        <f>'実質公債費比率（分子）の構造'!L$48</f>
        <v>42</v>
      </c>
      <c r="F46" s="158"/>
      <c r="G46" s="158"/>
      <c r="H46" s="158">
        <f>'実質公債費比率（分子）の構造'!M$48</f>
        <v>38</v>
      </c>
      <c r="I46" s="158"/>
      <c r="J46" s="158"/>
      <c r="K46" s="158">
        <f>'実質公債費比率（分子）の構造'!N$48</f>
        <v>67</v>
      </c>
      <c r="L46" s="158"/>
      <c r="M46" s="158"/>
      <c r="N46" s="158">
        <f>'実質公債費比率（分子）の構造'!O$48</f>
        <v>31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387</v>
      </c>
      <c r="C49" s="158"/>
      <c r="D49" s="158"/>
      <c r="E49" s="158">
        <f>'実質公債費比率（分子）の構造'!L$45</f>
        <v>426</v>
      </c>
      <c r="F49" s="158"/>
      <c r="G49" s="158"/>
      <c r="H49" s="158">
        <f>'実質公債費比率（分子）の構造'!M$45</f>
        <v>453</v>
      </c>
      <c r="I49" s="158"/>
      <c r="J49" s="158"/>
      <c r="K49" s="158">
        <f>'実質公債費比率（分子）の構造'!N$45</f>
        <v>462</v>
      </c>
      <c r="L49" s="158"/>
      <c r="M49" s="158"/>
      <c r="N49" s="158">
        <f>'実質公債費比率（分子）の構造'!O$45</f>
        <v>467</v>
      </c>
      <c r="O49" s="158"/>
      <c r="P49" s="158"/>
    </row>
    <row r="50" spans="1:16" x14ac:dyDescent="0.2">
      <c r="A50" s="158" t="s">
        <v>67</v>
      </c>
      <c r="B50" s="158" t="e">
        <f>NA()</f>
        <v>#N/A</v>
      </c>
      <c r="C50" s="158">
        <f>IF(ISNUMBER('実質公債費比率（分子）の構造'!K$53),'実質公債費比率（分子）の構造'!K$53,NA())</f>
        <v>127</v>
      </c>
      <c r="D50" s="158" t="e">
        <f>NA()</f>
        <v>#N/A</v>
      </c>
      <c r="E50" s="158" t="e">
        <f>NA()</f>
        <v>#N/A</v>
      </c>
      <c r="F50" s="158">
        <f>IF(ISNUMBER('実質公債費比率（分子）の構造'!L$53),'実質公債費比率（分子）の構造'!L$53,NA())</f>
        <v>178</v>
      </c>
      <c r="G50" s="158" t="e">
        <f>NA()</f>
        <v>#N/A</v>
      </c>
      <c r="H50" s="158" t="e">
        <f>NA()</f>
        <v>#N/A</v>
      </c>
      <c r="I50" s="158">
        <f>IF(ISNUMBER('実質公債費比率（分子）の構造'!M$53),'実質公債費比率（分子）の構造'!M$53,NA())</f>
        <v>190</v>
      </c>
      <c r="J50" s="158" t="e">
        <f>NA()</f>
        <v>#N/A</v>
      </c>
      <c r="K50" s="158" t="e">
        <f>NA()</f>
        <v>#N/A</v>
      </c>
      <c r="L50" s="158">
        <f>IF(ISNUMBER('実質公債費比率（分子）の構造'!N$53),'実質公債費比率（分子）の構造'!N$53,NA())</f>
        <v>230</v>
      </c>
      <c r="M50" s="158" t="e">
        <f>NA()</f>
        <v>#N/A</v>
      </c>
      <c r="N50" s="158" t="e">
        <f>NA()</f>
        <v>#N/A</v>
      </c>
      <c r="O50" s="158">
        <f>IF(ISNUMBER('実質公債費比率（分子）の構造'!O$53),'実質公債費比率（分子）の構造'!O$53,NA())</f>
        <v>163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3057</v>
      </c>
      <c r="E56" s="157"/>
      <c r="F56" s="157"/>
      <c r="G56" s="157">
        <f>'将来負担比率（分子）の構造'!J$52</f>
        <v>2961</v>
      </c>
      <c r="H56" s="157"/>
      <c r="I56" s="157"/>
      <c r="J56" s="157">
        <f>'将来負担比率（分子）の構造'!K$52</f>
        <v>2807</v>
      </c>
      <c r="K56" s="157"/>
      <c r="L56" s="157"/>
      <c r="M56" s="157">
        <f>'将来負担比率（分子）の構造'!L$52</f>
        <v>2933</v>
      </c>
      <c r="N56" s="157"/>
      <c r="O56" s="157"/>
      <c r="P56" s="157">
        <f>'将来負担比率（分子）の構造'!M$52</f>
        <v>2880</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3033</v>
      </c>
      <c r="E58" s="157"/>
      <c r="F58" s="157"/>
      <c r="G58" s="157">
        <f>'将来負担比率（分子）の構造'!J$50</f>
        <v>3269</v>
      </c>
      <c r="H58" s="157"/>
      <c r="I58" s="157"/>
      <c r="J58" s="157">
        <f>'将来負担比率（分子）の構造'!K$50</f>
        <v>3157</v>
      </c>
      <c r="K58" s="157"/>
      <c r="L58" s="157"/>
      <c r="M58" s="157">
        <f>'将来負担比率（分子）の構造'!L$50</f>
        <v>3057</v>
      </c>
      <c r="N58" s="157"/>
      <c r="O58" s="157"/>
      <c r="P58" s="157">
        <f>'将来負担比率（分子）の構造'!M$50</f>
        <v>3135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830</v>
      </c>
      <c r="C62" s="157"/>
      <c r="D62" s="157"/>
      <c r="E62" s="157">
        <f>'将来負担比率（分子）の構造'!J$45</f>
        <v>790</v>
      </c>
      <c r="F62" s="157"/>
      <c r="G62" s="157"/>
      <c r="H62" s="157">
        <f>'将来負担比率（分子）の構造'!K$45</f>
        <v>810</v>
      </c>
      <c r="I62" s="157"/>
      <c r="J62" s="157"/>
      <c r="K62" s="157">
        <f>'将来負担比率（分子）の構造'!L$45</f>
        <v>860</v>
      </c>
      <c r="L62" s="157"/>
      <c r="M62" s="157"/>
      <c r="N62" s="157">
        <f>'将来負担比率（分子）の構造'!M$45</f>
        <v>870</v>
      </c>
      <c r="O62" s="157"/>
      <c r="P62" s="157"/>
    </row>
    <row r="63" spans="1:16" x14ac:dyDescent="0.2">
      <c r="A63" s="157" t="s">
        <v>34</v>
      </c>
      <c r="B63" s="157">
        <f>'将来負担比率（分子）の構造'!I$44</f>
        <v>274</v>
      </c>
      <c r="C63" s="157"/>
      <c r="D63" s="157"/>
      <c r="E63" s="157">
        <f>'将来負担比率（分子）の構造'!J$44</f>
        <v>255</v>
      </c>
      <c r="F63" s="157"/>
      <c r="G63" s="157"/>
      <c r="H63" s="157">
        <f>'将来負担比率（分子）の構造'!K$44</f>
        <v>238</v>
      </c>
      <c r="I63" s="157"/>
      <c r="J63" s="157"/>
      <c r="K63" s="157">
        <f>'将来負担比率（分子）の構造'!L$44</f>
        <v>222</v>
      </c>
      <c r="L63" s="157"/>
      <c r="M63" s="157"/>
      <c r="N63" s="157">
        <f>'将来負担比率（分子）の構造'!M$44</f>
        <v>361</v>
      </c>
      <c r="O63" s="157"/>
      <c r="P63" s="157"/>
    </row>
    <row r="64" spans="1:16" x14ac:dyDescent="0.2">
      <c r="A64" s="157" t="s">
        <v>33</v>
      </c>
      <c r="B64" s="157">
        <f>'将来負担比率（分子）の構造'!I$43</f>
        <v>280</v>
      </c>
      <c r="C64" s="157"/>
      <c r="D64" s="157"/>
      <c r="E64" s="157">
        <f>'将来負担比率（分子）の構造'!J$43</f>
        <v>316</v>
      </c>
      <c r="F64" s="157"/>
      <c r="G64" s="157"/>
      <c r="H64" s="157">
        <f>'将来負担比率（分子）の構造'!K$43</f>
        <v>390</v>
      </c>
      <c r="I64" s="157"/>
      <c r="J64" s="157"/>
      <c r="K64" s="157">
        <f>'将来負担比率（分子）の構造'!L$43</f>
        <v>345</v>
      </c>
      <c r="L64" s="157"/>
      <c r="M64" s="157"/>
      <c r="N64" s="157">
        <f>'将来負担比率（分子）の構造'!M$43</f>
        <v>247</v>
      </c>
      <c r="O64" s="157"/>
      <c r="P64" s="157"/>
    </row>
    <row r="65" spans="1:16" x14ac:dyDescent="0.2">
      <c r="A65" s="157" t="s">
        <v>32</v>
      </c>
      <c r="B65" s="157">
        <f>'将来負担比率（分子）の構造'!I$42</f>
        <v>2</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4140</v>
      </c>
      <c r="C66" s="157"/>
      <c r="D66" s="157"/>
      <c r="E66" s="157">
        <f>'将来負担比率（分子）の構造'!J$41</f>
        <v>4328</v>
      </c>
      <c r="F66" s="157"/>
      <c r="G66" s="157"/>
      <c r="H66" s="157">
        <f>'将来負担比率（分子）の構造'!K$41</f>
        <v>4330</v>
      </c>
      <c r="I66" s="157"/>
      <c r="J66" s="157"/>
      <c r="K66" s="157">
        <f>'将来負担比率（分子）の構造'!L$41</f>
        <v>4254</v>
      </c>
      <c r="L66" s="157"/>
      <c r="M66" s="157"/>
      <c r="N66" s="157">
        <f>'将来負担比率（分子）の構造'!M$41</f>
        <v>4239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1537</v>
      </c>
      <c r="C72" s="161">
        <f>基金残高に係る経年分析!G55</f>
        <v>1419</v>
      </c>
      <c r="D72" s="161">
        <f>基金残高に係る経年分析!H55</f>
        <v>1491</v>
      </c>
    </row>
    <row r="73" spans="1:16" x14ac:dyDescent="0.2">
      <c r="A73" s="160" t="s">
        <v>74</v>
      </c>
      <c r="B73" s="161">
        <f>基金残高に係る経年分析!F56</f>
        <v>300</v>
      </c>
      <c r="C73" s="161">
        <f>基金残高に係る経年分析!G56</f>
        <v>313</v>
      </c>
      <c r="D73" s="161">
        <f>基金残高に係る経年分析!H56</f>
        <v>306</v>
      </c>
    </row>
    <row r="74" spans="1:16" x14ac:dyDescent="0.2">
      <c r="A74" s="160" t="s">
        <v>75</v>
      </c>
      <c r="B74" s="161">
        <f>基金残高に係る経年分析!F57</f>
        <v>874</v>
      </c>
      <c r="C74" s="161">
        <f>基金残高に係る経年分析!G57</f>
        <v>887</v>
      </c>
      <c r="D74" s="161">
        <f>基金残高に係る経年分析!H57</f>
        <v>901</v>
      </c>
    </row>
  </sheetData>
  <sheetProtection algorithmName="SHA-512" hashValue="r5k4NmcGaRpSpIwvd/ZX1rDI9RDWJyqvIgCmdHmU05HtPkUEwWUQTrQuMem0iGD3Tm3XzONyz8oUYmgaWPrIBw==" saltValue="V5EfKfJ8xEsWhcNaLTsC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310452</v>
      </c>
      <c r="S5" s="664"/>
      <c r="T5" s="664"/>
      <c r="U5" s="664"/>
      <c r="V5" s="664"/>
      <c r="W5" s="664"/>
      <c r="X5" s="664"/>
      <c r="Y5" s="689"/>
      <c r="Z5" s="702">
        <v>5.2</v>
      </c>
      <c r="AA5" s="702"/>
      <c r="AB5" s="702"/>
      <c r="AC5" s="702"/>
      <c r="AD5" s="703">
        <v>310452</v>
      </c>
      <c r="AE5" s="703"/>
      <c r="AF5" s="703"/>
      <c r="AG5" s="703"/>
      <c r="AH5" s="703"/>
      <c r="AI5" s="703"/>
      <c r="AJ5" s="703"/>
      <c r="AK5" s="703"/>
      <c r="AL5" s="690">
        <v>11.2</v>
      </c>
      <c r="AM5" s="672"/>
      <c r="AN5" s="672"/>
      <c r="AO5" s="691"/>
      <c r="AP5" s="666" t="s">
        <v>217</v>
      </c>
      <c r="AQ5" s="667"/>
      <c r="AR5" s="667"/>
      <c r="AS5" s="667"/>
      <c r="AT5" s="667"/>
      <c r="AU5" s="667"/>
      <c r="AV5" s="667"/>
      <c r="AW5" s="667"/>
      <c r="AX5" s="667"/>
      <c r="AY5" s="667"/>
      <c r="AZ5" s="667"/>
      <c r="BA5" s="667"/>
      <c r="BB5" s="667"/>
      <c r="BC5" s="667"/>
      <c r="BD5" s="667"/>
      <c r="BE5" s="667"/>
      <c r="BF5" s="668"/>
      <c r="BG5" s="608">
        <v>307720</v>
      </c>
      <c r="BH5" s="609"/>
      <c r="BI5" s="609"/>
      <c r="BJ5" s="609"/>
      <c r="BK5" s="609"/>
      <c r="BL5" s="609"/>
      <c r="BM5" s="609"/>
      <c r="BN5" s="610"/>
      <c r="BO5" s="646">
        <v>99.1</v>
      </c>
      <c r="BP5" s="646"/>
      <c r="BQ5" s="646"/>
      <c r="BR5" s="646"/>
      <c r="BS5" s="647">
        <v>22169</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113513</v>
      </c>
      <c r="S6" s="609"/>
      <c r="T6" s="609"/>
      <c r="U6" s="609"/>
      <c r="V6" s="609"/>
      <c r="W6" s="609"/>
      <c r="X6" s="609"/>
      <c r="Y6" s="610"/>
      <c r="Z6" s="646">
        <v>1.9</v>
      </c>
      <c r="AA6" s="646"/>
      <c r="AB6" s="646"/>
      <c r="AC6" s="646"/>
      <c r="AD6" s="647">
        <v>113513</v>
      </c>
      <c r="AE6" s="647"/>
      <c r="AF6" s="647"/>
      <c r="AG6" s="647"/>
      <c r="AH6" s="647"/>
      <c r="AI6" s="647"/>
      <c r="AJ6" s="647"/>
      <c r="AK6" s="647"/>
      <c r="AL6" s="611">
        <v>4.0999999999999996</v>
      </c>
      <c r="AM6" s="612"/>
      <c r="AN6" s="612"/>
      <c r="AO6" s="648"/>
      <c r="AP6" s="605" t="s">
        <v>222</v>
      </c>
      <c r="AQ6" s="606"/>
      <c r="AR6" s="606"/>
      <c r="AS6" s="606"/>
      <c r="AT6" s="606"/>
      <c r="AU6" s="606"/>
      <c r="AV6" s="606"/>
      <c r="AW6" s="606"/>
      <c r="AX6" s="606"/>
      <c r="AY6" s="606"/>
      <c r="AZ6" s="606"/>
      <c r="BA6" s="606"/>
      <c r="BB6" s="606"/>
      <c r="BC6" s="606"/>
      <c r="BD6" s="606"/>
      <c r="BE6" s="606"/>
      <c r="BF6" s="607"/>
      <c r="BG6" s="608">
        <v>307720</v>
      </c>
      <c r="BH6" s="609"/>
      <c r="BI6" s="609"/>
      <c r="BJ6" s="609"/>
      <c r="BK6" s="609"/>
      <c r="BL6" s="609"/>
      <c r="BM6" s="609"/>
      <c r="BN6" s="610"/>
      <c r="BO6" s="646">
        <v>99.1</v>
      </c>
      <c r="BP6" s="646"/>
      <c r="BQ6" s="646"/>
      <c r="BR6" s="646"/>
      <c r="BS6" s="647">
        <v>22169</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64340</v>
      </c>
      <c r="CS6" s="609"/>
      <c r="CT6" s="609"/>
      <c r="CU6" s="609"/>
      <c r="CV6" s="609"/>
      <c r="CW6" s="609"/>
      <c r="CX6" s="609"/>
      <c r="CY6" s="610"/>
      <c r="CZ6" s="690">
        <v>1.1000000000000001</v>
      </c>
      <c r="DA6" s="672"/>
      <c r="DB6" s="672"/>
      <c r="DC6" s="692"/>
      <c r="DD6" s="614" t="s">
        <v>122</v>
      </c>
      <c r="DE6" s="609"/>
      <c r="DF6" s="609"/>
      <c r="DG6" s="609"/>
      <c r="DH6" s="609"/>
      <c r="DI6" s="609"/>
      <c r="DJ6" s="609"/>
      <c r="DK6" s="609"/>
      <c r="DL6" s="609"/>
      <c r="DM6" s="609"/>
      <c r="DN6" s="609"/>
      <c r="DO6" s="609"/>
      <c r="DP6" s="610"/>
      <c r="DQ6" s="614">
        <v>64340</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65</v>
      </c>
      <c r="S7" s="609"/>
      <c r="T7" s="609"/>
      <c r="U7" s="609"/>
      <c r="V7" s="609"/>
      <c r="W7" s="609"/>
      <c r="X7" s="609"/>
      <c r="Y7" s="610"/>
      <c r="Z7" s="646">
        <v>0</v>
      </c>
      <c r="AA7" s="646"/>
      <c r="AB7" s="646"/>
      <c r="AC7" s="646"/>
      <c r="AD7" s="647">
        <v>65</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98864</v>
      </c>
      <c r="BH7" s="609"/>
      <c r="BI7" s="609"/>
      <c r="BJ7" s="609"/>
      <c r="BK7" s="609"/>
      <c r="BL7" s="609"/>
      <c r="BM7" s="609"/>
      <c r="BN7" s="610"/>
      <c r="BO7" s="646">
        <v>31.8</v>
      </c>
      <c r="BP7" s="646"/>
      <c r="BQ7" s="646"/>
      <c r="BR7" s="646"/>
      <c r="BS7" s="647" t="s">
        <v>122</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824186</v>
      </c>
      <c r="CS7" s="609"/>
      <c r="CT7" s="609"/>
      <c r="CU7" s="609"/>
      <c r="CV7" s="609"/>
      <c r="CW7" s="609"/>
      <c r="CX7" s="609"/>
      <c r="CY7" s="610"/>
      <c r="CZ7" s="646">
        <v>14.4</v>
      </c>
      <c r="DA7" s="646"/>
      <c r="DB7" s="646"/>
      <c r="DC7" s="646"/>
      <c r="DD7" s="614">
        <v>11959</v>
      </c>
      <c r="DE7" s="609"/>
      <c r="DF7" s="609"/>
      <c r="DG7" s="609"/>
      <c r="DH7" s="609"/>
      <c r="DI7" s="609"/>
      <c r="DJ7" s="609"/>
      <c r="DK7" s="609"/>
      <c r="DL7" s="609"/>
      <c r="DM7" s="609"/>
      <c r="DN7" s="609"/>
      <c r="DO7" s="609"/>
      <c r="DP7" s="610"/>
      <c r="DQ7" s="614">
        <v>657761</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1454</v>
      </c>
      <c r="S8" s="609"/>
      <c r="T8" s="609"/>
      <c r="U8" s="609"/>
      <c r="V8" s="609"/>
      <c r="W8" s="609"/>
      <c r="X8" s="609"/>
      <c r="Y8" s="610"/>
      <c r="Z8" s="646">
        <v>0</v>
      </c>
      <c r="AA8" s="646"/>
      <c r="AB8" s="646"/>
      <c r="AC8" s="646"/>
      <c r="AD8" s="647">
        <v>1454</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3652</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821979</v>
      </c>
      <c r="CS8" s="609"/>
      <c r="CT8" s="609"/>
      <c r="CU8" s="609"/>
      <c r="CV8" s="609"/>
      <c r="CW8" s="609"/>
      <c r="CX8" s="609"/>
      <c r="CY8" s="610"/>
      <c r="CZ8" s="646">
        <v>14.4</v>
      </c>
      <c r="DA8" s="646"/>
      <c r="DB8" s="646"/>
      <c r="DC8" s="646"/>
      <c r="DD8" s="614" t="s">
        <v>122</v>
      </c>
      <c r="DE8" s="609"/>
      <c r="DF8" s="609"/>
      <c r="DG8" s="609"/>
      <c r="DH8" s="609"/>
      <c r="DI8" s="609"/>
      <c r="DJ8" s="609"/>
      <c r="DK8" s="609"/>
      <c r="DL8" s="609"/>
      <c r="DM8" s="609"/>
      <c r="DN8" s="609"/>
      <c r="DO8" s="609"/>
      <c r="DP8" s="610"/>
      <c r="DQ8" s="614">
        <v>606484</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1429</v>
      </c>
      <c r="S9" s="609"/>
      <c r="T9" s="609"/>
      <c r="U9" s="609"/>
      <c r="V9" s="609"/>
      <c r="W9" s="609"/>
      <c r="X9" s="609"/>
      <c r="Y9" s="610"/>
      <c r="Z9" s="646">
        <v>0</v>
      </c>
      <c r="AA9" s="646"/>
      <c r="AB9" s="646"/>
      <c r="AC9" s="646"/>
      <c r="AD9" s="647">
        <v>1429</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84149</v>
      </c>
      <c r="BH9" s="609"/>
      <c r="BI9" s="609"/>
      <c r="BJ9" s="609"/>
      <c r="BK9" s="609"/>
      <c r="BL9" s="609"/>
      <c r="BM9" s="609"/>
      <c r="BN9" s="610"/>
      <c r="BO9" s="646">
        <v>27.1</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525432</v>
      </c>
      <c r="CS9" s="609"/>
      <c r="CT9" s="609"/>
      <c r="CU9" s="609"/>
      <c r="CV9" s="609"/>
      <c r="CW9" s="609"/>
      <c r="CX9" s="609"/>
      <c r="CY9" s="610"/>
      <c r="CZ9" s="646">
        <v>9.1999999999999993</v>
      </c>
      <c r="DA9" s="646"/>
      <c r="DB9" s="646"/>
      <c r="DC9" s="646"/>
      <c r="DD9" s="614">
        <v>3237</v>
      </c>
      <c r="DE9" s="609"/>
      <c r="DF9" s="609"/>
      <c r="DG9" s="609"/>
      <c r="DH9" s="609"/>
      <c r="DI9" s="609"/>
      <c r="DJ9" s="609"/>
      <c r="DK9" s="609"/>
      <c r="DL9" s="609"/>
      <c r="DM9" s="609"/>
      <c r="DN9" s="609"/>
      <c r="DO9" s="609"/>
      <c r="DP9" s="610"/>
      <c r="DQ9" s="614">
        <v>491649</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6303</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84912</v>
      </c>
      <c r="S11" s="609"/>
      <c r="T11" s="609"/>
      <c r="U11" s="609"/>
      <c r="V11" s="609"/>
      <c r="W11" s="609"/>
      <c r="X11" s="609"/>
      <c r="Y11" s="610"/>
      <c r="Z11" s="611">
        <v>1.4</v>
      </c>
      <c r="AA11" s="612"/>
      <c r="AB11" s="612"/>
      <c r="AC11" s="613"/>
      <c r="AD11" s="614">
        <v>84912</v>
      </c>
      <c r="AE11" s="609"/>
      <c r="AF11" s="609"/>
      <c r="AG11" s="609"/>
      <c r="AH11" s="609"/>
      <c r="AI11" s="609"/>
      <c r="AJ11" s="609"/>
      <c r="AK11" s="610"/>
      <c r="AL11" s="611">
        <v>3.1</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4760</v>
      </c>
      <c r="BH11" s="609"/>
      <c r="BI11" s="609"/>
      <c r="BJ11" s="609"/>
      <c r="BK11" s="609"/>
      <c r="BL11" s="609"/>
      <c r="BM11" s="609"/>
      <c r="BN11" s="610"/>
      <c r="BO11" s="646">
        <v>1.5</v>
      </c>
      <c r="BP11" s="646"/>
      <c r="BQ11" s="646"/>
      <c r="BR11" s="646"/>
      <c r="BS11" s="647" t="s">
        <v>122</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675302</v>
      </c>
      <c r="CS11" s="609"/>
      <c r="CT11" s="609"/>
      <c r="CU11" s="609"/>
      <c r="CV11" s="609"/>
      <c r="CW11" s="609"/>
      <c r="CX11" s="609"/>
      <c r="CY11" s="610"/>
      <c r="CZ11" s="646">
        <v>11.8</v>
      </c>
      <c r="DA11" s="646"/>
      <c r="DB11" s="646"/>
      <c r="DC11" s="646"/>
      <c r="DD11" s="614">
        <v>277169</v>
      </c>
      <c r="DE11" s="609"/>
      <c r="DF11" s="609"/>
      <c r="DG11" s="609"/>
      <c r="DH11" s="609"/>
      <c r="DI11" s="609"/>
      <c r="DJ11" s="609"/>
      <c r="DK11" s="609"/>
      <c r="DL11" s="609"/>
      <c r="DM11" s="609"/>
      <c r="DN11" s="609"/>
      <c r="DO11" s="609"/>
      <c r="DP11" s="610"/>
      <c r="DQ11" s="614">
        <v>364432</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182191</v>
      </c>
      <c r="BH12" s="609"/>
      <c r="BI12" s="609"/>
      <c r="BJ12" s="609"/>
      <c r="BK12" s="609"/>
      <c r="BL12" s="609"/>
      <c r="BM12" s="609"/>
      <c r="BN12" s="610"/>
      <c r="BO12" s="646">
        <v>58.7</v>
      </c>
      <c r="BP12" s="646"/>
      <c r="BQ12" s="646"/>
      <c r="BR12" s="646"/>
      <c r="BS12" s="647">
        <v>22169</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501509</v>
      </c>
      <c r="CS12" s="609"/>
      <c r="CT12" s="609"/>
      <c r="CU12" s="609"/>
      <c r="CV12" s="609"/>
      <c r="CW12" s="609"/>
      <c r="CX12" s="609"/>
      <c r="CY12" s="610"/>
      <c r="CZ12" s="646">
        <v>8.8000000000000007</v>
      </c>
      <c r="DA12" s="646"/>
      <c r="DB12" s="646"/>
      <c r="DC12" s="646"/>
      <c r="DD12" s="614">
        <v>131020</v>
      </c>
      <c r="DE12" s="609"/>
      <c r="DF12" s="609"/>
      <c r="DG12" s="609"/>
      <c r="DH12" s="609"/>
      <c r="DI12" s="609"/>
      <c r="DJ12" s="609"/>
      <c r="DK12" s="609"/>
      <c r="DL12" s="609"/>
      <c r="DM12" s="609"/>
      <c r="DN12" s="609"/>
      <c r="DO12" s="609"/>
      <c r="DP12" s="610"/>
      <c r="DQ12" s="614">
        <v>164525</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179680</v>
      </c>
      <c r="BH13" s="609"/>
      <c r="BI13" s="609"/>
      <c r="BJ13" s="609"/>
      <c r="BK13" s="609"/>
      <c r="BL13" s="609"/>
      <c r="BM13" s="609"/>
      <c r="BN13" s="610"/>
      <c r="BO13" s="646">
        <v>57.9</v>
      </c>
      <c r="BP13" s="646"/>
      <c r="BQ13" s="646"/>
      <c r="BR13" s="646"/>
      <c r="BS13" s="647">
        <v>22169</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382626</v>
      </c>
      <c r="CS13" s="609"/>
      <c r="CT13" s="609"/>
      <c r="CU13" s="609"/>
      <c r="CV13" s="609"/>
      <c r="CW13" s="609"/>
      <c r="CX13" s="609"/>
      <c r="CY13" s="610"/>
      <c r="CZ13" s="646">
        <v>6.7</v>
      </c>
      <c r="DA13" s="646"/>
      <c r="DB13" s="646"/>
      <c r="DC13" s="646"/>
      <c r="DD13" s="614">
        <v>317598</v>
      </c>
      <c r="DE13" s="609"/>
      <c r="DF13" s="609"/>
      <c r="DG13" s="609"/>
      <c r="DH13" s="609"/>
      <c r="DI13" s="609"/>
      <c r="DJ13" s="609"/>
      <c r="DK13" s="609"/>
      <c r="DL13" s="609"/>
      <c r="DM13" s="609"/>
      <c r="DN13" s="609"/>
      <c r="DO13" s="609"/>
      <c r="DP13" s="610"/>
      <c r="DQ13" s="614">
        <v>81448</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18520</v>
      </c>
      <c r="BH14" s="609"/>
      <c r="BI14" s="609"/>
      <c r="BJ14" s="609"/>
      <c r="BK14" s="609"/>
      <c r="BL14" s="609"/>
      <c r="BM14" s="609"/>
      <c r="BN14" s="610"/>
      <c r="BO14" s="646">
        <v>6</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154780</v>
      </c>
      <c r="CS14" s="609"/>
      <c r="CT14" s="609"/>
      <c r="CU14" s="609"/>
      <c r="CV14" s="609"/>
      <c r="CW14" s="609"/>
      <c r="CX14" s="609"/>
      <c r="CY14" s="610"/>
      <c r="CZ14" s="646">
        <v>2.7</v>
      </c>
      <c r="DA14" s="646"/>
      <c r="DB14" s="646"/>
      <c r="DC14" s="646"/>
      <c r="DD14" s="614">
        <v>23447</v>
      </c>
      <c r="DE14" s="609"/>
      <c r="DF14" s="609"/>
      <c r="DG14" s="609"/>
      <c r="DH14" s="609"/>
      <c r="DI14" s="609"/>
      <c r="DJ14" s="609"/>
      <c r="DK14" s="609"/>
      <c r="DL14" s="609"/>
      <c r="DM14" s="609"/>
      <c r="DN14" s="609"/>
      <c r="DO14" s="609"/>
      <c r="DP14" s="610"/>
      <c r="DQ14" s="614">
        <v>131245</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3715</v>
      </c>
      <c r="S15" s="609"/>
      <c r="T15" s="609"/>
      <c r="U15" s="609"/>
      <c r="V15" s="609"/>
      <c r="W15" s="609"/>
      <c r="X15" s="609"/>
      <c r="Y15" s="610"/>
      <c r="Z15" s="646">
        <v>0.1</v>
      </c>
      <c r="AA15" s="646"/>
      <c r="AB15" s="646"/>
      <c r="AC15" s="646"/>
      <c r="AD15" s="647">
        <v>3715</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8145</v>
      </c>
      <c r="BH15" s="609"/>
      <c r="BI15" s="609"/>
      <c r="BJ15" s="609"/>
      <c r="BK15" s="609"/>
      <c r="BL15" s="609"/>
      <c r="BM15" s="609"/>
      <c r="BN15" s="610"/>
      <c r="BO15" s="646">
        <v>2.6</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311825</v>
      </c>
      <c r="CS15" s="609"/>
      <c r="CT15" s="609"/>
      <c r="CU15" s="609"/>
      <c r="CV15" s="609"/>
      <c r="CW15" s="609"/>
      <c r="CX15" s="609"/>
      <c r="CY15" s="610"/>
      <c r="CZ15" s="646">
        <v>5.5</v>
      </c>
      <c r="DA15" s="646"/>
      <c r="DB15" s="646"/>
      <c r="DC15" s="646"/>
      <c r="DD15" s="614">
        <v>11497</v>
      </c>
      <c r="DE15" s="609"/>
      <c r="DF15" s="609"/>
      <c r="DG15" s="609"/>
      <c r="DH15" s="609"/>
      <c r="DI15" s="609"/>
      <c r="DJ15" s="609"/>
      <c r="DK15" s="609"/>
      <c r="DL15" s="609"/>
      <c r="DM15" s="609"/>
      <c r="DN15" s="609"/>
      <c r="DO15" s="609"/>
      <c r="DP15" s="610"/>
      <c r="DQ15" s="614">
        <v>268773</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4678</v>
      </c>
      <c r="S16" s="609"/>
      <c r="T16" s="609"/>
      <c r="U16" s="609"/>
      <c r="V16" s="609"/>
      <c r="W16" s="609"/>
      <c r="X16" s="609"/>
      <c r="Y16" s="610"/>
      <c r="Z16" s="646">
        <v>0.1</v>
      </c>
      <c r="AA16" s="646"/>
      <c r="AB16" s="646"/>
      <c r="AC16" s="646"/>
      <c r="AD16" s="647">
        <v>4678</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988774</v>
      </c>
      <c r="CS16" s="609"/>
      <c r="CT16" s="609"/>
      <c r="CU16" s="609"/>
      <c r="CV16" s="609"/>
      <c r="CW16" s="609"/>
      <c r="CX16" s="609"/>
      <c r="CY16" s="610"/>
      <c r="CZ16" s="646">
        <v>17.3</v>
      </c>
      <c r="DA16" s="646"/>
      <c r="DB16" s="646"/>
      <c r="DC16" s="646"/>
      <c r="DD16" s="614" t="s">
        <v>122</v>
      </c>
      <c r="DE16" s="609"/>
      <c r="DF16" s="609"/>
      <c r="DG16" s="609"/>
      <c r="DH16" s="609"/>
      <c r="DI16" s="609"/>
      <c r="DJ16" s="609"/>
      <c r="DK16" s="609"/>
      <c r="DL16" s="609"/>
      <c r="DM16" s="609"/>
      <c r="DN16" s="609"/>
      <c r="DO16" s="609"/>
      <c r="DP16" s="610"/>
      <c r="DQ16" s="614">
        <v>140588</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11609</v>
      </c>
      <c r="S17" s="609"/>
      <c r="T17" s="609"/>
      <c r="U17" s="609"/>
      <c r="V17" s="609"/>
      <c r="W17" s="609"/>
      <c r="X17" s="609"/>
      <c r="Y17" s="610"/>
      <c r="Z17" s="646">
        <v>0.2</v>
      </c>
      <c r="AA17" s="646"/>
      <c r="AB17" s="646"/>
      <c r="AC17" s="646"/>
      <c r="AD17" s="647">
        <v>11609</v>
      </c>
      <c r="AE17" s="647"/>
      <c r="AF17" s="647"/>
      <c r="AG17" s="647"/>
      <c r="AH17" s="647"/>
      <c r="AI17" s="647"/>
      <c r="AJ17" s="647"/>
      <c r="AK17" s="647"/>
      <c r="AL17" s="611">
        <v>0.4</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467250</v>
      </c>
      <c r="CS17" s="609"/>
      <c r="CT17" s="609"/>
      <c r="CU17" s="609"/>
      <c r="CV17" s="609"/>
      <c r="CW17" s="609"/>
      <c r="CX17" s="609"/>
      <c r="CY17" s="610"/>
      <c r="CZ17" s="646">
        <v>8.1999999999999993</v>
      </c>
      <c r="DA17" s="646"/>
      <c r="DB17" s="646"/>
      <c r="DC17" s="646"/>
      <c r="DD17" s="614" t="s">
        <v>122</v>
      </c>
      <c r="DE17" s="609"/>
      <c r="DF17" s="609"/>
      <c r="DG17" s="609"/>
      <c r="DH17" s="609"/>
      <c r="DI17" s="609"/>
      <c r="DJ17" s="609"/>
      <c r="DK17" s="609"/>
      <c r="DL17" s="609"/>
      <c r="DM17" s="609"/>
      <c r="DN17" s="609"/>
      <c r="DO17" s="609"/>
      <c r="DP17" s="610"/>
      <c r="DQ17" s="614">
        <v>467250</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632</v>
      </c>
      <c r="S18" s="609"/>
      <c r="T18" s="609"/>
      <c r="U18" s="609"/>
      <c r="V18" s="609"/>
      <c r="W18" s="609"/>
      <c r="X18" s="609"/>
      <c r="Y18" s="610"/>
      <c r="Z18" s="646">
        <v>0</v>
      </c>
      <c r="AA18" s="646"/>
      <c r="AB18" s="646"/>
      <c r="AC18" s="646"/>
      <c r="AD18" s="647">
        <v>632</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10914</v>
      </c>
      <c r="S19" s="609"/>
      <c r="T19" s="609"/>
      <c r="U19" s="609"/>
      <c r="V19" s="609"/>
      <c r="W19" s="609"/>
      <c r="X19" s="609"/>
      <c r="Y19" s="610"/>
      <c r="Z19" s="646">
        <v>0.2</v>
      </c>
      <c r="AA19" s="646"/>
      <c r="AB19" s="646"/>
      <c r="AC19" s="646"/>
      <c r="AD19" s="647">
        <v>10914</v>
      </c>
      <c r="AE19" s="647"/>
      <c r="AF19" s="647"/>
      <c r="AG19" s="647"/>
      <c r="AH19" s="647"/>
      <c r="AI19" s="647"/>
      <c r="AJ19" s="647"/>
      <c r="AK19" s="647"/>
      <c r="AL19" s="611">
        <v>0.4</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2732</v>
      </c>
      <c r="BH19" s="609"/>
      <c r="BI19" s="609"/>
      <c r="BJ19" s="609"/>
      <c r="BK19" s="609"/>
      <c r="BL19" s="609"/>
      <c r="BM19" s="609"/>
      <c r="BN19" s="610"/>
      <c r="BO19" s="646">
        <v>0.9</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63</v>
      </c>
      <c r="S20" s="609"/>
      <c r="T20" s="609"/>
      <c r="U20" s="609"/>
      <c r="V20" s="609"/>
      <c r="W20" s="609"/>
      <c r="X20" s="609"/>
      <c r="Y20" s="610"/>
      <c r="Z20" s="646">
        <v>0</v>
      </c>
      <c r="AA20" s="646"/>
      <c r="AB20" s="646"/>
      <c r="AC20" s="646"/>
      <c r="AD20" s="647">
        <v>63</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2732</v>
      </c>
      <c r="BH20" s="609"/>
      <c r="BI20" s="609"/>
      <c r="BJ20" s="609"/>
      <c r="BK20" s="609"/>
      <c r="BL20" s="609"/>
      <c r="BM20" s="609"/>
      <c r="BN20" s="610"/>
      <c r="BO20" s="646">
        <v>0.9</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5718003</v>
      </c>
      <c r="CS20" s="609"/>
      <c r="CT20" s="609"/>
      <c r="CU20" s="609"/>
      <c r="CV20" s="609"/>
      <c r="CW20" s="609"/>
      <c r="CX20" s="609"/>
      <c r="CY20" s="610"/>
      <c r="CZ20" s="646">
        <v>100</v>
      </c>
      <c r="DA20" s="646"/>
      <c r="DB20" s="646"/>
      <c r="DC20" s="646"/>
      <c r="DD20" s="614">
        <v>775927</v>
      </c>
      <c r="DE20" s="609"/>
      <c r="DF20" s="609"/>
      <c r="DG20" s="609"/>
      <c r="DH20" s="609"/>
      <c r="DI20" s="609"/>
      <c r="DJ20" s="609"/>
      <c r="DK20" s="609"/>
      <c r="DL20" s="609"/>
      <c r="DM20" s="609"/>
      <c r="DN20" s="609"/>
      <c r="DO20" s="609"/>
      <c r="DP20" s="610"/>
      <c r="DQ20" s="614">
        <v>3438495</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2619291</v>
      </c>
      <c r="S21" s="609"/>
      <c r="T21" s="609"/>
      <c r="U21" s="609"/>
      <c r="V21" s="609"/>
      <c r="W21" s="609"/>
      <c r="X21" s="609"/>
      <c r="Y21" s="610"/>
      <c r="Z21" s="646">
        <v>43.8</v>
      </c>
      <c r="AA21" s="646"/>
      <c r="AB21" s="646"/>
      <c r="AC21" s="646"/>
      <c r="AD21" s="647">
        <v>2234116</v>
      </c>
      <c r="AE21" s="647"/>
      <c r="AF21" s="647"/>
      <c r="AG21" s="647"/>
      <c r="AH21" s="647"/>
      <c r="AI21" s="647"/>
      <c r="AJ21" s="647"/>
      <c r="AK21" s="647"/>
      <c r="AL21" s="611">
        <v>80.8</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2732</v>
      </c>
      <c r="BH21" s="609"/>
      <c r="BI21" s="609"/>
      <c r="BJ21" s="609"/>
      <c r="BK21" s="609"/>
      <c r="BL21" s="609"/>
      <c r="BM21" s="609"/>
      <c r="BN21" s="610"/>
      <c r="BO21" s="646">
        <v>0.9</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2234116</v>
      </c>
      <c r="S22" s="609"/>
      <c r="T22" s="609"/>
      <c r="U22" s="609"/>
      <c r="V22" s="609"/>
      <c r="W22" s="609"/>
      <c r="X22" s="609"/>
      <c r="Y22" s="610"/>
      <c r="Z22" s="646">
        <v>37.4</v>
      </c>
      <c r="AA22" s="646"/>
      <c r="AB22" s="646"/>
      <c r="AC22" s="646"/>
      <c r="AD22" s="647">
        <v>2234116</v>
      </c>
      <c r="AE22" s="647"/>
      <c r="AF22" s="647"/>
      <c r="AG22" s="647"/>
      <c r="AH22" s="647"/>
      <c r="AI22" s="647"/>
      <c r="AJ22" s="647"/>
      <c r="AK22" s="647"/>
      <c r="AL22" s="611">
        <v>80.8</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385175</v>
      </c>
      <c r="S23" s="609"/>
      <c r="T23" s="609"/>
      <c r="U23" s="609"/>
      <c r="V23" s="609"/>
      <c r="W23" s="609"/>
      <c r="X23" s="609"/>
      <c r="Y23" s="610"/>
      <c r="Z23" s="646">
        <v>6.4</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1644960</v>
      </c>
      <c r="CS24" s="664"/>
      <c r="CT24" s="664"/>
      <c r="CU24" s="664"/>
      <c r="CV24" s="664"/>
      <c r="CW24" s="664"/>
      <c r="CX24" s="664"/>
      <c r="CY24" s="689"/>
      <c r="CZ24" s="690">
        <v>28.8</v>
      </c>
      <c r="DA24" s="672"/>
      <c r="DB24" s="672"/>
      <c r="DC24" s="692"/>
      <c r="DD24" s="688">
        <v>1457640</v>
      </c>
      <c r="DE24" s="664"/>
      <c r="DF24" s="664"/>
      <c r="DG24" s="664"/>
      <c r="DH24" s="664"/>
      <c r="DI24" s="664"/>
      <c r="DJ24" s="664"/>
      <c r="DK24" s="689"/>
      <c r="DL24" s="688">
        <v>1327576</v>
      </c>
      <c r="DM24" s="664"/>
      <c r="DN24" s="664"/>
      <c r="DO24" s="664"/>
      <c r="DP24" s="664"/>
      <c r="DQ24" s="664"/>
      <c r="DR24" s="664"/>
      <c r="DS24" s="664"/>
      <c r="DT24" s="664"/>
      <c r="DU24" s="664"/>
      <c r="DV24" s="689"/>
      <c r="DW24" s="690">
        <v>47.9</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3151118</v>
      </c>
      <c r="S25" s="609"/>
      <c r="T25" s="609"/>
      <c r="U25" s="609"/>
      <c r="V25" s="609"/>
      <c r="W25" s="609"/>
      <c r="X25" s="609"/>
      <c r="Y25" s="610"/>
      <c r="Z25" s="646">
        <v>52.7</v>
      </c>
      <c r="AA25" s="646"/>
      <c r="AB25" s="646"/>
      <c r="AC25" s="646"/>
      <c r="AD25" s="647">
        <v>2765943</v>
      </c>
      <c r="AE25" s="647"/>
      <c r="AF25" s="647"/>
      <c r="AG25" s="647"/>
      <c r="AH25" s="647"/>
      <c r="AI25" s="647"/>
      <c r="AJ25" s="647"/>
      <c r="AK25" s="647"/>
      <c r="AL25" s="611">
        <v>100</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897493</v>
      </c>
      <c r="CS25" s="621"/>
      <c r="CT25" s="621"/>
      <c r="CU25" s="621"/>
      <c r="CV25" s="621"/>
      <c r="CW25" s="621"/>
      <c r="CX25" s="621"/>
      <c r="CY25" s="622"/>
      <c r="CZ25" s="611">
        <v>15.7</v>
      </c>
      <c r="DA25" s="623"/>
      <c r="DB25" s="623"/>
      <c r="DC25" s="624"/>
      <c r="DD25" s="614">
        <v>861870</v>
      </c>
      <c r="DE25" s="621"/>
      <c r="DF25" s="621"/>
      <c r="DG25" s="621"/>
      <c r="DH25" s="621"/>
      <c r="DI25" s="621"/>
      <c r="DJ25" s="621"/>
      <c r="DK25" s="622"/>
      <c r="DL25" s="614">
        <v>775923</v>
      </c>
      <c r="DM25" s="621"/>
      <c r="DN25" s="621"/>
      <c r="DO25" s="621"/>
      <c r="DP25" s="621"/>
      <c r="DQ25" s="621"/>
      <c r="DR25" s="621"/>
      <c r="DS25" s="621"/>
      <c r="DT25" s="621"/>
      <c r="DU25" s="621"/>
      <c r="DV25" s="622"/>
      <c r="DW25" s="611">
        <v>28</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540644</v>
      </c>
      <c r="CS26" s="609"/>
      <c r="CT26" s="609"/>
      <c r="CU26" s="609"/>
      <c r="CV26" s="609"/>
      <c r="CW26" s="609"/>
      <c r="CX26" s="609"/>
      <c r="CY26" s="610"/>
      <c r="CZ26" s="611">
        <v>9.5</v>
      </c>
      <c r="DA26" s="623"/>
      <c r="DB26" s="623"/>
      <c r="DC26" s="624"/>
      <c r="DD26" s="614">
        <v>520227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18423</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310452</v>
      </c>
      <c r="BH27" s="609"/>
      <c r="BI27" s="609"/>
      <c r="BJ27" s="609"/>
      <c r="BK27" s="609"/>
      <c r="BL27" s="609"/>
      <c r="BM27" s="609"/>
      <c r="BN27" s="610"/>
      <c r="BO27" s="646">
        <v>100</v>
      </c>
      <c r="BP27" s="646"/>
      <c r="BQ27" s="646"/>
      <c r="BR27" s="646"/>
      <c r="BS27" s="647">
        <v>22169</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280217</v>
      </c>
      <c r="CS27" s="621"/>
      <c r="CT27" s="621"/>
      <c r="CU27" s="621"/>
      <c r="CV27" s="621"/>
      <c r="CW27" s="621"/>
      <c r="CX27" s="621"/>
      <c r="CY27" s="622"/>
      <c r="CZ27" s="611">
        <v>4.9000000000000004</v>
      </c>
      <c r="DA27" s="623"/>
      <c r="DB27" s="623"/>
      <c r="DC27" s="624"/>
      <c r="DD27" s="614">
        <v>128520</v>
      </c>
      <c r="DE27" s="621"/>
      <c r="DF27" s="621"/>
      <c r="DG27" s="621"/>
      <c r="DH27" s="621"/>
      <c r="DI27" s="621"/>
      <c r="DJ27" s="621"/>
      <c r="DK27" s="622"/>
      <c r="DL27" s="614">
        <v>84403</v>
      </c>
      <c r="DM27" s="621"/>
      <c r="DN27" s="621"/>
      <c r="DO27" s="621"/>
      <c r="DP27" s="621"/>
      <c r="DQ27" s="621"/>
      <c r="DR27" s="621"/>
      <c r="DS27" s="621"/>
      <c r="DT27" s="621"/>
      <c r="DU27" s="621"/>
      <c r="DV27" s="622"/>
      <c r="DW27" s="611">
        <v>3</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30060</v>
      </c>
      <c r="S28" s="609"/>
      <c r="T28" s="609"/>
      <c r="U28" s="609"/>
      <c r="V28" s="609"/>
      <c r="W28" s="609"/>
      <c r="X28" s="609"/>
      <c r="Y28" s="610"/>
      <c r="Z28" s="646">
        <v>0.5</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467250</v>
      </c>
      <c r="CS28" s="609"/>
      <c r="CT28" s="609"/>
      <c r="CU28" s="609"/>
      <c r="CV28" s="609"/>
      <c r="CW28" s="609"/>
      <c r="CX28" s="609"/>
      <c r="CY28" s="610"/>
      <c r="CZ28" s="611">
        <v>8.1999999999999993</v>
      </c>
      <c r="DA28" s="623"/>
      <c r="DB28" s="623"/>
      <c r="DC28" s="624"/>
      <c r="DD28" s="614">
        <v>467250</v>
      </c>
      <c r="DE28" s="609"/>
      <c r="DF28" s="609"/>
      <c r="DG28" s="609"/>
      <c r="DH28" s="609"/>
      <c r="DI28" s="609"/>
      <c r="DJ28" s="609"/>
      <c r="DK28" s="610"/>
      <c r="DL28" s="614">
        <v>467250</v>
      </c>
      <c r="DM28" s="609"/>
      <c r="DN28" s="609"/>
      <c r="DO28" s="609"/>
      <c r="DP28" s="609"/>
      <c r="DQ28" s="609"/>
      <c r="DR28" s="609"/>
      <c r="DS28" s="609"/>
      <c r="DT28" s="609"/>
      <c r="DU28" s="609"/>
      <c r="DV28" s="610"/>
      <c r="DW28" s="611">
        <v>16.899999999999999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2336</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467250</v>
      </c>
      <c r="CS29" s="621"/>
      <c r="CT29" s="621"/>
      <c r="CU29" s="621"/>
      <c r="CV29" s="621"/>
      <c r="CW29" s="621"/>
      <c r="CX29" s="621"/>
      <c r="CY29" s="622"/>
      <c r="CZ29" s="611">
        <v>8.1999999999999993</v>
      </c>
      <c r="DA29" s="623"/>
      <c r="DB29" s="623"/>
      <c r="DC29" s="624"/>
      <c r="DD29" s="614">
        <v>467250</v>
      </c>
      <c r="DE29" s="621"/>
      <c r="DF29" s="621"/>
      <c r="DG29" s="621"/>
      <c r="DH29" s="621"/>
      <c r="DI29" s="621"/>
      <c r="DJ29" s="621"/>
      <c r="DK29" s="622"/>
      <c r="DL29" s="614">
        <v>467250</v>
      </c>
      <c r="DM29" s="621"/>
      <c r="DN29" s="621"/>
      <c r="DO29" s="621"/>
      <c r="DP29" s="621"/>
      <c r="DQ29" s="621"/>
      <c r="DR29" s="621"/>
      <c r="DS29" s="621"/>
      <c r="DT29" s="621"/>
      <c r="DU29" s="621"/>
      <c r="DV29" s="622"/>
      <c r="DW29" s="611">
        <v>16.899999999999999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891551</v>
      </c>
      <c r="S30" s="609"/>
      <c r="T30" s="609"/>
      <c r="U30" s="609"/>
      <c r="V30" s="609"/>
      <c r="W30" s="609"/>
      <c r="X30" s="609"/>
      <c r="Y30" s="610"/>
      <c r="Z30" s="646">
        <v>14.9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451839</v>
      </c>
      <c r="CS30" s="609"/>
      <c r="CT30" s="609"/>
      <c r="CU30" s="609"/>
      <c r="CV30" s="609"/>
      <c r="CW30" s="609"/>
      <c r="CX30" s="609"/>
      <c r="CY30" s="610"/>
      <c r="CZ30" s="611">
        <v>7.9</v>
      </c>
      <c r="DA30" s="623"/>
      <c r="DB30" s="623"/>
      <c r="DC30" s="624"/>
      <c r="DD30" s="614">
        <v>451839</v>
      </c>
      <c r="DE30" s="609"/>
      <c r="DF30" s="609"/>
      <c r="DG30" s="609"/>
      <c r="DH30" s="609"/>
      <c r="DI30" s="609"/>
      <c r="DJ30" s="609"/>
      <c r="DK30" s="610"/>
      <c r="DL30" s="614">
        <v>451839</v>
      </c>
      <c r="DM30" s="609"/>
      <c r="DN30" s="609"/>
      <c r="DO30" s="609"/>
      <c r="DP30" s="609"/>
      <c r="DQ30" s="609"/>
      <c r="DR30" s="609"/>
      <c r="DS30" s="609"/>
      <c r="DT30" s="609"/>
      <c r="DU30" s="609"/>
      <c r="DV30" s="610"/>
      <c r="DW30" s="611">
        <v>16.3</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99.7</v>
      </c>
      <c r="BH31" s="671"/>
      <c r="BI31" s="671"/>
      <c r="BJ31" s="671"/>
      <c r="BK31" s="671"/>
      <c r="BL31" s="671"/>
      <c r="BM31" s="672">
        <v>98.5</v>
      </c>
      <c r="BN31" s="671"/>
      <c r="BO31" s="671"/>
      <c r="BP31" s="671"/>
      <c r="BQ31" s="673"/>
      <c r="BR31" s="670">
        <v>99.6</v>
      </c>
      <c r="BS31" s="671"/>
      <c r="BT31" s="671"/>
      <c r="BU31" s="671"/>
      <c r="BV31" s="671"/>
      <c r="BW31" s="671"/>
      <c r="BX31" s="672">
        <v>97.2</v>
      </c>
      <c r="BY31" s="671"/>
      <c r="BZ31" s="671"/>
      <c r="CA31" s="671"/>
      <c r="CB31" s="673"/>
      <c r="CD31" s="629"/>
      <c r="CE31" s="630"/>
      <c r="CF31" s="605" t="s">
        <v>301</v>
      </c>
      <c r="CG31" s="606"/>
      <c r="CH31" s="606"/>
      <c r="CI31" s="606"/>
      <c r="CJ31" s="606"/>
      <c r="CK31" s="606"/>
      <c r="CL31" s="606"/>
      <c r="CM31" s="606"/>
      <c r="CN31" s="606"/>
      <c r="CO31" s="606"/>
      <c r="CP31" s="606"/>
      <c r="CQ31" s="607"/>
      <c r="CR31" s="608">
        <v>15411</v>
      </c>
      <c r="CS31" s="621"/>
      <c r="CT31" s="621"/>
      <c r="CU31" s="621"/>
      <c r="CV31" s="621"/>
      <c r="CW31" s="621"/>
      <c r="CX31" s="621"/>
      <c r="CY31" s="622"/>
      <c r="CZ31" s="611">
        <v>0.3</v>
      </c>
      <c r="DA31" s="623"/>
      <c r="DB31" s="623"/>
      <c r="DC31" s="624"/>
      <c r="DD31" s="614">
        <v>15411</v>
      </c>
      <c r="DE31" s="621"/>
      <c r="DF31" s="621"/>
      <c r="DG31" s="621"/>
      <c r="DH31" s="621"/>
      <c r="DI31" s="621"/>
      <c r="DJ31" s="621"/>
      <c r="DK31" s="622"/>
      <c r="DL31" s="614">
        <v>15411</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653861</v>
      </c>
      <c r="S32" s="609"/>
      <c r="T32" s="609"/>
      <c r="U32" s="609"/>
      <c r="V32" s="609"/>
      <c r="W32" s="609"/>
      <c r="X32" s="609"/>
      <c r="Y32" s="610"/>
      <c r="Z32" s="646">
        <v>10.9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99.7</v>
      </c>
      <c r="BH32" s="621"/>
      <c r="BI32" s="621"/>
      <c r="BJ32" s="621"/>
      <c r="BK32" s="621"/>
      <c r="BL32" s="621"/>
      <c r="BM32" s="612">
        <v>99.6</v>
      </c>
      <c r="BN32" s="621"/>
      <c r="BO32" s="621"/>
      <c r="BP32" s="621"/>
      <c r="BQ32" s="644"/>
      <c r="BR32" s="674">
        <v>99.8</v>
      </c>
      <c r="BS32" s="621"/>
      <c r="BT32" s="621"/>
      <c r="BU32" s="621"/>
      <c r="BV32" s="621"/>
      <c r="BW32" s="621"/>
      <c r="BX32" s="612">
        <v>98.6</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23286</v>
      </c>
      <c r="S33" s="609"/>
      <c r="T33" s="609"/>
      <c r="U33" s="609"/>
      <c r="V33" s="609"/>
      <c r="W33" s="609"/>
      <c r="X33" s="609"/>
      <c r="Y33" s="610"/>
      <c r="Z33" s="646">
        <v>0.4</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99.7</v>
      </c>
      <c r="BH33" s="593"/>
      <c r="BI33" s="593"/>
      <c r="BJ33" s="593"/>
      <c r="BK33" s="593"/>
      <c r="BL33" s="593"/>
      <c r="BM33" s="639">
        <v>97.8</v>
      </c>
      <c r="BN33" s="593"/>
      <c r="BO33" s="593"/>
      <c r="BP33" s="593"/>
      <c r="BQ33" s="656"/>
      <c r="BR33" s="669">
        <v>99.5</v>
      </c>
      <c r="BS33" s="593"/>
      <c r="BT33" s="593"/>
      <c r="BU33" s="593"/>
      <c r="BV33" s="593"/>
      <c r="BW33" s="593"/>
      <c r="BX33" s="639">
        <v>95.9</v>
      </c>
      <c r="BY33" s="593"/>
      <c r="BZ33" s="593"/>
      <c r="CA33" s="593"/>
      <c r="CB33" s="656"/>
      <c r="CD33" s="605" t="s">
        <v>308</v>
      </c>
      <c r="CE33" s="606"/>
      <c r="CF33" s="606"/>
      <c r="CG33" s="606"/>
      <c r="CH33" s="606"/>
      <c r="CI33" s="606"/>
      <c r="CJ33" s="606"/>
      <c r="CK33" s="606"/>
      <c r="CL33" s="606"/>
      <c r="CM33" s="606"/>
      <c r="CN33" s="606"/>
      <c r="CO33" s="606"/>
      <c r="CP33" s="606"/>
      <c r="CQ33" s="607"/>
      <c r="CR33" s="608">
        <v>2308342</v>
      </c>
      <c r="CS33" s="621"/>
      <c r="CT33" s="621"/>
      <c r="CU33" s="621"/>
      <c r="CV33" s="621"/>
      <c r="CW33" s="621"/>
      <c r="CX33" s="621"/>
      <c r="CY33" s="622"/>
      <c r="CZ33" s="611">
        <v>40.4</v>
      </c>
      <c r="DA33" s="623"/>
      <c r="DB33" s="623"/>
      <c r="DC33" s="624"/>
      <c r="DD33" s="614">
        <v>1677056</v>
      </c>
      <c r="DE33" s="621"/>
      <c r="DF33" s="621"/>
      <c r="DG33" s="621"/>
      <c r="DH33" s="621"/>
      <c r="DI33" s="621"/>
      <c r="DJ33" s="621"/>
      <c r="DK33" s="622"/>
      <c r="DL33" s="614">
        <v>1371062</v>
      </c>
      <c r="DM33" s="621"/>
      <c r="DN33" s="621"/>
      <c r="DO33" s="621"/>
      <c r="DP33" s="621"/>
      <c r="DQ33" s="621"/>
      <c r="DR33" s="621"/>
      <c r="DS33" s="621"/>
      <c r="DT33" s="621"/>
      <c r="DU33" s="621"/>
      <c r="DV33" s="622"/>
      <c r="DW33" s="611">
        <v>49.5</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241869</v>
      </c>
      <c r="S34" s="609"/>
      <c r="T34" s="609"/>
      <c r="U34" s="609"/>
      <c r="V34" s="609"/>
      <c r="W34" s="609"/>
      <c r="X34" s="609"/>
      <c r="Y34" s="610"/>
      <c r="Z34" s="646">
        <v>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694868</v>
      </c>
      <c r="CS34" s="609"/>
      <c r="CT34" s="609"/>
      <c r="CU34" s="609"/>
      <c r="CV34" s="609"/>
      <c r="CW34" s="609"/>
      <c r="CX34" s="609"/>
      <c r="CY34" s="610"/>
      <c r="CZ34" s="611">
        <v>12.2</v>
      </c>
      <c r="DA34" s="623"/>
      <c r="DB34" s="623"/>
      <c r="DC34" s="624"/>
      <c r="DD34" s="614">
        <v>497386</v>
      </c>
      <c r="DE34" s="609"/>
      <c r="DF34" s="609"/>
      <c r="DG34" s="609"/>
      <c r="DH34" s="609"/>
      <c r="DI34" s="609"/>
      <c r="DJ34" s="609"/>
      <c r="DK34" s="610"/>
      <c r="DL34" s="614">
        <v>442600</v>
      </c>
      <c r="DM34" s="609"/>
      <c r="DN34" s="609"/>
      <c r="DO34" s="609"/>
      <c r="DP34" s="609"/>
      <c r="DQ34" s="609"/>
      <c r="DR34" s="609"/>
      <c r="DS34" s="609"/>
      <c r="DT34" s="609"/>
      <c r="DU34" s="609"/>
      <c r="DV34" s="610"/>
      <c r="DW34" s="611">
        <v>16</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137778</v>
      </c>
      <c r="S35" s="609"/>
      <c r="T35" s="609"/>
      <c r="U35" s="609"/>
      <c r="V35" s="609"/>
      <c r="W35" s="609"/>
      <c r="X35" s="609"/>
      <c r="Y35" s="610"/>
      <c r="Z35" s="646">
        <v>2.2999999999999998</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62765</v>
      </c>
      <c r="CS35" s="621"/>
      <c r="CT35" s="621"/>
      <c r="CU35" s="621"/>
      <c r="CV35" s="621"/>
      <c r="CW35" s="621"/>
      <c r="CX35" s="621"/>
      <c r="CY35" s="622"/>
      <c r="CZ35" s="611">
        <v>1.1000000000000001</v>
      </c>
      <c r="DA35" s="623"/>
      <c r="DB35" s="623"/>
      <c r="DC35" s="624"/>
      <c r="DD35" s="614">
        <v>46628</v>
      </c>
      <c r="DE35" s="621"/>
      <c r="DF35" s="621"/>
      <c r="DG35" s="621"/>
      <c r="DH35" s="621"/>
      <c r="DI35" s="621"/>
      <c r="DJ35" s="621"/>
      <c r="DK35" s="622"/>
      <c r="DL35" s="614">
        <v>40997</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295753</v>
      </c>
      <c r="S36" s="609"/>
      <c r="T36" s="609"/>
      <c r="U36" s="609"/>
      <c r="V36" s="609"/>
      <c r="W36" s="609"/>
      <c r="X36" s="609"/>
      <c r="Y36" s="610"/>
      <c r="Z36" s="646">
        <v>4.9000000000000004</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580447</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11656</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1067608</v>
      </c>
      <c r="CS36" s="609"/>
      <c r="CT36" s="609"/>
      <c r="CU36" s="609"/>
      <c r="CV36" s="609"/>
      <c r="CW36" s="609"/>
      <c r="CX36" s="609"/>
      <c r="CY36" s="610"/>
      <c r="CZ36" s="611">
        <v>18.7</v>
      </c>
      <c r="DA36" s="623"/>
      <c r="DB36" s="623"/>
      <c r="DC36" s="624"/>
      <c r="DD36" s="614">
        <v>774155</v>
      </c>
      <c r="DE36" s="609"/>
      <c r="DF36" s="609"/>
      <c r="DG36" s="609"/>
      <c r="DH36" s="609"/>
      <c r="DI36" s="609"/>
      <c r="DJ36" s="609"/>
      <c r="DK36" s="610"/>
      <c r="DL36" s="614">
        <v>699980</v>
      </c>
      <c r="DM36" s="609"/>
      <c r="DN36" s="609"/>
      <c r="DO36" s="609"/>
      <c r="DP36" s="609"/>
      <c r="DQ36" s="609"/>
      <c r="DR36" s="609"/>
      <c r="DS36" s="609"/>
      <c r="DT36" s="609"/>
      <c r="DU36" s="609"/>
      <c r="DV36" s="610"/>
      <c r="DW36" s="611">
        <v>25.3</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94989</v>
      </c>
      <c r="S37" s="609"/>
      <c r="T37" s="609"/>
      <c r="U37" s="609"/>
      <c r="V37" s="609"/>
      <c r="W37" s="609"/>
      <c r="X37" s="609"/>
      <c r="Y37" s="610"/>
      <c r="Z37" s="646">
        <v>1.6</v>
      </c>
      <c r="AA37" s="646"/>
      <c r="AB37" s="646"/>
      <c r="AC37" s="646"/>
      <c r="AD37" s="647">
        <v>269</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293860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29714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212382</v>
      </c>
      <c r="CS37" s="621"/>
      <c r="CT37" s="621"/>
      <c r="CU37" s="621"/>
      <c r="CV37" s="621"/>
      <c r="CW37" s="621"/>
      <c r="CX37" s="621"/>
      <c r="CY37" s="622"/>
      <c r="CZ37" s="611">
        <v>3.7</v>
      </c>
      <c r="DA37" s="623"/>
      <c r="DB37" s="623"/>
      <c r="DC37" s="624"/>
      <c r="DD37" s="614">
        <v>212382</v>
      </c>
      <c r="DE37" s="621"/>
      <c r="DF37" s="621"/>
      <c r="DG37" s="621"/>
      <c r="DH37" s="621"/>
      <c r="DI37" s="621"/>
      <c r="DJ37" s="621"/>
      <c r="DK37" s="622"/>
      <c r="DL37" s="614">
        <v>212341</v>
      </c>
      <c r="DM37" s="621"/>
      <c r="DN37" s="621"/>
      <c r="DO37" s="621"/>
      <c r="DP37" s="621"/>
      <c r="DQ37" s="621"/>
      <c r="DR37" s="621"/>
      <c r="DS37" s="621"/>
      <c r="DT37" s="621"/>
      <c r="DU37" s="621"/>
      <c r="DV37" s="622"/>
      <c r="DW37" s="611">
        <v>7.7</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437544</v>
      </c>
      <c r="S38" s="609"/>
      <c r="T38" s="609"/>
      <c r="U38" s="609"/>
      <c r="V38" s="609"/>
      <c r="W38" s="609"/>
      <c r="X38" s="609"/>
      <c r="Y38" s="610"/>
      <c r="Z38" s="646">
        <v>7.3</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61299</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512</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225288</v>
      </c>
      <c r="CS38" s="609"/>
      <c r="CT38" s="609"/>
      <c r="CU38" s="609"/>
      <c r="CV38" s="609"/>
      <c r="CW38" s="609"/>
      <c r="CX38" s="609"/>
      <c r="CY38" s="610"/>
      <c r="CZ38" s="611">
        <v>3.9</v>
      </c>
      <c r="DA38" s="623"/>
      <c r="DB38" s="623"/>
      <c r="DC38" s="624"/>
      <c r="DD38" s="614">
        <v>187485</v>
      </c>
      <c r="DE38" s="609"/>
      <c r="DF38" s="609"/>
      <c r="DG38" s="609"/>
      <c r="DH38" s="609"/>
      <c r="DI38" s="609"/>
      <c r="DJ38" s="609"/>
      <c r="DK38" s="610"/>
      <c r="DL38" s="614">
        <v>187485</v>
      </c>
      <c r="DM38" s="609"/>
      <c r="DN38" s="609"/>
      <c r="DO38" s="609"/>
      <c r="DP38" s="609"/>
      <c r="DQ38" s="609"/>
      <c r="DR38" s="609"/>
      <c r="DS38" s="609"/>
      <c r="DT38" s="609"/>
      <c r="DU38" s="609"/>
      <c r="DV38" s="610"/>
      <c r="DW38" s="611">
        <v>6.8</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800</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189737</v>
      </c>
      <c r="CS39" s="621"/>
      <c r="CT39" s="621"/>
      <c r="CU39" s="621"/>
      <c r="CV39" s="621"/>
      <c r="CW39" s="621"/>
      <c r="CX39" s="621"/>
      <c r="CY39" s="622"/>
      <c r="CZ39" s="611">
        <v>3.3</v>
      </c>
      <c r="DA39" s="623"/>
      <c r="DB39" s="623"/>
      <c r="DC39" s="624"/>
      <c r="DD39" s="614">
        <v>111402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4644</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89</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68076</v>
      </c>
      <c r="CS40" s="609"/>
      <c r="CT40" s="609"/>
      <c r="CU40" s="609"/>
      <c r="CV40" s="609"/>
      <c r="CW40" s="609"/>
      <c r="CX40" s="609"/>
      <c r="CY40" s="610"/>
      <c r="CZ40" s="611">
        <v>1.2</v>
      </c>
      <c r="DA40" s="623"/>
      <c r="DB40" s="623"/>
      <c r="DC40" s="624"/>
      <c r="DD40" s="614">
        <v>60000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5978568</v>
      </c>
      <c r="S41" s="633"/>
      <c r="T41" s="633"/>
      <c r="U41" s="633"/>
      <c r="V41" s="633"/>
      <c r="W41" s="633"/>
      <c r="X41" s="633"/>
      <c r="Y41" s="636"/>
      <c r="Z41" s="637">
        <v>100</v>
      </c>
      <c r="AA41" s="637"/>
      <c r="AB41" s="637"/>
      <c r="AC41" s="637"/>
      <c r="AD41" s="638">
        <v>2766212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50435</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4</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174853</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372</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1764701</v>
      </c>
      <c r="CS42" s="621"/>
      <c r="CT42" s="621"/>
      <c r="CU42" s="621"/>
      <c r="CV42" s="621"/>
      <c r="CW42" s="621"/>
      <c r="CX42" s="621"/>
      <c r="CY42" s="622"/>
      <c r="CZ42" s="611">
        <v>30.9</v>
      </c>
      <c r="DA42" s="623"/>
      <c r="DB42" s="623"/>
      <c r="DC42" s="624"/>
      <c r="DD42" s="614">
        <v>303799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40278</v>
      </c>
      <c r="CS43" s="621"/>
      <c r="CT43" s="621"/>
      <c r="CU43" s="621"/>
      <c r="CV43" s="621"/>
      <c r="CW43" s="621"/>
      <c r="CX43" s="621"/>
      <c r="CY43" s="622"/>
      <c r="CZ43" s="611">
        <v>0.7</v>
      </c>
      <c r="DA43" s="623"/>
      <c r="DB43" s="623"/>
      <c r="DC43" s="624"/>
      <c r="DD43" s="614">
        <v>40278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775927</v>
      </c>
      <c r="CS44" s="609"/>
      <c r="CT44" s="609"/>
      <c r="CU44" s="609"/>
      <c r="CV44" s="609"/>
      <c r="CW44" s="609"/>
      <c r="CX44" s="609"/>
      <c r="CY44" s="610"/>
      <c r="CZ44" s="611">
        <v>13.6</v>
      </c>
      <c r="DA44" s="612"/>
      <c r="DB44" s="612"/>
      <c r="DC44" s="613"/>
      <c r="DD44" s="614">
        <v>163211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291177</v>
      </c>
      <c r="CS45" s="621"/>
      <c r="CT45" s="621"/>
      <c r="CU45" s="621"/>
      <c r="CV45" s="621"/>
      <c r="CW45" s="621"/>
      <c r="CX45" s="621"/>
      <c r="CY45" s="622"/>
      <c r="CZ45" s="611">
        <v>5.0999999999999996</v>
      </c>
      <c r="DA45" s="623"/>
      <c r="DB45" s="623"/>
      <c r="DC45" s="624"/>
      <c r="DD45" s="614">
        <v>20071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458790</v>
      </c>
      <c r="CS46" s="609"/>
      <c r="CT46" s="609"/>
      <c r="CU46" s="609"/>
      <c r="CV46" s="609"/>
      <c r="CW46" s="609"/>
      <c r="CX46" s="609"/>
      <c r="CY46" s="610"/>
      <c r="CZ46" s="611">
        <v>8</v>
      </c>
      <c r="DA46" s="612"/>
      <c r="DB46" s="612"/>
      <c r="DC46" s="613"/>
      <c r="DD46" s="614">
        <v>133735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988774</v>
      </c>
      <c r="CS47" s="621"/>
      <c r="CT47" s="621"/>
      <c r="CU47" s="621"/>
      <c r="CV47" s="621"/>
      <c r="CW47" s="621"/>
      <c r="CX47" s="621"/>
      <c r="CY47" s="622"/>
      <c r="CZ47" s="611">
        <v>17.3</v>
      </c>
      <c r="DA47" s="623"/>
      <c r="DB47" s="623"/>
      <c r="DC47" s="624"/>
      <c r="DD47" s="614">
        <v>140588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5718003</v>
      </c>
      <c r="CS49" s="593"/>
      <c r="CT49" s="593"/>
      <c r="CU49" s="593"/>
      <c r="CV49" s="593"/>
      <c r="CW49" s="593"/>
      <c r="CX49" s="593"/>
      <c r="CY49" s="594"/>
      <c r="CZ49" s="595">
        <v>100</v>
      </c>
      <c r="DA49" s="596"/>
      <c r="DB49" s="596"/>
      <c r="DC49" s="597"/>
      <c r="DD49" s="598">
        <v>3438495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XqT1h3JKsMTuGkgEr6fT1veDp9PNSNFT3BpS2GsXP6SwnO+ytYznim3QYgjO1Xum6O1rS/GmkhWpkIxRdtz6w==" saltValue="hMxu3+dQ4AQkP70a3gqc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5979</v>
      </c>
      <c r="R7" s="1090"/>
      <c r="S7" s="1090"/>
      <c r="T7" s="1090"/>
      <c r="U7" s="1090"/>
      <c r="V7" s="1090">
        <v>5718</v>
      </c>
      <c r="W7" s="1090"/>
      <c r="X7" s="1090"/>
      <c r="Y7" s="1090"/>
      <c r="Z7" s="1090"/>
      <c r="AA7" s="1090">
        <v>261</v>
      </c>
      <c r="AB7" s="1090"/>
      <c r="AC7" s="1090"/>
      <c r="AD7" s="1090"/>
      <c r="AE7" s="1091"/>
      <c r="AF7" s="1092">
        <v>117</v>
      </c>
      <c r="AG7" s="1093"/>
      <c r="AH7" s="1093"/>
      <c r="AI7" s="1093"/>
      <c r="AJ7" s="1094"/>
      <c r="AK7" s="1095">
        <v>138</v>
      </c>
      <c r="AL7" s="1096"/>
      <c r="AM7" s="1096"/>
      <c r="AN7" s="1096"/>
      <c r="AO7" s="1096"/>
      <c r="AP7" s="1096">
        <v>4239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547</v>
      </c>
      <c r="BT7" s="1087"/>
      <c r="BU7" s="1087"/>
      <c r="BV7" s="1087"/>
      <c r="BW7" s="1087"/>
      <c r="BX7" s="1087"/>
      <c r="BY7" s="1087"/>
      <c r="BZ7" s="1087"/>
      <c r="CA7" s="1087"/>
      <c r="CB7" s="1087"/>
      <c r="CC7" s="1087"/>
      <c r="CD7" s="1087"/>
      <c r="CE7" s="1087"/>
      <c r="CF7" s="1087"/>
      <c r="CG7" s="1099"/>
      <c r="CH7" s="1083">
        <v>8</v>
      </c>
      <c r="CI7" s="1084"/>
      <c r="CJ7" s="1084"/>
      <c r="CK7" s="1084"/>
      <c r="CL7" s="1085"/>
      <c r="CM7" s="1083">
        <v>-90</v>
      </c>
      <c r="CN7" s="1084"/>
      <c r="CO7" s="1084"/>
      <c r="CP7" s="1084"/>
      <c r="CQ7" s="1085"/>
      <c r="CR7" s="1083">
        <v>50</v>
      </c>
      <c r="CS7" s="1084"/>
      <c r="CT7" s="1084"/>
      <c r="CU7" s="1084"/>
      <c r="CV7" s="1085"/>
      <c r="CW7" s="1083">
        <v>50</v>
      </c>
      <c r="CX7" s="1084"/>
      <c r="CY7" s="1084"/>
      <c r="CZ7" s="1084"/>
      <c r="DA7" s="1085"/>
      <c r="DB7" s="1083">
        <v>30</v>
      </c>
      <c r="DC7" s="1084"/>
      <c r="DD7" s="1084"/>
      <c r="DE7" s="1084"/>
      <c r="DF7" s="1085"/>
      <c r="DG7" s="1083" t="s">
        <v>565</v>
      </c>
      <c r="DH7" s="1084"/>
      <c r="DI7" s="1084"/>
      <c r="DJ7" s="1084"/>
      <c r="DK7" s="1085"/>
      <c r="DL7" s="1083" t="s">
        <v>565</v>
      </c>
      <c r="DM7" s="1084"/>
      <c r="DN7" s="1084"/>
      <c r="DO7" s="1084"/>
      <c r="DP7" s="1085"/>
      <c r="DQ7" s="1083" t="s">
        <v>565</v>
      </c>
      <c r="DR7" s="1084"/>
      <c r="DS7" s="1084"/>
      <c r="DT7" s="1084"/>
      <c r="DU7" s="1085"/>
      <c r="DV7" s="1086" t="s">
        <v>550</v>
      </c>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548</v>
      </c>
      <c r="BT8" s="980"/>
      <c r="BU8" s="980"/>
      <c r="BV8" s="980"/>
      <c r="BW8" s="980"/>
      <c r="BX8" s="980"/>
      <c r="BY8" s="980"/>
      <c r="BZ8" s="980"/>
      <c r="CA8" s="980"/>
      <c r="CB8" s="980"/>
      <c r="CC8" s="980"/>
      <c r="CD8" s="980"/>
      <c r="CE8" s="980"/>
      <c r="CF8" s="980"/>
      <c r="CG8" s="1001"/>
      <c r="CH8" s="976" t="s">
        <v>566</v>
      </c>
      <c r="CI8" s="977"/>
      <c r="CJ8" s="977"/>
      <c r="CK8" s="977"/>
      <c r="CL8" s="978"/>
      <c r="CM8" s="976">
        <v>-29</v>
      </c>
      <c r="CN8" s="977"/>
      <c r="CO8" s="977"/>
      <c r="CP8" s="977"/>
      <c r="CQ8" s="978"/>
      <c r="CR8" s="976">
        <v>50</v>
      </c>
      <c r="CS8" s="977"/>
      <c r="CT8" s="977"/>
      <c r="CU8" s="977"/>
      <c r="CV8" s="978"/>
      <c r="CW8" s="976">
        <v>25</v>
      </c>
      <c r="CX8" s="977"/>
      <c r="CY8" s="977"/>
      <c r="CZ8" s="977"/>
      <c r="DA8" s="978"/>
      <c r="DB8" s="976">
        <v>30</v>
      </c>
      <c r="DC8" s="977"/>
      <c r="DD8" s="977"/>
      <c r="DE8" s="977"/>
      <c r="DF8" s="978"/>
      <c r="DG8" s="976" t="s">
        <v>565</v>
      </c>
      <c r="DH8" s="977"/>
      <c r="DI8" s="977"/>
      <c r="DJ8" s="977"/>
      <c r="DK8" s="978"/>
      <c r="DL8" s="976" t="s">
        <v>565</v>
      </c>
      <c r="DM8" s="977"/>
      <c r="DN8" s="977"/>
      <c r="DO8" s="977"/>
      <c r="DP8" s="978"/>
      <c r="DQ8" s="976" t="s">
        <v>565</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549</v>
      </c>
      <c r="BT9" s="980"/>
      <c r="BU9" s="980"/>
      <c r="BV9" s="980"/>
      <c r="BW9" s="980"/>
      <c r="BX9" s="980"/>
      <c r="BY9" s="980"/>
      <c r="BZ9" s="980"/>
      <c r="CA9" s="980"/>
      <c r="CB9" s="980"/>
      <c r="CC9" s="980"/>
      <c r="CD9" s="980"/>
      <c r="CE9" s="980"/>
      <c r="CF9" s="980"/>
      <c r="CG9" s="1001"/>
      <c r="CH9" s="976">
        <v>-24</v>
      </c>
      <c r="CI9" s="977"/>
      <c r="CJ9" s="977"/>
      <c r="CK9" s="977"/>
      <c r="CL9" s="978"/>
      <c r="CM9" s="976">
        <v>-13307</v>
      </c>
      <c r="CN9" s="977"/>
      <c r="CO9" s="977"/>
      <c r="CP9" s="977"/>
      <c r="CQ9" s="978"/>
      <c r="CR9" s="976" t="s">
        <v>546</v>
      </c>
      <c r="CS9" s="977"/>
      <c r="CT9" s="977"/>
      <c r="CU9" s="977"/>
      <c r="CV9" s="978"/>
      <c r="CW9" s="976" t="s">
        <v>546</v>
      </c>
      <c r="CX9" s="977"/>
      <c r="CY9" s="977"/>
      <c r="CZ9" s="977"/>
      <c r="DA9" s="978"/>
      <c r="DB9" s="976">
        <v>15</v>
      </c>
      <c r="DC9" s="977"/>
      <c r="DD9" s="977"/>
      <c r="DE9" s="977"/>
      <c r="DF9" s="978"/>
      <c r="DG9" s="976" t="s">
        <v>565</v>
      </c>
      <c r="DH9" s="977"/>
      <c r="DI9" s="977"/>
      <c r="DJ9" s="977"/>
      <c r="DK9" s="978"/>
      <c r="DL9" s="976" t="s">
        <v>565</v>
      </c>
      <c r="DM9" s="977"/>
      <c r="DN9" s="977"/>
      <c r="DO9" s="977"/>
      <c r="DP9" s="978"/>
      <c r="DQ9" s="976" t="s">
        <v>565</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5979</v>
      </c>
      <c r="R23" s="1048"/>
      <c r="S23" s="1048"/>
      <c r="T23" s="1048"/>
      <c r="U23" s="1048"/>
      <c r="V23" s="1048">
        <v>5718</v>
      </c>
      <c r="W23" s="1048"/>
      <c r="X23" s="1048"/>
      <c r="Y23" s="1048"/>
      <c r="Z23" s="1048"/>
      <c r="AA23" s="1048">
        <v>261</v>
      </c>
      <c r="AB23" s="1048"/>
      <c r="AC23" s="1048"/>
      <c r="AD23" s="1048"/>
      <c r="AE23" s="1055"/>
      <c r="AF23" s="1056">
        <v>117</v>
      </c>
      <c r="AG23" s="1048"/>
      <c r="AH23" s="1048"/>
      <c r="AI23" s="1048"/>
      <c r="AJ23" s="1057"/>
      <c r="AK23" s="1058"/>
      <c r="AL23" s="1059"/>
      <c r="AM23" s="1059"/>
      <c r="AN23" s="1059"/>
      <c r="AO23" s="1059"/>
      <c r="AP23" s="1048">
        <v>4239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482</v>
      </c>
      <c r="R28" s="1038"/>
      <c r="S28" s="1038"/>
      <c r="T28" s="1038"/>
      <c r="U28" s="1038"/>
      <c r="V28" s="1038">
        <v>470</v>
      </c>
      <c r="W28" s="1038"/>
      <c r="X28" s="1038"/>
      <c r="Y28" s="1038"/>
      <c r="Z28" s="1038"/>
      <c r="AA28" s="1038">
        <v>12</v>
      </c>
      <c r="AB28" s="1038"/>
      <c r="AC28" s="1038"/>
      <c r="AD28" s="1038"/>
      <c r="AE28" s="1039"/>
      <c r="AF28" s="1040">
        <v>12</v>
      </c>
      <c r="AG28" s="1038"/>
      <c r="AH28" s="1038"/>
      <c r="AI28" s="1038"/>
      <c r="AJ28" s="1041"/>
      <c r="AK28" s="1029">
        <v>60</v>
      </c>
      <c r="AL28" s="1030"/>
      <c r="AM28" s="1030"/>
      <c r="AN28" s="1030"/>
      <c r="AO28" s="1030"/>
      <c r="AP28" s="1030" t="s">
        <v>565</v>
      </c>
      <c r="AQ28" s="1030"/>
      <c r="AR28" s="1030"/>
      <c r="AS28" s="1030"/>
      <c r="AT28" s="1030"/>
      <c r="AU28" s="1030" t="s">
        <v>565</v>
      </c>
      <c r="AV28" s="1030"/>
      <c r="AW28" s="1030"/>
      <c r="AX28" s="1030"/>
      <c r="AY28" s="1030"/>
      <c r="AZ28" s="1031" t="s">
        <v>565</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530</v>
      </c>
      <c r="R29" s="1026"/>
      <c r="S29" s="1026"/>
      <c r="T29" s="1026"/>
      <c r="U29" s="1026"/>
      <c r="V29" s="1026">
        <v>513</v>
      </c>
      <c r="W29" s="1026"/>
      <c r="X29" s="1026"/>
      <c r="Y29" s="1026"/>
      <c r="Z29" s="1026"/>
      <c r="AA29" s="1026">
        <v>17</v>
      </c>
      <c r="AB29" s="1026"/>
      <c r="AC29" s="1026"/>
      <c r="AD29" s="1026"/>
      <c r="AE29" s="1027"/>
      <c r="AF29" s="1022">
        <v>17</v>
      </c>
      <c r="AG29" s="1023"/>
      <c r="AH29" s="1023"/>
      <c r="AI29" s="1023"/>
      <c r="AJ29" s="1024"/>
      <c r="AK29" s="967">
        <v>84</v>
      </c>
      <c r="AL29" s="958"/>
      <c r="AM29" s="958"/>
      <c r="AN29" s="958"/>
      <c r="AO29" s="958"/>
      <c r="AP29" s="958" t="s">
        <v>565</v>
      </c>
      <c r="AQ29" s="958"/>
      <c r="AR29" s="958"/>
      <c r="AS29" s="958"/>
      <c r="AT29" s="958"/>
      <c r="AU29" s="958" t="s">
        <v>565</v>
      </c>
      <c r="AV29" s="958"/>
      <c r="AW29" s="958"/>
      <c r="AX29" s="958"/>
      <c r="AY29" s="958"/>
      <c r="AZ29" s="1028" t="s">
        <v>565</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65</v>
      </c>
      <c r="R30" s="1026"/>
      <c r="S30" s="1026"/>
      <c r="T30" s="1026"/>
      <c r="U30" s="1026"/>
      <c r="V30" s="1026">
        <v>64</v>
      </c>
      <c r="W30" s="1026"/>
      <c r="X30" s="1026"/>
      <c r="Y30" s="1026"/>
      <c r="Z30" s="1026"/>
      <c r="AA30" s="1026">
        <v>1</v>
      </c>
      <c r="AB30" s="1026"/>
      <c r="AC30" s="1026"/>
      <c r="AD30" s="1026"/>
      <c r="AE30" s="1027"/>
      <c r="AF30" s="1022">
        <v>1</v>
      </c>
      <c r="AG30" s="1023"/>
      <c r="AH30" s="1023"/>
      <c r="AI30" s="1023"/>
      <c r="AJ30" s="1024"/>
      <c r="AK30" s="967">
        <v>20</v>
      </c>
      <c r="AL30" s="958"/>
      <c r="AM30" s="958"/>
      <c r="AN30" s="958"/>
      <c r="AO30" s="958"/>
      <c r="AP30" s="958" t="s">
        <v>565</v>
      </c>
      <c r="AQ30" s="958"/>
      <c r="AR30" s="958"/>
      <c r="AS30" s="958"/>
      <c r="AT30" s="958"/>
      <c r="AU30" s="958" t="s">
        <v>565</v>
      </c>
      <c r="AV30" s="958"/>
      <c r="AW30" s="958"/>
      <c r="AX30" s="958"/>
      <c r="AY30" s="958"/>
      <c r="AZ30" s="1028" t="s">
        <v>565</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1</v>
      </c>
      <c r="R31" s="1026"/>
      <c r="S31" s="1026"/>
      <c r="T31" s="1026"/>
      <c r="U31" s="1026"/>
      <c r="V31" s="1026">
        <v>1</v>
      </c>
      <c r="W31" s="1026"/>
      <c r="X31" s="1026"/>
      <c r="Y31" s="1026"/>
      <c r="Z31" s="1026"/>
      <c r="AA31" s="1026">
        <v>0</v>
      </c>
      <c r="AB31" s="1026"/>
      <c r="AC31" s="1026"/>
      <c r="AD31" s="1026"/>
      <c r="AE31" s="1027"/>
      <c r="AF31" s="1022" t="s">
        <v>122</v>
      </c>
      <c r="AG31" s="1023"/>
      <c r="AH31" s="1023"/>
      <c r="AI31" s="1023"/>
      <c r="AJ31" s="1024"/>
      <c r="AK31" s="967">
        <v>0</v>
      </c>
      <c r="AL31" s="958"/>
      <c r="AM31" s="958"/>
      <c r="AN31" s="958"/>
      <c r="AO31" s="958"/>
      <c r="AP31" s="958" t="s">
        <v>565</v>
      </c>
      <c r="AQ31" s="958"/>
      <c r="AR31" s="958"/>
      <c r="AS31" s="958"/>
      <c r="AT31" s="958"/>
      <c r="AU31" s="958" t="s">
        <v>565</v>
      </c>
      <c r="AV31" s="958"/>
      <c r="AW31" s="958"/>
      <c r="AX31" s="958"/>
      <c r="AY31" s="958"/>
      <c r="AZ31" s="1028" t="s">
        <v>565</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141</v>
      </c>
      <c r="R32" s="1026"/>
      <c r="S32" s="1026"/>
      <c r="T32" s="1026"/>
      <c r="U32" s="1026"/>
      <c r="V32" s="1026">
        <v>138</v>
      </c>
      <c r="W32" s="1026"/>
      <c r="X32" s="1026"/>
      <c r="Y32" s="1026"/>
      <c r="Z32" s="1026"/>
      <c r="AA32" s="1026">
        <v>3</v>
      </c>
      <c r="AB32" s="1026"/>
      <c r="AC32" s="1026"/>
      <c r="AD32" s="1026"/>
      <c r="AE32" s="1027"/>
      <c r="AF32" s="1022">
        <v>23</v>
      </c>
      <c r="AG32" s="1023"/>
      <c r="AH32" s="1023"/>
      <c r="AI32" s="1023"/>
      <c r="AJ32" s="1024"/>
      <c r="AK32" s="967">
        <v>61</v>
      </c>
      <c r="AL32" s="958"/>
      <c r="AM32" s="958"/>
      <c r="AN32" s="958"/>
      <c r="AO32" s="958"/>
      <c r="AP32" s="958">
        <v>363</v>
      </c>
      <c r="AQ32" s="958"/>
      <c r="AR32" s="958"/>
      <c r="AS32" s="958"/>
      <c r="AT32" s="958"/>
      <c r="AU32" s="958">
        <v>247</v>
      </c>
      <c r="AV32" s="958"/>
      <c r="AW32" s="958"/>
      <c r="AX32" s="958"/>
      <c r="AY32" s="958"/>
      <c r="AZ32" s="1028" t="s">
        <v>546</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52</v>
      </c>
      <c r="AG63" s="946"/>
      <c r="AH63" s="946"/>
      <c r="AI63" s="946"/>
      <c r="AJ63" s="1009"/>
      <c r="AK63" s="1010"/>
      <c r="AL63" s="950"/>
      <c r="AM63" s="950"/>
      <c r="AN63" s="950"/>
      <c r="AO63" s="950"/>
      <c r="AP63" s="946">
        <v>363</v>
      </c>
      <c r="AQ63" s="946"/>
      <c r="AR63" s="946"/>
      <c r="AS63" s="946"/>
      <c r="AT63" s="946"/>
      <c r="AU63" s="946">
        <v>247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551</v>
      </c>
      <c r="C68" s="973"/>
      <c r="D68" s="973"/>
      <c r="E68" s="973"/>
      <c r="F68" s="973"/>
      <c r="G68" s="973"/>
      <c r="H68" s="973"/>
      <c r="I68" s="973"/>
      <c r="J68" s="973"/>
      <c r="K68" s="973"/>
      <c r="L68" s="973"/>
      <c r="M68" s="973"/>
      <c r="N68" s="973"/>
      <c r="O68" s="973"/>
      <c r="P68" s="974"/>
      <c r="Q68" s="975">
        <v>1895</v>
      </c>
      <c r="R68" s="969"/>
      <c r="S68" s="969"/>
      <c r="T68" s="969"/>
      <c r="U68" s="969"/>
      <c r="V68" s="969">
        <v>1887</v>
      </c>
      <c r="W68" s="969"/>
      <c r="X68" s="969"/>
      <c r="Y68" s="969"/>
      <c r="Z68" s="969"/>
      <c r="AA68" s="969">
        <v>9</v>
      </c>
      <c r="AB68" s="969"/>
      <c r="AC68" s="969"/>
      <c r="AD68" s="969"/>
      <c r="AE68" s="969"/>
      <c r="AF68" s="969">
        <v>9</v>
      </c>
      <c r="AG68" s="969"/>
      <c r="AH68" s="969"/>
      <c r="AI68" s="969"/>
      <c r="AJ68" s="969"/>
      <c r="AK68" s="969">
        <v>24</v>
      </c>
      <c r="AL68" s="969"/>
      <c r="AM68" s="969"/>
      <c r="AN68" s="969"/>
      <c r="AO68" s="969"/>
      <c r="AP68" s="969" t="s">
        <v>565</v>
      </c>
      <c r="AQ68" s="969"/>
      <c r="AR68" s="969"/>
      <c r="AS68" s="969"/>
      <c r="AT68" s="969"/>
      <c r="AU68" s="969" t="s">
        <v>565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552</v>
      </c>
      <c r="C69" s="962"/>
      <c r="D69" s="962"/>
      <c r="E69" s="962"/>
      <c r="F69" s="962"/>
      <c r="G69" s="962"/>
      <c r="H69" s="962"/>
      <c r="I69" s="962"/>
      <c r="J69" s="962"/>
      <c r="K69" s="962"/>
      <c r="L69" s="962"/>
      <c r="M69" s="962"/>
      <c r="N69" s="962"/>
      <c r="O69" s="962"/>
      <c r="P69" s="963"/>
      <c r="Q69" s="964">
        <v>25</v>
      </c>
      <c r="R69" s="958"/>
      <c r="S69" s="958"/>
      <c r="T69" s="958"/>
      <c r="U69" s="958"/>
      <c r="V69" s="958">
        <v>23</v>
      </c>
      <c r="W69" s="958"/>
      <c r="X69" s="958"/>
      <c r="Y69" s="958"/>
      <c r="Z69" s="958"/>
      <c r="AA69" s="958">
        <v>1</v>
      </c>
      <c r="AB69" s="958"/>
      <c r="AC69" s="958"/>
      <c r="AD69" s="958"/>
      <c r="AE69" s="958"/>
      <c r="AF69" s="958">
        <v>1</v>
      </c>
      <c r="AG69" s="958"/>
      <c r="AH69" s="958"/>
      <c r="AI69" s="958"/>
      <c r="AJ69" s="958"/>
      <c r="AK69" s="958">
        <v>9</v>
      </c>
      <c r="AL69" s="958"/>
      <c r="AM69" s="958"/>
      <c r="AN69" s="958"/>
      <c r="AO69" s="958"/>
      <c r="AP69" s="958" t="s">
        <v>565</v>
      </c>
      <c r="AQ69" s="958"/>
      <c r="AR69" s="958"/>
      <c r="AS69" s="958"/>
      <c r="AT69" s="958"/>
      <c r="AU69" s="958" t="s">
        <v>565</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553</v>
      </c>
      <c r="C70" s="962"/>
      <c r="D70" s="962"/>
      <c r="E70" s="962"/>
      <c r="F70" s="962"/>
      <c r="G70" s="962"/>
      <c r="H70" s="962"/>
      <c r="I70" s="962"/>
      <c r="J70" s="962"/>
      <c r="K70" s="962"/>
      <c r="L70" s="962"/>
      <c r="M70" s="962"/>
      <c r="N70" s="962"/>
      <c r="O70" s="962"/>
      <c r="P70" s="963"/>
      <c r="Q70" s="964">
        <v>22</v>
      </c>
      <c r="R70" s="958"/>
      <c r="S70" s="958"/>
      <c r="T70" s="958"/>
      <c r="U70" s="958"/>
      <c r="V70" s="958">
        <v>20</v>
      </c>
      <c r="W70" s="958"/>
      <c r="X70" s="958"/>
      <c r="Y70" s="958"/>
      <c r="Z70" s="958"/>
      <c r="AA70" s="958">
        <v>2</v>
      </c>
      <c r="AB70" s="958"/>
      <c r="AC70" s="958"/>
      <c r="AD70" s="958"/>
      <c r="AE70" s="958"/>
      <c r="AF70" s="958">
        <v>2</v>
      </c>
      <c r="AG70" s="958"/>
      <c r="AH70" s="958"/>
      <c r="AI70" s="958"/>
      <c r="AJ70" s="958"/>
      <c r="AK70" s="958">
        <v>0</v>
      </c>
      <c r="AL70" s="958"/>
      <c r="AM70" s="958"/>
      <c r="AN70" s="958"/>
      <c r="AO70" s="958"/>
      <c r="AP70" s="958" t="s">
        <v>565</v>
      </c>
      <c r="AQ70" s="958"/>
      <c r="AR70" s="958"/>
      <c r="AS70" s="958"/>
      <c r="AT70" s="958"/>
      <c r="AU70" s="958" t="s">
        <v>565</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554</v>
      </c>
      <c r="C71" s="962"/>
      <c r="D71" s="962"/>
      <c r="E71" s="962"/>
      <c r="F71" s="962"/>
      <c r="G71" s="962"/>
      <c r="H71" s="962"/>
      <c r="I71" s="962"/>
      <c r="J71" s="962"/>
      <c r="K71" s="962"/>
      <c r="L71" s="962"/>
      <c r="M71" s="962"/>
      <c r="N71" s="962"/>
      <c r="O71" s="962"/>
      <c r="P71" s="963"/>
      <c r="Q71" s="964">
        <v>222</v>
      </c>
      <c r="R71" s="958"/>
      <c r="S71" s="958"/>
      <c r="T71" s="958"/>
      <c r="U71" s="958"/>
      <c r="V71" s="958">
        <v>215</v>
      </c>
      <c r="W71" s="958"/>
      <c r="X71" s="958"/>
      <c r="Y71" s="958"/>
      <c r="Z71" s="958"/>
      <c r="AA71" s="958">
        <v>7</v>
      </c>
      <c r="AB71" s="958"/>
      <c r="AC71" s="958"/>
      <c r="AD71" s="958"/>
      <c r="AE71" s="958"/>
      <c r="AF71" s="958">
        <v>7</v>
      </c>
      <c r="AG71" s="958"/>
      <c r="AH71" s="958"/>
      <c r="AI71" s="958"/>
      <c r="AJ71" s="958"/>
      <c r="AK71" s="958">
        <v>6</v>
      </c>
      <c r="AL71" s="958"/>
      <c r="AM71" s="958"/>
      <c r="AN71" s="958"/>
      <c r="AO71" s="958"/>
      <c r="AP71" s="958" t="s">
        <v>565</v>
      </c>
      <c r="AQ71" s="958"/>
      <c r="AR71" s="958"/>
      <c r="AS71" s="958"/>
      <c r="AT71" s="958"/>
      <c r="AU71" s="958" t="s">
        <v>565</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555</v>
      </c>
      <c r="C72" s="962"/>
      <c r="D72" s="962"/>
      <c r="E72" s="962"/>
      <c r="F72" s="962"/>
      <c r="G72" s="962"/>
      <c r="H72" s="962"/>
      <c r="I72" s="962"/>
      <c r="J72" s="962"/>
      <c r="K72" s="962"/>
      <c r="L72" s="962"/>
      <c r="M72" s="962"/>
      <c r="N72" s="962"/>
      <c r="O72" s="962"/>
      <c r="P72" s="963"/>
      <c r="Q72" s="964">
        <v>176722</v>
      </c>
      <c r="R72" s="958"/>
      <c r="S72" s="958"/>
      <c r="T72" s="958"/>
      <c r="U72" s="958"/>
      <c r="V72" s="958">
        <v>170611</v>
      </c>
      <c r="W72" s="958"/>
      <c r="X72" s="958"/>
      <c r="Y72" s="958"/>
      <c r="Z72" s="958"/>
      <c r="AA72" s="958">
        <v>6110</v>
      </c>
      <c r="AB72" s="958"/>
      <c r="AC72" s="958"/>
      <c r="AD72" s="958"/>
      <c r="AE72" s="958"/>
      <c r="AF72" s="958">
        <v>6110</v>
      </c>
      <c r="AG72" s="958"/>
      <c r="AH72" s="958"/>
      <c r="AI72" s="958"/>
      <c r="AJ72" s="958"/>
      <c r="AK72" s="958">
        <v>2165</v>
      </c>
      <c r="AL72" s="958"/>
      <c r="AM72" s="958"/>
      <c r="AN72" s="958"/>
      <c r="AO72" s="958"/>
      <c r="AP72" s="958" t="s">
        <v>565</v>
      </c>
      <c r="AQ72" s="958"/>
      <c r="AR72" s="958"/>
      <c r="AS72" s="958"/>
      <c r="AT72" s="958"/>
      <c r="AU72" s="958" t="s">
        <v>565</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556</v>
      </c>
      <c r="C73" s="962"/>
      <c r="D73" s="962"/>
      <c r="E73" s="962"/>
      <c r="F73" s="962"/>
      <c r="G73" s="962"/>
      <c r="H73" s="962"/>
      <c r="I73" s="962"/>
      <c r="J73" s="962"/>
      <c r="K73" s="962"/>
      <c r="L73" s="962"/>
      <c r="M73" s="962"/>
      <c r="N73" s="962"/>
      <c r="O73" s="962"/>
      <c r="P73" s="963"/>
      <c r="Q73" s="964">
        <v>3</v>
      </c>
      <c r="R73" s="958"/>
      <c r="S73" s="958"/>
      <c r="T73" s="958"/>
      <c r="U73" s="958"/>
      <c r="V73" s="958">
        <v>3</v>
      </c>
      <c r="W73" s="958"/>
      <c r="X73" s="958"/>
      <c r="Y73" s="958"/>
      <c r="Z73" s="958"/>
      <c r="AA73" s="958">
        <v>0</v>
      </c>
      <c r="AB73" s="958"/>
      <c r="AC73" s="958"/>
      <c r="AD73" s="958"/>
      <c r="AE73" s="958"/>
      <c r="AF73" s="958">
        <v>0</v>
      </c>
      <c r="AG73" s="958"/>
      <c r="AH73" s="958"/>
      <c r="AI73" s="958"/>
      <c r="AJ73" s="958"/>
      <c r="AK73" s="958">
        <v>0</v>
      </c>
      <c r="AL73" s="958"/>
      <c r="AM73" s="958"/>
      <c r="AN73" s="958"/>
      <c r="AO73" s="958"/>
      <c r="AP73" s="958" t="s">
        <v>565</v>
      </c>
      <c r="AQ73" s="958"/>
      <c r="AR73" s="958"/>
      <c r="AS73" s="958"/>
      <c r="AT73" s="958"/>
      <c r="AU73" s="958" t="s">
        <v>565</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557</v>
      </c>
      <c r="C74" s="962"/>
      <c r="D74" s="962"/>
      <c r="E74" s="962"/>
      <c r="F74" s="962"/>
      <c r="G74" s="962"/>
      <c r="H74" s="962"/>
      <c r="I74" s="962"/>
      <c r="J74" s="962"/>
      <c r="K74" s="962"/>
      <c r="L74" s="962"/>
      <c r="M74" s="962"/>
      <c r="N74" s="962"/>
      <c r="O74" s="962"/>
      <c r="P74" s="963"/>
      <c r="Q74" s="964">
        <v>38</v>
      </c>
      <c r="R74" s="958"/>
      <c r="S74" s="958"/>
      <c r="T74" s="958"/>
      <c r="U74" s="958"/>
      <c r="V74" s="958">
        <v>34</v>
      </c>
      <c r="W74" s="958"/>
      <c r="X74" s="958"/>
      <c r="Y74" s="958"/>
      <c r="Z74" s="958"/>
      <c r="AA74" s="958">
        <v>5</v>
      </c>
      <c r="AB74" s="958"/>
      <c r="AC74" s="958"/>
      <c r="AD74" s="958"/>
      <c r="AE74" s="958"/>
      <c r="AF74" s="958">
        <v>5</v>
      </c>
      <c r="AG74" s="958"/>
      <c r="AH74" s="958"/>
      <c r="AI74" s="958"/>
      <c r="AJ74" s="958"/>
      <c r="AK74" s="958">
        <v>32</v>
      </c>
      <c r="AL74" s="958"/>
      <c r="AM74" s="958"/>
      <c r="AN74" s="958"/>
      <c r="AO74" s="958"/>
      <c r="AP74" s="958" t="s">
        <v>565</v>
      </c>
      <c r="AQ74" s="958"/>
      <c r="AR74" s="958"/>
      <c r="AS74" s="958"/>
      <c r="AT74" s="958"/>
      <c r="AU74" s="958" t="s">
        <v>565</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558</v>
      </c>
      <c r="C75" s="962"/>
      <c r="D75" s="962"/>
      <c r="E75" s="962"/>
      <c r="F75" s="962"/>
      <c r="G75" s="962"/>
      <c r="H75" s="962"/>
      <c r="I75" s="962"/>
      <c r="J75" s="962"/>
      <c r="K75" s="962"/>
      <c r="L75" s="962"/>
      <c r="M75" s="962"/>
      <c r="N75" s="962"/>
      <c r="O75" s="962"/>
      <c r="P75" s="963"/>
      <c r="Q75" s="965">
        <v>1133</v>
      </c>
      <c r="R75" s="966"/>
      <c r="S75" s="966"/>
      <c r="T75" s="966"/>
      <c r="U75" s="967"/>
      <c r="V75" s="968">
        <v>1090</v>
      </c>
      <c r="W75" s="966"/>
      <c r="X75" s="966"/>
      <c r="Y75" s="966"/>
      <c r="Z75" s="967"/>
      <c r="AA75" s="968">
        <v>43</v>
      </c>
      <c r="AB75" s="966"/>
      <c r="AC75" s="966"/>
      <c r="AD75" s="966"/>
      <c r="AE75" s="967"/>
      <c r="AF75" s="968">
        <v>18</v>
      </c>
      <c r="AG75" s="966"/>
      <c r="AH75" s="966"/>
      <c r="AI75" s="966"/>
      <c r="AJ75" s="967"/>
      <c r="AK75" s="968">
        <v>10</v>
      </c>
      <c r="AL75" s="966"/>
      <c r="AM75" s="966"/>
      <c r="AN75" s="966"/>
      <c r="AO75" s="967"/>
      <c r="AP75" s="968">
        <v>875</v>
      </c>
      <c r="AQ75" s="966"/>
      <c r="AR75" s="966"/>
      <c r="AS75" s="966"/>
      <c r="AT75" s="967"/>
      <c r="AU75" s="968">
        <v>361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6151</v>
      </c>
      <c r="AG88" s="946"/>
      <c r="AH88" s="946"/>
      <c r="AI88" s="946"/>
      <c r="AJ88" s="946"/>
      <c r="AK88" s="950"/>
      <c r="AL88" s="950"/>
      <c r="AM88" s="950"/>
      <c r="AN88" s="950"/>
      <c r="AO88" s="950"/>
      <c r="AP88" s="946">
        <v>875</v>
      </c>
      <c r="AQ88" s="946"/>
      <c r="AR88" s="946"/>
      <c r="AS88" s="946"/>
      <c r="AT88" s="946"/>
      <c r="AU88" s="946">
        <v>361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100</v>
      </c>
      <c r="CS102" s="940"/>
      <c r="CT102" s="940"/>
      <c r="CU102" s="940"/>
      <c r="CV102" s="941"/>
      <c r="CW102" s="939">
        <v>75</v>
      </c>
      <c r="CX102" s="940"/>
      <c r="CY102" s="940"/>
      <c r="CZ102" s="940"/>
      <c r="DA102" s="941"/>
      <c r="DB102" s="939">
        <v>75</v>
      </c>
      <c r="DC102" s="940"/>
      <c r="DD102" s="940"/>
      <c r="DE102" s="940"/>
      <c r="DF102" s="941"/>
      <c r="DG102" s="939" t="s">
        <v>565</v>
      </c>
      <c r="DH102" s="940"/>
      <c r="DI102" s="940"/>
      <c r="DJ102" s="940"/>
      <c r="DK102" s="941"/>
      <c r="DL102" s="939" t="s">
        <v>565</v>
      </c>
      <c r="DM102" s="940"/>
      <c r="DN102" s="940"/>
      <c r="DO102" s="940"/>
      <c r="DP102" s="941"/>
      <c r="DQ102" s="939" t="s">
        <v>565</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452647</v>
      </c>
      <c r="AB110" s="876"/>
      <c r="AC110" s="876"/>
      <c r="AD110" s="876"/>
      <c r="AE110" s="877"/>
      <c r="AF110" s="878">
        <v>461859</v>
      </c>
      <c r="AG110" s="876"/>
      <c r="AH110" s="876"/>
      <c r="AI110" s="876"/>
      <c r="AJ110" s="877"/>
      <c r="AK110" s="878">
        <v>467250</v>
      </c>
      <c r="AL110" s="876"/>
      <c r="AM110" s="876"/>
      <c r="AN110" s="876"/>
      <c r="AO110" s="877"/>
      <c r="AP110" s="879">
        <v>19.600000000000001</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4330028</v>
      </c>
      <c r="BR110" s="829"/>
      <c r="BS110" s="829"/>
      <c r="BT110" s="829"/>
      <c r="BU110" s="829"/>
      <c r="BV110" s="829">
        <v>4253660</v>
      </c>
      <c r="BW110" s="829"/>
      <c r="BX110" s="829"/>
      <c r="BY110" s="829"/>
      <c r="BZ110" s="829"/>
      <c r="CA110" s="829">
        <v>4239365</v>
      </c>
      <c r="CB110" s="829"/>
      <c r="CC110" s="829"/>
      <c r="CD110" s="829"/>
      <c r="CE110" s="829"/>
      <c r="CF110" s="853">
        <v>177.6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389829</v>
      </c>
      <c r="BR112" s="804"/>
      <c r="BS112" s="804"/>
      <c r="BT112" s="804"/>
      <c r="BU112" s="804"/>
      <c r="BV112" s="804">
        <v>345020</v>
      </c>
      <c r="BW112" s="804"/>
      <c r="BX112" s="804"/>
      <c r="BY112" s="804"/>
      <c r="BZ112" s="804"/>
      <c r="CA112" s="804">
        <v>247323</v>
      </c>
      <c r="CB112" s="804"/>
      <c r="CC112" s="804"/>
      <c r="CD112" s="804"/>
      <c r="CE112" s="804"/>
      <c r="CF112" s="862">
        <v>10.4</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37539</v>
      </c>
      <c r="AB113" s="906"/>
      <c r="AC113" s="906"/>
      <c r="AD113" s="906"/>
      <c r="AE113" s="907"/>
      <c r="AF113" s="908">
        <v>67076</v>
      </c>
      <c r="AG113" s="906"/>
      <c r="AH113" s="906"/>
      <c r="AI113" s="906"/>
      <c r="AJ113" s="907"/>
      <c r="AK113" s="908">
        <v>31478</v>
      </c>
      <c r="AL113" s="906"/>
      <c r="AM113" s="906"/>
      <c r="AN113" s="906"/>
      <c r="AO113" s="907"/>
      <c r="AP113" s="909">
        <v>1.3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237631</v>
      </c>
      <c r="BR113" s="804"/>
      <c r="BS113" s="804"/>
      <c r="BT113" s="804"/>
      <c r="BU113" s="804"/>
      <c r="BV113" s="804">
        <v>222495</v>
      </c>
      <c r="BW113" s="804"/>
      <c r="BX113" s="804"/>
      <c r="BY113" s="804"/>
      <c r="BZ113" s="804"/>
      <c r="CA113" s="804">
        <v>360639</v>
      </c>
      <c r="CB113" s="804"/>
      <c r="CC113" s="804"/>
      <c r="CD113" s="804"/>
      <c r="CE113" s="804"/>
      <c r="CF113" s="862">
        <v>15.1</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16812</v>
      </c>
      <c r="AB114" s="767"/>
      <c r="AC114" s="767"/>
      <c r="AD114" s="767"/>
      <c r="AE114" s="768"/>
      <c r="AF114" s="769">
        <v>19170</v>
      </c>
      <c r="AG114" s="767"/>
      <c r="AH114" s="767"/>
      <c r="AI114" s="767"/>
      <c r="AJ114" s="768"/>
      <c r="AK114" s="769">
        <v>47176</v>
      </c>
      <c r="AL114" s="767"/>
      <c r="AM114" s="767"/>
      <c r="AN114" s="767"/>
      <c r="AO114" s="768"/>
      <c r="AP114" s="811">
        <v>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809905</v>
      </c>
      <c r="BR114" s="804"/>
      <c r="BS114" s="804"/>
      <c r="BT114" s="804"/>
      <c r="BU114" s="804"/>
      <c r="BV114" s="804">
        <v>860305</v>
      </c>
      <c r="BW114" s="804"/>
      <c r="BX114" s="804"/>
      <c r="BY114" s="804"/>
      <c r="BZ114" s="804"/>
      <c r="CA114" s="804">
        <v>870099</v>
      </c>
      <c r="CB114" s="804"/>
      <c r="CC114" s="804"/>
      <c r="CD114" s="804"/>
      <c r="CE114" s="804"/>
      <c r="CF114" s="862">
        <v>36.5</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506998</v>
      </c>
      <c r="AB117" s="890"/>
      <c r="AC117" s="890"/>
      <c r="AD117" s="890"/>
      <c r="AE117" s="891"/>
      <c r="AF117" s="892">
        <v>548105</v>
      </c>
      <c r="AG117" s="890"/>
      <c r="AH117" s="890"/>
      <c r="AI117" s="890"/>
      <c r="AJ117" s="891"/>
      <c r="AK117" s="892">
        <v>545904</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441</v>
      </c>
      <c r="BP119" s="865"/>
      <c r="BQ119" s="866">
        <v>5767393</v>
      </c>
      <c r="BR119" s="832"/>
      <c r="BS119" s="832"/>
      <c r="BT119" s="832"/>
      <c r="BU119" s="832"/>
      <c r="BV119" s="832">
        <v>5681480</v>
      </c>
      <c r="BW119" s="832"/>
      <c r="BX119" s="832"/>
      <c r="BY119" s="832"/>
      <c r="BZ119" s="832"/>
      <c r="CA119" s="832">
        <v>5717426</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3157368</v>
      </c>
      <c r="BR120" s="829"/>
      <c r="BS120" s="829"/>
      <c r="BT120" s="829"/>
      <c r="BU120" s="829"/>
      <c r="BV120" s="829">
        <v>3056580</v>
      </c>
      <c r="BW120" s="829"/>
      <c r="BX120" s="829"/>
      <c r="BY120" s="829"/>
      <c r="BZ120" s="829"/>
      <c r="CA120" s="829">
        <v>3135213</v>
      </c>
      <c r="CB120" s="829"/>
      <c r="CC120" s="829"/>
      <c r="CD120" s="829"/>
      <c r="CE120" s="829"/>
      <c r="CF120" s="853">
        <v>131.30000000000001</v>
      </c>
      <c r="CG120" s="854"/>
      <c r="CH120" s="854"/>
      <c r="CI120" s="854"/>
      <c r="CJ120" s="854"/>
      <c r="CK120" s="855" t="s">
        <v>445</v>
      </c>
      <c r="CL120" s="839"/>
      <c r="CM120" s="839"/>
      <c r="CN120" s="839"/>
      <c r="CO120" s="840"/>
      <c r="CP120" s="859" t="s">
        <v>446</v>
      </c>
      <c r="CQ120" s="860"/>
      <c r="CR120" s="860"/>
      <c r="CS120" s="860"/>
      <c r="CT120" s="860"/>
      <c r="CU120" s="860"/>
      <c r="CV120" s="860"/>
      <c r="CW120" s="860"/>
      <c r="CX120" s="860"/>
      <c r="CY120" s="860"/>
      <c r="CZ120" s="860"/>
      <c r="DA120" s="860"/>
      <c r="DB120" s="860"/>
      <c r="DC120" s="860"/>
      <c r="DD120" s="860"/>
      <c r="DE120" s="860"/>
      <c r="DF120" s="861"/>
      <c r="DG120" s="848">
        <v>196131</v>
      </c>
      <c r="DH120" s="829"/>
      <c r="DI120" s="829"/>
      <c r="DJ120" s="829"/>
      <c r="DK120" s="829"/>
      <c r="DL120" s="829">
        <v>230368</v>
      </c>
      <c r="DM120" s="829"/>
      <c r="DN120" s="829"/>
      <c r="DO120" s="829"/>
      <c r="DP120" s="829"/>
      <c r="DQ120" s="829">
        <v>247323</v>
      </c>
      <c r="DR120" s="829"/>
      <c r="DS120" s="829"/>
      <c r="DT120" s="829"/>
      <c r="DU120" s="829"/>
      <c r="DV120" s="830">
        <v>10.4</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2806670</v>
      </c>
      <c r="BR122" s="832"/>
      <c r="BS122" s="832"/>
      <c r="BT122" s="832"/>
      <c r="BU122" s="832"/>
      <c r="BV122" s="832">
        <v>2933356</v>
      </c>
      <c r="BW122" s="832"/>
      <c r="BX122" s="832"/>
      <c r="BY122" s="832"/>
      <c r="BZ122" s="832"/>
      <c r="CA122" s="832">
        <v>2880028</v>
      </c>
      <c r="CB122" s="832"/>
      <c r="CC122" s="832"/>
      <c r="CD122" s="832"/>
      <c r="CE122" s="832"/>
      <c r="CF122" s="833">
        <v>120.7</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450</v>
      </c>
      <c r="BP123" s="865"/>
      <c r="BQ123" s="819">
        <v>5964038</v>
      </c>
      <c r="BR123" s="820"/>
      <c r="BS123" s="820"/>
      <c r="BT123" s="820"/>
      <c r="BU123" s="820"/>
      <c r="BV123" s="820">
        <v>5989936</v>
      </c>
      <c r="BW123" s="820"/>
      <c r="BX123" s="820"/>
      <c r="BY123" s="820"/>
      <c r="BZ123" s="820"/>
      <c r="CA123" s="820">
        <v>6015241</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193698</v>
      </c>
      <c r="DH124" s="751"/>
      <c r="DI124" s="751"/>
      <c r="DJ124" s="751"/>
      <c r="DK124" s="752"/>
      <c r="DL124" s="753">
        <v>114652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3847</v>
      </c>
      <c r="AB128" s="788"/>
      <c r="AC128" s="788"/>
      <c r="AD128" s="788"/>
      <c r="AE128" s="789"/>
      <c r="AF128" s="790">
        <v>4055</v>
      </c>
      <c r="AG128" s="788"/>
      <c r="AH128" s="788"/>
      <c r="AI128" s="788"/>
      <c r="AJ128" s="789"/>
      <c r="AK128" s="790">
        <v>34055</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2500382</v>
      </c>
      <c r="AB129" s="767"/>
      <c r="AC129" s="767"/>
      <c r="AD129" s="767"/>
      <c r="AE129" s="768"/>
      <c r="AF129" s="769">
        <v>2623469</v>
      </c>
      <c r="AG129" s="767"/>
      <c r="AH129" s="767"/>
      <c r="AI129" s="767"/>
      <c r="AJ129" s="768"/>
      <c r="AK129" s="769">
        <v>2735858</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313250</v>
      </c>
      <c r="AB130" s="767"/>
      <c r="AC130" s="767"/>
      <c r="AD130" s="767"/>
      <c r="AE130" s="768"/>
      <c r="AF130" s="769">
        <v>317487</v>
      </c>
      <c r="AG130" s="767"/>
      <c r="AH130" s="767"/>
      <c r="AI130" s="767"/>
      <c r="AJ130" s="768"/>
      <c r="AK130" s="769">
        <v>348766</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8.4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2187132</v>
      </c>
      <c r="AB131" s="751"/>
      <c r="AC131" s="751"/>
      <c r="AD131" s="751"/>
      <c r="AE131" s="752"/>
      <c r="AF131" s="753">
        <v>2305982</v>
      </c>
      <c r="AG131" s="751"/>
      <c r="AH131" s="751"/>
      <c r="AI131" s="751"/>
      <c r="AJ131" s="752"/>
      <c r="AK131" s="753">
        <v>2387092</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8.682649241</v>
      </c>
      <c r="AB132" s="732"/>
      <c r="AC132" s="732"/>
      <c r="AD132" s="732"/>
      <c r="AE132" s="733"/>
      <c r="AF132" s="734">
        <v>9.8250116439999999</v>
      </c>
      <c r="AG132" s="732"/>
      <c r="AH132" s="732"/>
      <c r="AI132" s="732"/>
      <c r="AJ132" s="733"/>
      <c r="AK132" s="734">
        <v>6.8318690689999997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7.3</v>
      </c>
      <c r="AB133" s="711"/>
      <c r="AC133" s="711"/>
      <c r="AD133" s="711"/>
      <c r="AE133" s="712"/>
      <c r="AF133" s="710">
        <v>8.6999999999999993</v>
      </c>
      <c r="AG133" s="711"/>
      <c r="AH133" s="711"/>
      <c r="AI133" s="711"/>
      <c r="AJ133" s="712"/>
      <c r="AK133" s="710">
        <v>8.4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LfY8+VHUpFBJa1/dkFfv2aaNl39FJZKSDsSHEQlkzjIjo+NsLaE+p8wi6P1srnWt/em1qRvGWbZuCAxH+z4GQ==" saltValue="eXn4ClQT3uD5bjnNKPvX7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4YA/F0qoojCNBrqaoOAF0uM0lKce1bx7YHdmdxiII3r8eQULLb+xx6MKnNYrbMKMxPJzxGJwgfbNqQ9tbOr/Fw==" saltValue="KEb7SJ/bOAvPkip0un5S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8s7MppguFGoe7T0Kny+CCK4xH19RoPliG9l8dRpVexSqLHt4ZTlUxmj1fzVc6nXQpVzwuUeQwnSWaGxr9oQAw==" saltValue="PCXjIErWk3gAvKb3Sy7vpw=="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2" x14ac:dyDescent="0.2">
      <c r="A8" s="247"/>
      <c r="AK8" s="256"/>
      <c r="AL8" s="257"/>
      <c r="AM8" s="257"/>
      <c r="AN8" s="258"/>
      <c r="AO8" s="1106"/>
      <c r="AP8" s="259" t="s">
        <v>481</v>
      </c>
      <c r="AQ8" s="260" t="s">
        <v>482</v>
      </c>
      <c r="AR8" s="261" t="s">
        <v>483</v>
      </c>
    </row>
    <row r="9" spans="1:46" ht="13.2" x14ac:dyDescent="0.2">
      <c r="A9" s="247"/>
      <c r="AK9" s="1117" t="s">
        <v>484</v>
      </c>
      <c r="AL9" s="1118"/>
      <c r="AM9" s="1118"/>
      <c r="AN9" s="1119"/>
      <c r="AO9" s="262">
        <v>897493</v>
      </c>
      <c r="AP9" s="262">
        <v>273793</v>
      </c>
      <c r="AQ9" s="263">
        <v>263788</v>
      </c>
      <c r="AR9" s="264">
        <v>3.8</v>
      </c>
    </row>
    <row r="10" spans="1:46" ht="13.5" customHeight="1" x14ac:dyDescent="0.2">
      <c r="A10" s="247"/>
      <c r="AK10" s="1117" t="s">
        <v>485</v>
      </c>
      <c r="AL10" s="1118"/>
      <c r="AM10" s="1118"/>
      <c r="AN10" s="1119"/>
      <c r="AO10" s="265">
        <v>80730</v>
      </c>
      <c r="AP10" s="265">
        <v>24628</v>
      </c>
      <c r="AQ10" s="266">
        <v>39680</v>
      </c>
      <c r="AR10" s="267">
        <v>-37.9</v>
      </c>
    </row>
    <row r="11" spans="1:46" ht="13.5" customHeight="1" x14ac:dyDescent="0.2">
      <c r="A11" s="247"/>
      <c r="AK11" s="1117" t="s">
        <v>486</v>
      </c>
      <c r="AL11" s="1118"/>
      <c r="AM11" s="1118"/>
      <c r="AN11" s="1119"/>
      <c r="AO11" s="265">
        <v>196058</v>
      </c>
      <c r="AP11" s="265">
        <v>59810</v>
      </c>
      <c r="AQ11" s="266">
        <v>4557</v>
      </c>
      <c r="AR11" s="267">
        <v>1212.5</v>
      </c>
    </row>
    <row r="12" spans="1:46" ht="13.5" customHeight="1" x14ac:dyDescent="0.2">
      <c r="A12" s="247"/>
      <c r="AK12" s="1117" t="s">
        <v>487</v>
      </c>
      <c r="AL12" s="1118"/>
      <c r="AM12" s="1118"/>
      <c r="AN12" s="1119"/>
      <c r="AO12" s="265" t="s">
        <v>488</v>
      </c>
      <c r="AP12" s="265" t="s">
        <v>488</v>
      </c>
      <c r="AQ12" s="266" t="s">
        <v>488</v>
      </c>
      <c r="AR12" s="267" t="s">
        <v>488</v>
      </c>
    </row>
    <row r="13" spans="1:46" ht="13.5" customHeight="1" x14ac:dyDescent="0.2">
      <c r="A13" s="247"/>
      <c r="AK13" s="1117" t="s">
        <v>489</v>
      </c>
      <c r="AL13" s="1118"/>
      <c r="AM13" s="1118"/>
      <c r="AN13" s="1119"/>
      <c r="AO13" s="265">
        <v>32898</v>
      </c>
      <c r="AP13" s="265">
        <v>10036</v>
      </c>
      <c r="AQ13" s="266">
        <v>12917</v>
      </c>
      <c r="AR13" s="267">
        <v>-22.3</v>
      </c>
    </row>
    <row r="14" spans="1:46" ht="13.5" customHeight="1" x14ac:dyDescent="0.2">
      <c r="A14" s="247"/>
      <c r="AK14" s="1117" t="s">
        <v>490</v>
      </c>
      <c r="AL14" s="1118"/>
      <c r="AM14" s="1118"/>
      <c r="AN14" s="1119"/>
      <c r="AO14" s="265">
        <v>40278</v>
      </c>
      <c r="AP14" s="265">
        <v>12287</v>
      </c>
      <c r="AQ14" s="266">
        <v>4746</v>
      </c>
      <c r="AR14" s="267">
        <v>158.9</v>
      </c>
    </row>
    <row r="15" spans="1:46" ht="13.5" customHeight="1" x14ac:dyDescent="0.2">
      <c r="A15" s="247"/>
      <c r="AK15" s="1120" t="s">
        <v>491</v>
      </c>
      <c r="AL15" s="1121"/>
      <c r="AM15" s="1121"/>
      <c r="AN15" s="1122"/>
      <c r="AO15" s="265">
        <v>-45396</v>
      </c>
      <c r="AP15" s="265">
        <v>-13849</v>
      </c>
      <c r="AQ15" s="266">
        <v>-12765</v>
      </c>
      <c r="AR15" s="267">
        <v>8.5</v>
      </c>
    </row>
    <row r="16" spans="1:46" ht="13.2" x14ac:dyDescent="0.2">
      <c r="A16" s="247"/>
      <c r="AK16" s="1120" t="s">
        <v>178</v>
      </c>
      <c r="AL16" s="1121"/>
      <c r="AM16" s="1121"/>
      <c r="AN16" s="1122"/>
      <c r="AO16" s="265">
        <v>1202061</v>
      </c>
      <c r="AP16" s="265">
        <v>366706</v>
      </c>
      <c r="AQ16" s="266">
        <v>312922</v>
      </c>
      <c r="AR16" s="267">
        <v>17.2</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27.15</v>
      </c>
      <c r="AP21" s="278">
        <v>24.75</v>
      </c>
      <c r="AQ21" s="279">
        <v>2.4</v>
      </c>
      <c r="AS21" s="280"/>
      <c r="AT21" s="276"/>
    </row>
    <row r="22" spans="1:46" s="248" customFormat="1" ht="13.2" x14ac:dyDescent="0.2">
      <c r="A22" s="276"/>
      <c r="AK22" s="1123" t="s">
        <v>497</v>
      </c>
      <c r="AL22" s="1124"/>
      <c r="AM22" s="1124"/>
      <c r="AN22" s="1125"/>
      <c r="AO22" s="281">
        <v>98.7</v>
      </c>
      <c r="AP22" s="282">
        <v>95.6</v>
      </c>
      <c r="AQ22" s="283">
        <v>3.1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2"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467250</v>
      </c>
      <c r="AP32" s="291">
        <v>142541</v>
      </c>
      <c r="AQ32" s="292">
        <v>170896</v>
      </c>
      <c r="AR32" s="293">
        <v>-16.600000000000001</v>
      </c>
    </row>
    <row r="33" spans="1:46" ht="13.5" customHeight="1" x14ac:dyDescent="0.2">
      <c r="A33" s="247"/>
      <c r="AK33" s="1107" t="s">
        <v>502</v>
      </c>
      <c r="AL33" s="1108"/>
      <c r="AM33" s="1108"/>
      <c r="AN33" s="1109"/>
      <c r="AO33" s="291" t="s">
        <v>488</v>
      </c>
      <c r="AP33" s="291" t="s">
        <v>488</v>
      </c>
      <c r="AQ33" s="292" t="s">
        <v>488</v>
      </c>
      <c r="AR33" s="293" t="s">
        <v>488</v>
      </c>
    </row>
    <row r="34" spans="1:46" ht="27" customHeight="1" x14ac:dyDescent="0.2">
      <c r="A34" s="247"/>
      <c r="AK34" s="1107" t="s">
        <v>503</v>
      </c>
      <c r="AL34" s="1108"/>
      <c r="AM34" s="1108"/>
      <c r="AN34" s="1109"/>
      <c r="AO34" s="291" t="s">
        <v>488</v>
      </c>
      <c r="AP34" s="291" t="s">
        <v>488</v>
      </c>
      <c r="AQ34" s="292">
        <v>5</v>
      </c>
      <c r="AR34" s="293" t="s">
        <v>488</v>
      </c>
    </row>
    <row r="35" spans="1:46" ht="27" customHeight="1" x14ac:dyDescent="0.2">
      <c r="A35" s="247"/>
      <c r="AK35" s="1107" t="s">
        <v>504</v>
      </c>
      <c r="AL35" s="1108"/>
      <c r="AM35" s="1108"/>
      <c r="AN35" s="1109"/>
      <c r="AO35" s="291">
        <v>31478</v>
      </c>
      <c r="AP35" s="291">
        <v>9603</v>
      </c>
      <c r="AQ35" s="292">
        <v>33138</v>
      </c>
      <c r="AR35" s="293">
        <v>-71</v>
      </c>
    </row>
    <row r="36" spans="1:46" ht="27" customHeight="1" x14ac:dyDescent="0.2">
      <c r="A36" s="247"/>
      <c r="AK36" s="1107" t="s">
        <v>505</v>
      </c>
      <c r="AL36" s="1108"/>
      <c r="AM36" s="1108"/>
      <c r="AN36" s="1109"/>
      <c r="AO36" s="291">
        <v>47176</v>
      </c>
      <c r="AP36" s="291">
        <v>14392</v>
      </c>
      <c r="AQ36" s="292">
        <v>2943</v>
      </c>
      <c r="AR36" s="293">
        <v>389</v>
      </c>
    </row>
    <row r="37" spans="1:46" ht="13.5" customHeight="1" x14ac:dyDescent="0.2">
      <c r="A37" s="247"/>
      <c r="AK37" s="1107" t="s">
        <v>506</v>
      </c>
      <c r="AL37" s="1108"/>
      <c r="AM37" s="1108"/>
      <c r="AN37" s="1109"/>
      <c r="AO37" s="291" t="s">
        <v>488</v>
      </c>
      <c r="AP37" s="291" t="s">
        <v>488</v>
      </c>
      <c r="AQ37" s="292">
        <v>1487</v>
      </c>
      <c r="AR37" s="293" t="s">
        <v>488</v>
      </c>
    </row>
    <row r="38" spans="1:46" ht="27" customHeight="1" x14ac:dyDescent="0.2">
      <c r="A38" s="247"/>
      <c r="AK38" s="1110" t="s">
        <v>507</v>
      </c>
      <c r="AL38" s="1111"/>
      <c r="AM38" s="1111"/>
      <c r="AN38" s="1112"/>
      <c r="AO38" s="294" t="s">
        <v>488</v>
      </c>
      <c r="AP38" s="294" t="s">
        <v>488</v>
      </c>
      <c r="AQ38" s="295">
        <v>60</v>
      </c>
      <c r="AR38" s="283" t="s">
        <v>488</v>
      </c>
      <c r="AS38" s="290"/>
    </row>
    <row r="39" spans="1:46" ht="13.2" x14ac:dyDescent="0.2">
      <c r="A39" s="247"/>
      <c r="AK39" s="1110" t="s">
        <v>508</v>
      </c>
      <c r="AL39" s="1111"/>
      <c r="AM39" s="1111"/>
      <c r="AN39" s="1112"/>
      <c r="AO39" s="291">
        <v>-34055</v>
      </c>
      <c r="AP39" s="291">
        <v>-10389</v>
      </c>
      <c r="AQ39" s="292">
        <v>-8408</v>
      </c>
      <c r="AR39" s="293">
        <v>23.6</v>
      </c>
      <c r="AS39" s="290"/>
    </row>
    <row r="40" spans="1:46" ht="27" customHeight="1" x14ac:dyDescent="0.2">
      <c r="A40" s="247"/>
      <c r="AK40" s="1107" t="s">
        <v>509</v>
      </c>
      <c r="AL40" s="1108"/>
      <c r="AM40" s="1108"/>
      <c r="AN40" s="1109"/>
      <c r="AO40" s="291">
        <v>-348766</v>
      </c>
      <c r="AP40" s="291">
        <v>-106396</v>
      </c>
      <c r="AQ40" s="292">
        <v>-141122</v>
      </c>
      <c r="AR40" s="293">
        <v>-24.6</v>
      </c>
      <c r="AS40" s="290"/>
    </row>
    <row r="41" spans="1:46" ht="13.2" x14ac:dyDescent="0.2">
      <c r="A41" s="247"/>
      <c r="AK41" s="1113" t="s">
        <v>288</v>
      </c>
      <c r="AL41" s="1114"/>
      <c r="AM41" s="1114"/>
      <c r="AN41" s="1115"/>
      <c r="AO41" s="291">
        <v>163083</v>
      </c>
      <c r="AP41" s="291">
        <v>49751</v>
      </c>
      <c r="AQ41" s="292">
        <v>59000</v>
      </c>
      <c r="AR41" s="293">
        <v>-15.7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2" x14ac:dyDescent="0.2">
      <c r="A50" s="247"/>
      <c r="AK50" s="305"/>
      <c r="AL50" s="306"/>
      <c r="AM50" s="1101"/>
      <c r="AN50" s="307" t="s">
        <v>513</v>
      </c>
      <c r="AO50" s="308" t="s">
        <v>514</v>
      </c>
      <c r="AP50" s="309" t="s">
        <v>515</v>
      </c>
      <c r="AQ50" s="310" t="s">
        <v>516</v>
      </c>
      <c r="AR50" s="311" t="s">
        <v>517</v>
      </c>
    </row>
    <row r="51" spans="1:44" ht="13.2" x14ac:dyDescent="0.2">
      <c r="A51" s="247"/>
      <c r="AK51" s="303" t="s">
        <v>518</v>
      </c>
      <c r="AL51" s="304"/>
      <c r="AM51" s="312">
        <v>2296051</v>
      </c>
      <c r="AN51" s="313">
        <v>616721</v>
      </c>
      <c r="AO51" s="314">
        <v>69.599999999999994</v>
      </c>
      <c r="AP51" s="315">
        <v>301035</v>
      </c>
      <c r="AQ51" s="316">
        <v>12.2</v>
      </c>
      <c r="AR51" s="317">
        <v>57.4</v>
      </c>
    </row>
    <row r="52" spans="1:44" ht="13.2" x14ac:dyDescent="0.2">
      <c r="A52" s="247"/>
      <c r="AK52" s="318"/>
      <c r="AL52" s="319" t="s">
        <v>519</v>
      </c>
      <c r="AM52" s="320">
        <v>1868858</v>
      </c>
      <c r="AN52" s="321">
        <v>501976</v>
      </c>
      <c r="AO52" s="322">
        <v>139.4</v>
      </c>
      <c r="AP52" s="323">
        <v>154376</v>
      </c>
      <c r="AQ52" s="324">
        <v>29.1</v>
      </c>
      <c r="AR52" s="325">
        <v>110.3</v>
      </c>
    </row>
    <row r="53" spans="1:44" ht="13.2" x14ac:dyDescent="0.2">
      <c r="A53" s="247"/>
      <c r="AK53" s="303" t="s">
        <v>520</v>
      </c>
      <c r="AL53" s="304"/>
      <c r="AM53" s="312">
        <v>1086142</v>
      </c>
      <c r="AN53" s="313">
        <v>301204</v>
      </c>
      <c r="AO53" s="314">
        <v>-51.2</v>
      </c>
      <c r="AP53" s="315">
        <v>277467</v>
      </c>
      <c r="AQ53" s="316">
        <v>-7.8</v>
      </c>
      <c r="AR53" s="317">
        <v>-43.4</v>
      </c>
    </row>
    <row r="54" spans="1:44" ht="13.2" x14ac:dyDescent="0.2">
      <c r="A54" s="247"/>
      <c r="AK54" s="318"/>
      <c r="AL54" s="319" t="s">
        <v>519</v>
      </c>
      <c r="AM54" s="320">
        <v>678359</v>
      </c>
      <c r="AN54" s="321">
        <v>188120</v>
      </c>
      <c r="AO54" s="322">
        <v>-62.5</v>
      </c>
      <c r="AP54" s="323">
        <v>128378</v>
      </c>
      <c r="AQ54" s="324">
        <v>-16.8</v>
      </c>
      <c r="AR54" s="325">
        <v>-45.7</v>
      </c>
    </row>
    <row r="55" spans="1:44" ht="13.2" x14ac:dyDescent="0.2">
      <c r="A55" s="247"/>
      <c r="AK55" s="303" t="s">
        <v>521</v>
      </c>
      <c r="AL55" s="304"/>
      <c r="AM55" s="312">
        <v>753984</v>
      </c>
      <c r="AN55" s="313">
        <v>215240</v>
      </c>
      <c r="AO55" s="314">
        <v>-28.5</v>
      </c>
      <c r="AP55" s="315">
        <v>282256</v>
      </c>
      <c r="AQ55" s="316">
        <v>1.7</v>
      </c>
      <c r="AR55" s="317">
        <v>-30.2</v>
      </c>
    </row>
    <row r="56" spans="1:44" ht="13.2" x14ac:dyDescent="0.2">
      <c r="A56" s="247"/>
      <c r="AK56" s="318"/>
      <c r="AL56" s="319" t="s">
        <v>519</v>
      </c>
      <c r="AM56" s="320">
        <v>372286</v>
      </c>
      <c r="AN56" s="321">
        <v>106276</v>
      </c>
      <c r="AO56" s="322">
        <v>-43.5</v>
      </c>
      <c r="AP56" s="323">
        <v>145453</v>
      </c>
      <c r="AQ56" s="324">
        <v>13.3</v>
      </c>
      <c r="AR56" s="325">
        <v>-56.8</v>
      </c>
    </row>
    <row r="57" spans="1:44" ht="13.2" x14ac:dyDescent="0.2">
      <c r="A57" s="247"/>
      <c r="AK57" s="303" t="s">
        <v>522</v>
      </c>
      <c r="AL57" s="304"/>
      <c r="AM57" s="312">
        <v>799630</v>
      </c>
      <c r="AN57" s="313">
        <v>236227</v>
      </c>
      <c r="AO57" s="314">
        <v>9.8000000000000007</v>
      </c>
      <c r="AP57" s="315">
        <v>295341</v>
      </c>
      <c r="AQ57" s="316">
        <v>4.5999999999999996</v>
      </c>
      <c r="AR57" s="317">
        <v>5.2</v>
      </c>
    </row>
    <row r="58" spans="1:44" ht="13.2" x14ac:dyDescent="0.2">
      <c r="A58" s="247"/>
      <c r="AK58" s="318"/>
      <c r="AL58" s="319" t="s">
        <v>519</v>
      </c>
      <c r="AM58" s="320">
        <v>373689</v>
      </c>
      <c r="AN58" s="321">
        <v>110396</v>
      </c>
      <c r="AO58" s="322">
        <v>3.9</v>
      </c>
      <c r="AP58" s="323">
        <v>137402</v>
      </c>
      <c r="AQ58" s="324">
        <v>-5.5</v>
      </c>
      <c r="AR58" s="325">
        <v>9.4</v>
      </c>
    </row>
    <row r="59" spans="1:44" ht="13.2" x14ac:dyDescent="0.2">
      <c r="A59" s="247"/>
      <c r="AK59" s="303" t="s">
        <v>523</v>
      </c>
      <c r="AL59" s="304"/>
      <c r="AM59" s="312">
        <v>775927</v>
      </c>
      <c r="AN59" s="313">
        <v>236707</v>
      </c>
      <c r="AO59" s="314">
        <v>0.2</v>
      </c>
      <c r="AP59" s="315">
        <v>292845</v>
      </c>
      <c r="AQ59" s="316">
        <v>-0.8</v>
      </c>
      <c r="AR59" s="317">
        <v>1</v>
      </c>
    </row>
    <row r="60" spans="1:44" ht="13.2" x14ac:dyDescent="0.2">
      <c r="A60" s="247"/>
      <c r="AK60" s="318"/>
      <c r="AL60" s="319" t="s">
        <v>519</v>
      </c>
      <c r="AM60" s="320">
        <v>458790</v>
      </c>
      <c r="AN60" s="321">
        <v>139960</v>
      </c>
      <c r="AO60" s="322">
        <v>26.8</v>
      </c>
      <c r="AP60" s="323">
        <v>143187</v>
      </c>
      <c r="AQ60" s="324">
        <v>4.2</v>
      </c>
      <c r="AR60" s="325">
        <v>22.6</v>
      </c>
    </row>
    <row r="61" spans="1:44" ht="13.2" x14ac:dyDescent="0.2">
      <c r="A61" s="247"/>
      <c r="AK61" s="303" t="s">
        <v>524</v>
      </c>
      <c r="AL61" s="326"/>
      <c r="AM61" s="312">
        <v>1142347</v>
      </c>
      <c r="AN61" s="313">
        <v>321220</v>
      </c>
      <c r="AO61" s="314">
        <v>0</v>
      </c>
      <c r="AP61" s="315">
        <v>289789</v>
      </c>
      <c r="AQ61" s="327">
        <v>2</v>
      </c>
      <c r="AR61" s="317">
        <v>-2</v>
      </c>
    </row>
    <row r="62" spans="1:44" ht="13.2" x14ac:dyDescent="0.2">
      <c r="A62" s="247"/>
      <c r="AK62" s="318"/>
      <c r="AL62" s="319" t="s">
        <v>519</v>
      </c>
      <c r="AM62" s="320">
        <v>750396</v>
      </c>
      <c r="AN62" s="321">
        <v>209346</v>
      </c>
      <c r="AO62" s="322">
        <v>12.8</v>
      </c>
      <c r="AP62" s="323">
        <v>141759</v>
      </c>
      <c r="AQ62" s="324">
        <v>4.9000000000000004</v>
      </c>
      <c r="AR62" s="325">
        <v>7.9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gZnNO5aGolCbN+xroPaEOShJWBFE/hfVC/uAXBypKMD03u0gIOgbBfRaFsLwCXUIKvHnG3EOkXy3iPMrcKPKSg==" saltValue="ZjfiBlh1WxRJXc/BDGMDh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kbyWHwOYgGX8UWCHi3OJtYznRcPsjdUQOrg+BC+P+rHgUEr4tekrS/6n+/zADmjF9QlIiEHITdujS3L0p44eKA==" saltValue="Ww5wdswtDvaKnh2yJGUKQ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KHi+Yjw64mD4LWFFzjRI7WCSixYrNb6pAgqSpYtzxep3XZyAOxc/LmgcxdDjyX0/c8EFMwwnGO5vTZj2dcUSgw==" saltValue="tv48Vy7SkM5WnZdS0eG4r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69.48</v>
      </c>
      <c r="G47" s="12">
        <v>64.489999999999995</v>
      </c>
      <c r="H47" s="12">
        <v>61.49</v>
      </c>
      <c r="I47" s="12">
        <v>54.1</v>
      </c>
      <c r="J47" s="13">
        <v>54.52</v>
      </c>
    </row>
    <row r="48" spans="2:10" ht="57.75" customHeight="1" x14ac:dyDescent="0.2">
      <c r="B48" s="14"/>
      <c r="C48" s="1128" t="s">
        <v>4</v>
      </c>
      <c r="D48" s="1128"/>
      <c r="E48" s="1129"/>
      <c r="F48" s="15">
        <v>1.1599999999999999</v>
      </c>
      <c r="G48" s="16">
        <v>1.81</v>
      </c>
      <c r="H48" s="16">
        <v>1.36</v>
      </c>
      <c r="I48" s="16">
        <v>1.24</v>
      </c>
      <c r="J48" s="17">
        <v>4.28</v>
      </c>
    </row>
    <row r="49" spans="2:10" ht="57.75" customHeight="1" thickBot="1" x14ac:dyDescent="0.25">
      <c r="B49" s="18"/>
      <c r="C49" s="1130" t="s">
        <v>5</v>
      </c>
      <c r="D49" s="1130"/>
      <c r="E49" s="1131"/>
      <c r="F49" s="19">
        <v>0.05</v>
      </c>
      <c r="G49" s="20">
        <v>0.83</v>
      </c>
      <c r="H49" s="20" t="s">
        <v>531</v>
      </c>
      <c r="I49" s="20" t="s">
        <v>532</v>
      </c>
      <c r="J49" s="21">
        <v>5.72</v>
      </c>
    </row>
    <row r="50" spans="2:10" ht="13.2" x14ac:dyDescent="0.2"/>
  </sheetData>
  <sheetProtection algorithmName="SHA-512" hashValue="NtqYKCL7XOeHA2RNoo3qNOeHjCUOEjl8Cc6bEsesjBueqZUld95SFKjHWkWvgWWmilWdb0ohj6pVpG1uK1cV5w==" saltValue="UTgwufgI5mNPJf93zUg5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2026-03-11T04:16:10Z</cp:lastPrinted>
  <dcterms:created xsi:type="dcterms:W3CDTF">2026-02-23T09:52:02Z</dcterms:created>
  <dcterms:modified xsi:type="dcterms:W3CDTF">2026-03-11T04:16:14Z</dcterms:modified>
  <cp:category/>
</cp:coreProperties>
</file>