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D:\共有\画像_財政課\00財政係\財政課係（現在進行形）\13.各種調査表関係\R7調査\R8.3.19済　令和6年度財政状況資料集の作成について（確認依頼2）\訂正\"/>
    </mc:Choice>
  </mc:AlternateContent>
  <xr:revisionPtr revIDLastSave="0" documentId="13_ncr:1_{C4DD5D17-7F10-414C-9482-DC7467440031}"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AM35" i="10"/>
  <c r="BW34" i="10"/>
  <c r="BE34" i="10"/>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U34" i="10"/>
  <c r="U35" i="10" s="1"/>
  <c r="U36" i="10" s="1"/>
  <c r="U37" i="10" s="1"/>
</calcChain>
</file>

<file path=xl/sharedStrings.xml><?xml version="1.0" encoding="utf-8"?>
<sst xmlns="http://schemas.openxmlformats.org/spreadsheetml/2006/main" count="1117" uniqueCount="564">
  <si>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</si>
  <si>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</si>
  <si>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</si>
  <si>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</si>
  <si>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</si>
  <si>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</si>
  <si>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</si>
  <si>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</si>
  <si>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</si>
  <si>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</si>
  <si>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</si>
  <si>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</si>
  <si>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</si>
  <si>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</si>
  <si>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</si>
  <si>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</si>
  <si>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</si>
  <si>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</si>
  <si>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</si>
  <si>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</si>
  <si>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</si>
  <si>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</si>
  <si>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</si>
  <si>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</si>
  <si>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</si>
  <si>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</si>
  <si>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</si>
  <si>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</si>
  <si>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</si>
  <si>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</si>
  <si>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</si>
  <si>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</si>
  <si>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</si>
  <si>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</si>
  <si>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</si>
  <si>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</si>
  <si>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</si>
  <si>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</si>
  <si>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</si>
  <si>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</si>
  <si>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</si>
  <si>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</si>
  <si>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</si>
  <si>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</si>
  <si>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</si>
  <si>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</si>
  <si>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</si>
  <si>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</si>
  <si>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</si>
  <si>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</si>
  <si>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</si>
  <si>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</si>
  <si>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</si>
  <si>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</si>
  <si>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</si>
  <si>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</si>
  <si>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</si>
  <si>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</si>
  <si>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</si>
  <si>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</si>
  <si>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</si>
  <si>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</si>
  <si>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</si>
  <si>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</si>
  <si>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</si>
  <si>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</si>
  <si>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</si>
  <si>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</si>
  <si>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</si>
  <si>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</si>
  <si>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</si>
  <si>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</si>
  <si>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</si>
  <si>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</si>
  <si>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</si>
  <si>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</si>
  <si>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</si>
  <si>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</si>
  <si>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</si>
  <si>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</si>
  <si>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</si>
  <si>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</si>
  <si>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</si>
  <si>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</si>
  <si>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</si>
  <si>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</si>
  <si>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</si>
  <si>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</si>
  <si>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</si>
  <si>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</si>
  <si>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</si>
  <si>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</si>
  <si>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</si>
  <si>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</si>
  <si>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</si>
  <si>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</si>
  <si>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</si>
  <si>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</si>
  <si>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</si>
  <si>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</si>
  <si>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</si>
  <si>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</si>
  <si>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</si>
  <si>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</si>
  <si>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</si>
  <si>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</si>
  <si>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</si>
  <si>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</si>
  <si>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</si>
  <si>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</si>
  <si>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</si>
  <si>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</si>
  <si>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</si>
  <si>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</si>
  <si>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</si>
  <si>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</si>
  <si>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</si>
  <si>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</si>
  <si>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</si>
  <si>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</si>
  <si>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</si>
  <si>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</si>
  <si>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</si>
  <si>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</si>
  <si>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</si>
  <si>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</si>
  <si>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</si>
  <si>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</si>
  <si>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</si>
  <si>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</si>
  <si>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</si>
  <si>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</si>
  <si>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</si>
  <si>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</si>
  <si>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</si>
  <si>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</si>
  <si>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</si>
  <si>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</si>
  <si>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</si>
  <si>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</si>
  <si>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</si>
  <si>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</si>
  <si>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</si>
  <si>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</si>
  <si>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</si>
  <si>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</si>
  <si>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</si>
  <si>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</si>
  <si>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</si>
  <si>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</si>
  <si>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</si>
  <si>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</si>
  <si>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</si>
  <si>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</si>
  <si>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</si>
  <si>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</si>
  <si>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</si>
  <si>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</si>
  <si>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</si>
  <si>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</si>
  <si>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</si>
  <si>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</si>
  <si>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</si>
  <si>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</si>
  <si>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</si>
  <si>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</si>
  <si>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</si>
  <si>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</si>
  <si>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</si>
  <si>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</si>
  <si>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</si>
  <si>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</si>
  <si>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</si>
  <si>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</si>
  <si>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</si>
  <si>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</si>
  <si>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</si>
  <si>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</si>
  <si>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</si>
  <si>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</si>
  <si>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</si>
  <si>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</si>
  <si>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</si>
  <si>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</si>
  <si>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</si>
  <si>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</si>
  <si>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</si>
  <si>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</si>
  <si>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</si>
  <si>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</si>
  <si>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</si>
  <si>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</si>
  <si>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</si>
  <si>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</si>
  <si>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</si>
  <si>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</si>
  <si>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</si>
  <si>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</si>
  <si>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</si>
  <si>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</si>
  <si>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</si>
  <si>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</si>
  <si>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</si>
  <si>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宮崎県新富町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</si>
  <si>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</si>
  <si>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</si>
  <si>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</si>
  <si>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</si>
  <si>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</si>
  <si>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</si>
  <si>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</si>
  <si>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</si>
  <si>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</si>
  <si>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</si>
  <si>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</si>
  <si>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</si>
  <si>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</si>
  <si>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</si>
  <si>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</si>
  <si>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</si>
  <si>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</si>
  <si>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</si>
  <si>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</si>
  <si>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</si>
  <si>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</si>
  <si>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</si>
  <si>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</si>
  <si>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</si>
  <si>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</si>
  <si>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</si>
  <si>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</si>
  <si>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</si>
  <si>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</si>
  <si>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</si>
  <si>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</si>
  <si>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</si>
  <si>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</si>
  <si>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</si>
  <si>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</si>
  <si>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</si>
  <si>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</si>
  <si>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</si>
  <si>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</si>
  <si>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</si>
  <si>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</si>
  <si>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</si>
  <si>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</si>
  <si>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</si>
  <si>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</si>
  <si>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</si>
  <si>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</si>
  <si>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</si>
  <si>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</si>
  <si>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</si>
  <si>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</si>
  <si>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</si>
  <si>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</si>
  <si>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</si>
  <si>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</si>
  <si>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</si>
  <si>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</si>
  <si>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</si>
  <si>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</si>
  <si>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</si>
  <si>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</si>
  <si>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</si>
  <si>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</si>
  <si>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</si>
  <si>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</si>
  <si>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</si>
  <si>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</si>
  <si>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</si>
  <si>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</si>
  <si>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</si>
  <si>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</si>
  <si>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</si>
  <si>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</si>
  <si>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</si>
  <si>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</si>
  <si>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</si>
  <si>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</si>
  <si>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</si>
  <si>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</si>
  <si>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</si>
  <si>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</si>
  <si>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</si>
  <si>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</si>
  <si>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</si>
  <si>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</si>
  <si>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</si>
  <si>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</si>
  <si>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</si>
  <si>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</si>
  <si>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</si>
  <si>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</si>
  <si>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</si>
  <si>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</si>
  <si>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</si>
  <si>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</si>
  <si>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</si>
  <si>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</si>
  <si>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</si>
  <si>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</si>
  <si>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</si>
  <si>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</si>
  <si>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</si>
  <si>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</si>
  <si>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</si>
  <si>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</si>
  <si>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</si>
  <si>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</si>
  <si>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</si>
  <si>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</si>
  <si>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</si>
  <si>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</si>
  <si>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</si>
  <si>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</si>
  <si>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</si>
  <si>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</si>
  <si>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</si>
  <si>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</si>
  <si>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</si>
  <si>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</si>
  <si>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</si>
  <si>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</si>
  <si>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</si>
  <si>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</si>
  <si>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</si>
  <si>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</si>
  <si>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</si>
  <si>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</si>
  <si>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</si>
  <si>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</si>
  <si>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</si>
  <si>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</si>
  <si>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</si>
  <si>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</si>
  <si>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</si>
  <si>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</si>
  <si>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</si>
  <si>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</si>
  <si>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</si>
  <si>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</si>
  <si>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</si>
  <si>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</si>
  <si>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</si>
  <si>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</si>
  <si>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</si>
  <si>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</si>
  <si>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</si>
  <si>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</si>
  <si>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</si>
  <si>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</si>
  <si>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</si>
  <si>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宮崎県新富町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</si>
  <si>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</si>
  <si>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</si>
  <si>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</si>
  <si>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</si>
  <si>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</si>
  <si>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</si>
  <si>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</si>
  <si>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</si>
  <si>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</si>
  <si>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</si>
  <si>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</si>
  <si>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</si>
  <si>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</si>
  <si>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</si>
  <si>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</si>
  <si>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</si>
  <si>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</si>
  <si>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</si>
  <si>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</si>
  <si>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</si>
  <si>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</si>
  <si>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</si>
  <si>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</si>
  <si>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</si>
  <si>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</si>
  <si>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</si>
  <si>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</si>
  <si>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</si>
  <si>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</si>
  <si>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</si>
  <si>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</si>
  <si>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</si>
  <si>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</si>
  <si>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</si>
  <si>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</si>
  <si>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</si>
  <si>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新富町介護保険特別会計（保険事業勘定）</t>
    <phoneticPr fontId="5"/>
  </si>
  <si>
    <t>新富町後期高齢者医療特別会計</t>
    <phoneticPr fontId="5"/>
  </si>
  <si>
    <t>新富町介護保険特別会計（介護サービス事業勘定）</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</si>
  <si>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</si>
  <si>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</si>
  <si>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</si>
  <si>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</si>
  <si>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</si>
  <si>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</si>
  <si>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</si>
  <si>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</si>
  <si>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</si>
  <si>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</si>
  <si>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</si>
  <si>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</si>
  <si>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</si>
  <si>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</si>
  <si>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</si>
  <si>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</si>
  <si>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</si>
  <si>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</si>
  <si>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</si>
  <si>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</si>
  <si>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</si>
  <si>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</si>
  <si>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</si>
  <si>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</si>
  <si>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</si>
  <si>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</si>
  <si>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</si>
  <si>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</si>
  <si>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</si>
  <si>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</si>
  <si>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</si>
  <si>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</si>
  <si>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</si>
  <si>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</si>
  <si>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</si>
  <si>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</si>
  <si>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</si>
  <si>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</si>
  <si>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</si>
  <si>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</si>
  <si>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</si>
  <si>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</si>
  <si>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</si>
  <si>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</si>
  <si>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</si>
  <si>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</si>
  <si>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</si>
  <si>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</si>
  <si>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</si>
  <si>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</si>
  <si>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</si>
  <si>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</si>
  <si>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</si>
  <si>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</si>
  <si>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</si>
  <si>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</si>
  <si>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</si>
  <si>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</si>
  <si>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</si>
  <si>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</si>
  <si>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</si>
  <si>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</si>
  <si>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</si>
  <si>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</si>
  <si>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</si>
  <si>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</si>
  <si>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</si>
  <si>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</si>
  <si>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</si>
  <si>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</si>
  <si>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</si>
  <si>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</si>
  <si>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</si>
  <si>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</si>
  <si>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</si>
  <si>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</si>
  <si>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</si>
  <si>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</si>
  <si>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</si>
  <si>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</si>
  <si>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</si>
  <si>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</si>
  <si>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</si>
  <si>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</si>
  <si>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</si>
  <si>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</si>
  <si>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</si>
  <si>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</si>
  <si>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</si>
  <si>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</si>
  <si>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</si>
  <si>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</si>
  <si>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</si>
  <si>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</si>
  <si>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</si>
  <si>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</si>
  <si>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</si>
  <si>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</si>
  <si>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</si>
  <si>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</si>
  <si>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</si>
  <si>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</si>
  <si>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</si>
  <si>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</si>
  <si>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</si>
  <si>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</si>
  <si>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</si>
  <si>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</si>
  <si>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</si>
  <si>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</si>
  <si>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</si>
  <si>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</si>
  <si>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</si>
  <si>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</si>
  <si>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</si>
  <si>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</si>
  <si>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</si>
  <si>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</si>
  <si>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</si>
  <si>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</si>
  <si>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</si>
  <si>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</si>
  <si>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</si>
  <si>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</si>
  <si>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</si>
  <si>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</si>
  <si>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</si>
  <si>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</si>
  <si>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</si>
  <si>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</si>
  <si>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</si>
  <si>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</si>
  <si>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</si>
  <si>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</si>
  <si>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</si>
  <si>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</si>
  <si>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</si>
  <si>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0.52</t>
  </si>
  <si>
    <t>新富町水道事業</t>
  </si>
  <si>
    <t>一般会計</t>
  </si>
  <si>
    <t>新富町介護保険特別会計（保険事業勘定）</t>
  </si>
  <si>
    <t>新富町国民健康保険特別会計</t>
  </si>
  <si>
    <t>新富町後期高齢者医療特別会計</t>
  </si>
  <si>
    <t>新富町介護保険特別会計（介護サービス事業勘定）</t>
  </si>
  <si>
    <t>土地取得特別会計</t>
  </si>
  <si>
    <t>西都児湯情報公開・個人情報保護審査会特別会計</t>
  </si>
  <si>
    <t>その他会計（赤字）</t>
  </si>
  <si>
    <t>その他会計（黒字）</t>
  </si>
  <si>
    <t>R02</t>
    <phoneticPr fontId="5"/>
  </si>
  <si>
    <t>R03</t>
    <phoneticPr fontId="5"/>
  </si>
  <si>
    <t>R04</t>
    <phoneticPr fontId="5"/>
  </si>
  <si>
    <t>R05</t>
    <phoneticPr fontId="5"/>
  </si>
  <si>
    <t>R06</t>
    <phoneticPr fontId="5"/>
  </si>
  <si>
    <t>がんばる新富町応援基金</t>
    <rPh sb="4" eb="7">
      <t>シントミチョウ</t>
    </rPh>
    <rPh sb="7" eb="9">
      <t>オウエン</t>
    </rPh>
    <rPh sb="9" eb="11">
      <t>キキン</t>
    </rPh>
    <phoneticPr fontId="5"/>
  </si>
  <si>
    <t>こども育む基金</t>
    <rPh sb="3" eb="4">
      <t>ハグク</t>
    </rPh>
    <rPh sb="5" eb="7">
      <t>キキン</t>
    </rPh>
    <phoneticPr fontId="5"/>
  </si>
  <si>
    <t>－</t>
    <phoneticPr fontId="2"/>
  </si>
  <si>
    <t>‐</t>
    <phoneticPr fontId="2"/>
  </si>
  <si>
    <t>（一財）こゆ地域づくり推進機構</t>
    <rPh sb="1" eb="3">
      <t>イチザイ</t>
    </rPh>
    <rPh sb="6" eb="8">
      <t>チイキ</t>
    </rPh>
    <rPh sb="11" eb="15">
      <t>スイシンキコウ</t>
    </rPh>
    <phoneticPr fontId="2"/>
  </si>
  <si>
    <t>-</t>
    <phoneticPr fontId="2"/>
  </si>
  <si>
    <t>宮崎県市町村総合事務組合　一般会計</t>
    <phoneticPr fontId="2"/>
  </si>
  <si>
    <t>宮崎県市町村総合事務組合　市町村交通災害共済事業特別会計</t>
    <phoneticPr fontId="2"/>
  </si>
  <si>
    <t>宮崎県市町村総合事務組合　自治会館管理運営特別会計</t>
    <phoneticPr fontId="2"/>
  </si>
  <si>
    <t>宮崎県後期高齢者医療広域連合　一般会計</t>
    <phoneticPr fontId="2"/>
  </si>
  <si>
    <t>宮崎県後期高齢者医療広域連合　後期高齢者医療特別会計</t>
    <phoneticPr fontId="2"/>
  </si>
  <si>
    <t>西都児湯環境整備事務組合</t>
    <phoneticPr fontId="2"/>
  </si>
  <si>
    <t>一ツ瀬川営農飲雑用水広域水道企業団</t>
    <phoneticPr fontId="2"/>
  </si>
  <si>
    <t>宮崎県東児湯消防組合</t>
    <phoneticPr fontId="2"/>
  </si>
  <si>
    <t>まち・ひと・しごと創生総合戦略事業運営基金</t>
    <phoneticPr fontId="2"/>
  </si>
  <si>
    <t>公営企業等資金運用基金</t>
    <rPh sb="0" eb="4">
      <t>コウエイキギョウ</t>
    </rPh>
    <rPh sb="4" eb="5">
      <t>トウ</t>
    </rPh>
    <rPh sb="5" eb="7">
      <t>シキン</t>
    </rPh>
    <rPh sb="7" eb="9">
      <t>ウンヨウ</t>
    </rPh>
    <rPh sb="9" eb="11">
      <t>キキン</t>
    </rPh>
    <phoneticPr fontId="2"/>
  </si>
  <si>
    <t>公共施設等整備基金</t>
    <rPh sb="0" eb="5">
      <t>コウキョウシセツトウ</t>
    </rPh>
    <rPh sb="5" eb="7">
      <t>セイビ</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</si>
</sst>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9B3B-49B2-99ED-D716DA9FB9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97153</c:v>
                </c:pt>
                <c:pt idx="1">
                  <c:v>125988</c:v>
                </c:pt>
                <c:pt idx="2">
                  <c:v>157001</c:v>
                </c:pt>
                <c:pt idx="3">
                  <c:v>136952</c:v>
                </c:pt>
                <c:pt idx="4">
                  <c:v>96954</c:v>
                </c:pt>
              </c:numCache>
            </c:numRef>
          </c:val>
          <c:smooth val="0"/>
          <c:extLst>
            <c:ext xmlns:c16="http://schemas.microsoft.com/office/drawing/2014/chart" uri="{C3380CC4-5D6E-409C-BE32-E72D297353CC}">
              <c16:uniqueId val="{00000001-9B3B-49B2-99ED-D716DA9FB9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5.75</c:v>
                </c:pt>
                <c:pt idx="1">
                  <c:v>6.46</c:v>
                </c:pt>
                <c:pt idx="2">
                  <c:v>9.2799999999999994</c:v>
                </c:pt>
                <c:pt idx="3">
                  <c:v>7.71</c:v>
                </c:pt>
                <c:pt idx="4">
                  <c:v>3.1</c:v>
                </c:pt>
              </c:numCache>
            </c:numRef>
          </c:val>
          <c:extLst>
            <c:ext xmlns:c16="http://schemas.microsoft.com/office/drawing/2014/chart" uri="{C3380CC4-5D6E-409C-BE32-E72D297353CC}">
              <c16:uniqueId val="{00000000-D569-4318-B873-841A131479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15.43</c:v>
                </c:pt>
                <c:pt idx="1">
                  <c:v>15.6</c:v>
                </c:pt>
                <c:pt idx="2">
                  <c:v>20.51</c:v>
                </c:pt>
                <c:pt idx="3">
                  <c:v>25.49</c:v>
                </c:pt>
                <c:pt idx="4">
                  <c:v>29.53</c:v>
                </c:pt>
              </c:numCache>
            </c:numRef>
          </c:val>
          <c:extLst>
            <c:ext xmlns:c16="http://schemas.microsoft.com/office/drawing/2014/chart" uri="{C3380CC4-5D6E-409C-BE32-E72D297353CC}">
              <c16:uniqueId val="{00000001-D569-4318-B873-841A131479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-0.52</c:v>
                </c:pt>
                <c:pt idx="1">
                  <c:v>2.12</c:v>
                </c:pt>
                <c:pt idx="2">
                  <c:v>7.36</c:v>
                </c:pt>
                <c:pt idx="3">
                  <c:v>4.03</c:v>
                </c:pt>
                <c:pt idx="4">
                  <c:v>0.55000000000000004</c:v>
                </c:pt>
              </c:numCache>
            </c:numRef>
          </c:val>
          <c:smooth val="0"/>
          <c:extLst>
            <c:ext xmlns:c16="http://schemas.microsoft.com/office/drawing/2014/chart" uri="{C3380CC4-5D6E-409C-BE32-E72D297353CC}">
              <c16:uniqueId val="{00000002-D569-4318-B873-841A131479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35-438E-AE75-89B7E5117B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35-438E-AE75-89B7E5117BD8}"/>
            </c:ext>
          </c:extLst>
        </c:ser>
        <c:ser>
          <c:idx val="2"/>
          <c:order val="2"/>
          <c:tx>
            <c:strRef>
              <c:f>データシート!$A$29</c:f>
              <c:strCache>
                <c:ptCount val="1"/>
                <c:pt idx="0">
                  <c:v>西都児湯情報公開・個人情報保護審査会特別会計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F35-438E-AE75-89B7E5117BD8}"/>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0.2</c:v>
                </c:pt>
                <c:pt idx="4">
                  <c:v>#N/A</c:v>
                </c:pt>
                <c:pt idx="5">
                  <c:v>0</c:v>
                </c:pt>
                <c:pt idx="6">
                  <c:v>#N/A</c:v>
                </c:pt>
                <c:pt idx="7">
                  <c:v>0</c:v>
                </c:pt>
                <c:pt idx="8">
                  <c:v>#N/A</c:v>
                </c:pt>
                <c:pt idx="9">
                  <c:v>0</c:v>
                </c:pt>
              </c:numCache>
            </c:numRef>
          </c:val>
          <c:extLst>
            <c:ext xmlns:c16="http://schemas.microsoft.com/office/drawing/2014/chart" uri="{C3380CC4-5D6E-409C-BE32-E72D297353CC}">
              <c16:uniqueId val="{00000003-5F35-438E-AE75-89B7E5117BD8}"/>
            </c:ext>
          </c:extLst>
        </c:ser>
        <c:ser>
          <c:idx val="4"/>
          <c:order val="4"/>
          <c:tx>
            <c:strRef>
              <c:f>データシート!$A$31</c:f>
              <c:strCache>
                <c:ptCount val="1"/>
                <c:pt idx="0">
                  <c:v>新富町介護保険特別会計（介護サービス事業勘定）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0.11</c:v>
                </c:pt>
                <c:pt idx="6">
                  <c:v>#N/A</c:v>
                </c:pt>
                <c:pt idx="7">
                  <c:v>7.0000000000000007E-2</c:v>
                </c:pt>
                <c:pt idx="8">
                  <c:v>#N/A</c:v>
                </c:pt>
                <c:pt idx="9">
                  <c:v>0.01</c:v>
                </c:pt>
              </c:numCache>
            </c:numRef>
          </c:val>
          <c:extLst>
            <c:ext xmlns:c16="http://schemas.microsoft.com/office/drawing/2014/chart" uri="{C3380CC4-5D6E-409C-BE32-E72D297353CC}">
              <c16:uniqueId val="{00000004-5F35-438E-AE75-89B7E5117BD8}"/>
            </c:ext>
          </c:extLst>
        </c:ser>
        <c:ser>
          <c:idx val="5"/>
          <c:order val="5"/>
          <c:tx>
            <c:strRef>
              <c:f>データシート!$A$32</c:f>
              <c:strCache>
                <c:ptCount val="1"/>
                <c:pt idx="0">
                  <c:v>新富町後期高齢者医療特別会計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5-5F35-438E-AE75-89B7E5117BD8}"/>
            </c:ext>
          </c:extLst>
        </c:ser>
        <c:ser>
          <c:idx val="6"/>
          <c:order val="6"/>
          <c:tx>
            <c:strRef>
              <c:f>データシート!$A$33</c:f>
              <c:strCache>
                <c:ptCount val="1"/>
                <c:pt idx="0">
                  <c:v>新富町国民健康保険特別会計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1.32</c:v>
                </c:pt>
                <c:pt idx="2">
                  <c:v>#N/A</c:v>
                </c:pt>
                <c:pt idx="3">
                  <c:v>1.27</c:v>
                </c:pt>
                <c:pt idx="4">
                  <c:v>#N/A</c:v>
                </c:pt>
                <c:pt idx="5">
                  <c:v>1.36</c:v>
                </c:pt>
                <c:pt idx="6">
                  <c:v>#N/A</c:v>
                </c:pt>
                <c:pt idx="7">
                  <c:v>1.19</c:v>
                </c:pt>
                <c:pt idx="8">
                  <c:v>#N/A</c:v>
                </c:pt>
                <c:pt idx="9">
                  <c:v>0.55000000000000004</c:v>
                </c:pt>
              </c:numCache>
            </c:numRef>
          </c:val>
          <c:extLst>
            <c:ext xmlns:c16="http://schemas.microsoft.com/office/drawing/2014/chart" uri="{C3380CC4-5D6E-409C-BE32-E72D297353CC}">
              <c16:uniqueId val="{00000006-5F35-438E-AE75-89B7E5117BD8}"/>
            </c:ext>
          </c:extLst>
        </c:ser>
        <c:ser>
          <c:idx val="7"/>
          <c:order val="7"/>
          <c:tx>
            <c:strRef>
              <c:f>データシート!$A$34</c:f>
              <c:strCache>
                <c:ptCount val="1"/>
                <c:pt idx="0">
                  <c:v>新富町介護保険特別会計（保険事業勘定）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1.61</c:v>
                </c:pt>
                <c:pt idx="2">
                  <c:v>#N/A</c:v>
                </c:pt>
                <c:pt idx="3">
                  <c:v>1.42</c:v>
                </c:pt>
                <c:pt idx="4">
                  <c:v>#N/A</c:v>
                </c:pt>
                <c:pt idx="5">
                  <c:v>0.31</c:v>
                </c:pt>
                <c:pt idx="6">
                  <c:v>#N/A</c:v>
                </c:pt>
                <c:pt idx="7">
                  <c:v>2.0499999999999998</c:v>
                </c:pt>
                <c:pt idx="8">
                  <c:v>#N/A</c:v>
                </c:pt>
                <c:pt idx="9">
                  <c:v>1.73</c:v>
                </c:pt>
              </c:numCache>
            </c:numRef>
          </c:val>
          <c:extLst>
            <c:ext xmlns:c16="http://schemas.microsoft.com/office/drawing/2014/chart" uri="{C3380CC4-5D6E-409C-BE32-E72D297353CC}">
              <c16:uniqueId val="{00000007-5F35-438E-AE75-89B7E5117BD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5.72</c:v>
                </c:pt>
                <c:pt idx="2">
                  <c:v>#N/A</c:v>
                </c:pt>
                <c:pt idx="3">
                  <c:v>6.25</c:v>
                </c:pt>
                <c:pt idx="4">
                  <c:v>#N/A</c:v>
                </c:pt>
                <c:pt idx="5">
                  <c:v>9.27</c:v>
                </c:pt>
                <c:pt idx="6">
                  <c:v>#N/A</c:v>
                </c:pt>
                <c:pt idx="7">
                  <c:v>3.45</c:v>
                </c:pt>
                <c:pt idx="8">
                  <c:v>#N/A</c:v>
                </c:pt>
                <c:pt idx="9">
                  <c:v>3.09</c:v>
                </c:pt>
              </c:numCache>
            </c:numRef>
          </c:val>
          <c:extLst>
            <c:ext xmlns:c16="http://schemas.microsoft.com/office/drawing/2014/chart" uri="{C3380CC4-5D6E-409C-BE32-E72D297353CC}">
              <c16:uniqueId val="{00000008-5F35-438E-AE75-89B7E5117BD8}"/>
            </c:ext>
          </c:extLst>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17.28</c:v>
                </c:pt>
                <c:pt idx="2">
                  <c:v>#N/A</c:v>
                </c:pt>
                <c:pt idx="3">
                  <c:v>15.71</c:v>
                </c:pt>
                <c:pt idx="4">
                  <c:v>#N/A</c:v>
                </c:pt>
                <c:pt idx="5">
                  <c:v>16.309999999999999</c:v>
                </c:pt>
                <c:pt idx="6">
                  <c:v>#N/A</c:v>
                </c:pt>
                <c:pt idx="7">
                  <c:v>17.13</c:v>
                </c:pt>
                <c:pt idx="8">
                  <c:v>#N/A</c:v>
                </c:pt>
                <c:pt idx="9">
                  <c:v>15.95</c:v>
                </c:pt>
              </c:numCache>
            </c:numRef>
          </c:val>
          <c:extLst>
            <c:ext xmlns:c16="http://schemas.microsoft.com/office/drawing/2014/chart" uri="{C3380CC4-5D6E-409C-BE32-E72D297353CC}">
              <c16:uniqueId val="{00000009-5F35-438E-AE75-89B7E5117B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361</c:v>
                </c:pt>
                <c:pt idx="5">
                  <c:v>366</c:v>
                </c:pt>
                <c:pt idx="8">
                  <c:v>352</c:v>
                </c:pt>
                <c:pt idx="11">
                  <c:v>346</c:v>
                </c:pt>
                <c:pt idx="14">
                  <c:v>349</c:v>
                </c:pt>
              </c:numCache>
            </c:numRef>
          </c:val>
          <c:extLst>
            <c:ext xmlns:c16="http://schemas.microsoft.com/office/drawing/2014/chart" uri="{C3380CC4-5D6E-409C-BE32-E72D297353CC}">
              <c16:uniqueId val="{00000000-FC71-42BF-B2DF-6B02DC1E33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71-42BF-B2DF-6B02DC1E33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71-42BF-B2DF-6B02DC1E33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48</c:v>
                </c:pt>
                <c:pt idx="6">
                  <c:v>51</c:v>
                </c:pt>
                <c:pt idx="9">
                  <c:v>57</c:v>
                </c:pt>
                <c:pt idx="12">
                  <c:v>46</c:v>
                </c:pt>
              </c:numCache>
            </c:numRef>
          </c:val>
          <c:extLst>
            <c:ext xmlns:c16="http://schemas.microsoft.com/office/drawing/2014/chart" uri="{C3380CC4-5D6E-409C-BE32-E72D297353CC}">
              <c16:uniqueId val="{00000003-FC71-42BF-B2DF-6B02DC1E33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c:v>
                </c:pt>
                <c:pt idx="3">
                  <c:v>15</c:v>
                </c:pt>
                <c:pt idx="6">
                  <c:v>6</c:v>
                </c:pt>
                <c:pt idx="9">
                  <c:v>2</c:v>
                </c:pt>
                <c:pt idx="12">
                  <c:v>12</c:v>
                </c:pt>
              </c:numCache>
            </c:numRef>
          </c:val>
          <c:extLst>
            <c:ext xmlns:c16="http://schemas.microsoft.com/office/drawing/2014/chart" uri="{C3380CC4-5D6E-409C-BE32-E72D297353CC}">
              <c16:uniqueId val="{00000004-FC71-42BF-B2DF-6B02DC1E33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71-42BF-B2DF-6B02DC1E33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71-42BF-B2DF-6B02DC1E33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580</c:v>
                </c:pt>
                <c:pt idx="3">
                  <c:v>608</c:v>
                </c:pt>
                <c:pt idx="6">
                  <c:v>615</c:v>
                </c:pt>
                <c:pt idx="9">
                  <c:v>602</c:v>
                </c:pt>
                <c:pt idx="12">
                  <c:v>650</c:v>
                </c:pt>
              </c:numCache>
            </c:numRef>
          </c:val>
          <c:extLst>
            <c:ext xmlns:c16="http://schemas.microsoft.com/office/drawing/2014/chart" uri="{C3380CC4-5D6E-409C-BE32-E72D297353CC}">
              <c16:uniqueId val="{00000007-FC71-42BF-B2DF-6B02DC1E33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271</c:v>
                </c:pt>
                <c:pt idx="2">
                  <c:v>#N/A</c:v>
                </c:pt>
                <c:pt idx="3">
                  <c:v>#N/A</c:v>
                </c:pt>
                <c:pt idx="4">
                  <c:v>305</c:v>
                </c:pt>
                <c:pt idx="5">
                  <c:v>#N/A</c:v>
                </c:pt>
                <c:pt idx="6">
                  <c:v>#N/A</c:v>
                </c:pt>
                <c:pt idx="7">
                  <c:v>320</c:v>
                </c:pt>
                <c:pt idx="8">
                  <c:v>#N/A</c:v>
                </c:pt>
                <c:pt idx="9">
                  <c:v>#N/A</c:v>
                </c:pt>
                <c:pt idx="10">
                  <c:v>315</c:v>
                </c:pt>
                <c:pt idx="11">
                  <c:v>#N/A</c:v>
                </c:pt>
                <c:pt idx="12">
                  <c:v>#N/A</c:v>
                </c:pt>
                <c:pt idx="13">
                  <c:v>359</c:v>
                </c:pt>
                <c:pt idx="14">
                  <c:v>#N/A</c:v>
                </c:pt>
              </c:numCache>
            </c:numRef>
          </c:val>
          <c:smooth val="0"/>
          <c:extLst>
            <c:ext xmlns:c16="http://schemas.microsoft.com/office/drawing/2014/chart" uri="{C3380CC4-5D6E-409C-BE32-E72D297353CC}">
              <c16:uniqueId val="{00000008-FC71-42BF-B2DF-6B02DC1E33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3889</c:v>
                </c:pt>
                <c:pt idx="5">
                  <c:v>3758</c:v>
                </c:pt>
                <c:pt idx="8">
                  <c:v>3534</c:v>
                </c:pt>
                <c:pt idx="11">
                  <c:v>3319</c:v>
                </c:pt>
                <c:pt idx="14">
                  <c:v>3089</c:v>
                </c:pt>
              </c:numCache>
            </c:numRef>
          </c:val>
          <c:extLst>
            <c:ext xmlns:c16="http://schemas.microsoft.com/office/drawing/2014/chart" uri="{C3380CC4-5D6E-409C-BE32-E72D297353CC}">
              <c16:uniqueId val="{00000000-48D9-48F9-B2C4-F2F6695185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228</c:v>
                </c:pt>
                <c:pt idx="5">
                  <c:v>250</c:v>
                </c:pt>
                <c:pt idx="8">
                  <c:v>228</c:v>
                </c:pt>
                <c:pt idx="11">
                  <c:v>201</c:v>
                </c:pt>
                <c:pt idx="14">
                  <c:v>173</c:v>
                </c:pt>
              </c:numCache>
            </c:numRef>
          </c:val>
          <c:extLst>
            <c:ext xmlns:c16="http://schemas.microsoft.com/office/drawing/2014/chart" uri="{C3380CC4-5D6E-409C-BE32-E72D297353CC}">
              <c16:uniqueId val="{00000001-48D9-48F9-B2C4-F2F6695185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3054</c:v>
                </c:pt>
                <c:pt idx="5">
                  <c:v>3811</c:v>
                </c:pt>
                <c:pt idx="8">
                  <c:v>3746</c:v>
                </c:pt>
                <c:pt idx="11">
                  <c:v>4127</c:v>
                </c:pt>
                <c:pt idx="14">
                  <c:v>4604</c:v>
                </c:pt>
              </c:numCache>
            </c:numRef>
          </c:val>
          <c:extLst>
            <c:ext xmlns:c16="http://schemas.microsoft.com/office/drawing/2014/chart" uri="{C3380CC4-5D6E-409C-BE32-E72D297353CC}">
              <c16:uniqueId val="{00000002-48D9-48F9-B2C4-F2F6695185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D9-48F9-B2C4-F2F6695185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D9-48F9-B2C4-F2F6695185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D9-48F9-B2C4-F2F6695185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1233</c:v>
                </c:pt>
                <c:pt idx="3">
                  <c:v>1249</c:v>
                </c:pt>
                <c:pt idx="6">
                  <c:v>1328</c:v>
                </c:pt>
                <c:pt idx="9">
                  <c:v>1343</c:v>
                </c:pt>
                <c:pt idx="12">
                  <c:v>1345</c:v>
                </c:pt>
              </c:numCache>
            </c:numRef>
          </c:val>
          <c:extLst>
            <c:ext xmlns:c16="http://schemas.microsoft.com/office/drawing/2014/chart" uri="{C3380CC4-5D6E-409C-BE32-E72D297353CC}">
              <c16:uniqueId val="{00000006-48D9-48F9-B2C4-F2F6695185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318</c:v>
                </c:pt>
                <c:pt idx="3">
                  <c:v>275</c:v>
                </c:pt>
                <c:pt idx="6">
                  <c:v>216</c:v>
                </c:pt>
                <c:pt idx="9">
                  <c:v>220</c:v>
                </c:pt>
                <c:pt idx="12">
                  <c:v>223</c:v>
                </c:pt>
              </c:numCache>
            </c:numRef>
          </c:val>
          <c:extLst>
            <c:ext xmlns:c16="http://schemas.microsoft.com/office/drawing/2014/chart" uri="{C3380CC4-5D6E-409C-BE32-E72D297353CC}">
              <c16:uniqueId val="{00000007-48D9-48F9-B2C4-F2F6695185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c:v>
                </c:pt>
                <c:pt idx="3">
                  <c:v>54</c:v>
                </c:pt>
                <c:pt idx="6">
                  <c:v>65</c:v>
                </c:pt>
                <c:pt idx="9">
                  <c:v>61</c:v>
                </c:pt>
                <c:pt idx="12">
                  <c:v>52</c:v>
                </c:pt>
              </c:numCache>
            </c:numRef>
          </c:val>
          <c:extLst>
            <c:ext xmlns:c16="http://schemas.microsoft.com/office/drawing/2014/chart" uri="{C3380CC4-5D6E-409C-BE32-E72D297353CC}">
              <c16:uniqueId val="{00000008-48D9-48F9-B2C4-F2F6695185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8D9-48F9-B2C4-F2F6695185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5866</c:v>
                </c:pt>
                <c:pt idx="3">
                  <c:v>5964</c:v>
                </c:pt>
                <c:pt idx="6">
                  <c:v>5591</c:v>
                </c:pt>
                <c:pt idx="9">
                  <c:v>5435</c:v>
                </c:pt>
                <c:pt idx="12">
                  <c:v>5110</c:v>
                </c:pt>
              </c:numCache>
            </c:numRef>
          </c:val>
          <c:extLst>
            <c:ext xmlns:c16="http://schemas.microsoft.com/office/drawing/2014/chart" uri="{C3380CC4-5D6E-409C-BE32-E72D297353CC}">
              <c16:uniqueId val="{0000000A-48D9-48F9-B2C4-F2F6695185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D9-48F9-B2C4-F2F6695185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876</c:v>
                </c:pt>
                <c:pt idx="1">
                  <c:v>1112</c:v>
                </c:pt>
                <c:pt idx="2">
                  <c:v>1334</c:v>
                </c:pt>
              </c:numCache>
            </c:numRef>
          </c:val>
          <c:extLst>
            <c:ext xmlns:c16="http://schemas.microsoft.com/office/drawing/2014/chart" uri="{C3380CC4-5D6E-409C-BE32-E72D297353CC}">
              <c16:uniqueId val="{00000000-0A45-490F-80EB-4116ACE976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140</c:v>
                </c:pt>
                <c:pt idx="1">
                  <c:v>159</c:v>
                </c:pt>
                <c:pt idx="2">
                  <c:v>173</c:v>
                </c:pt>
              </c:numCache>
            </c:numRef>
          </c:val>
          <c:extLst>
            <c:ext xmlns:c16="http://schemas.microsoft.com/office/drawing/2014/chart" uri="{C3380CC4-5D6E-409C-BE32-E72D297353CC}">
              <c16:uniqueId val="{00000001-0A45-490F-80EB-4116ACE976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2734</c:v>
                </c:pt>
                <c:pt idx="1">
                  <c:v>2774</c:v>
                </c:pt>
                <c:pt idx="2">
                  <c:v>3003</c:v>
                </c:pt>
              </c:numCache>
            </c:numRef>
          </c:val>
          <c:extLst>
            <c:ext xmlns:c16="http://schemas.microsoft.com/office/drawing/2014/chart" uri="{C3380CC4-5D6E-409C-BE32-E72D297353CC}">
              <c16:uniqueId val="{00000002-0A45-490F-80EB-4116ACE9764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新たに</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事業債の償還が始まったことに加え、据置期間経過後の</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事業債において元金償還が開始されたため、元利償還金が増加した。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は、文化会館の改修や総合福祉センター建設等の公共施設整備に伴い、新たな地方債の発行が見込まれ、借入額の増加が予想される。こうした中で、事業の選択と優先順位を適切に判断するとともに、有利な起債の活用を図り、地方債の発行額が償還額を上回らないよう、公債費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a:t>
          </a:r>
          <a:r>
            <a:rPr kumimoji="1" lang="en-US" altLang="ja-JP" sz="1400">
              <a:latin typeface="ＭＳ ゴシック" pitchFamily="49" charset="-128"/>
              <a:ea typeface="ＭＳ ゴシック" pitchFamily="49" charset="-128"/>
            </a:rPr>
            <a:t>547</a:t>
          </a:r>
          <a:r>
            <a:rPr kumimoji="1" lang="ja-JP" altLang="en-US" sz="1400">
              <a:latin typeface="ＭＳ ゴシック" pitchFamily="49" charset="-128"/>
              <a:ea typeface="ＭＳ ゴシック" pitchFamily="49" charset="-128"/>
            </a:rPr>
            <a:t>百万円の減少となった。これは、償還額が借入額を上回ったことにより一般会計等に係る地方債の現在高が▲</a:t>
          </a:r>
          <a:r>
            <a:rPr kumimoji="1" lang="en-US" altLang="ja-JP" sz="1400">
              <a:latin typeface="ＭＳ ゴシック" pitchFamily="49" charset="-128"/>
              <a:ea typeface="ＭＳ ゴシック" pitchFamily="49" charset="-128"/>
            </a:rPr>
            <a:t>325</a:t>
          </a:r>
          <a:r>
            <a:rPr kumimoji="1" lang="ja-JP" altLang="en-US" sz="1400">
              <a:latin typeface="ＭＳ ゴシック" pitchFamily="49" charset="-128"/>
              <a:ea typeface="ＭＳ ゴシック" pitchFamily="49" charset="-128"/>
            </a:rPr>
            <a:t>百万円減少したこと、また財政調整基金を取り崩さず積立を行ったことで充当可能基金が</a:t>
          </a:r>
          <a:r>
            <a:rPr kumimoji="1" lang="en-US" altLang="ja-JP" sz="1400">
              <a:latin typeface="ＭＳ ゴシック" pitchFamily="49" charset="-128"/>
              <a:ea typeface="ＭＳ ゴシック" pitchFamily="49" charset="-128"/>
            </a:rPr>
            <a:t>477</a:t>
          </a:r>
          <a:r>
            <a:rPr kumimoji="1" lang="ja-JP" altLang="en-US" sz="1400">
              <a:latin typeface="ＭＳ ゴシック" pitchFamily="49" charset="-128"/>
              <a:ea typeface="ＭＳ ゴシック" pitchFamily="49" charset="-128"/>
            </a:rPr>
            <a:t>百万円増加したことが主な要因である。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今後も地方債残高の縮減や基金の計画的な活用を進め、健全な財政運営の確保に努める。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宮崎県新富町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財政調整基金においては、特定財源の確保に努め、取り崩しを行わず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百万円を積み立てた。また、防衛省の調整交付金を財源とした新たな</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基金の創設や、ふるさと納税による寄附金を財源とする積立を行ったことにより、基金全体では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施設整備事業を複数予定しており、歳出の増加が見込まれる。単年度での大きな財政負担を回避し、安定的な財政運営ができるよう、今後の事業計画を見据えながら基金の造成・廃止を行いながら運用していく予定としている。また、経常的に維持補修が発生する施設については、防衛関係交付金を活用した基金を造成して財政圧迫を抑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・がんばる新富町応援基金：誇りと自信を持ち元気が出る人・ものづくり事業、安全・安心して生活できる地域づくり事業、夢と希望が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膨らむ豊かな暮らしづくり事業等で寄付者が選択した事業。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・こども育む基金：保育料助成及びこどもの医療費助成。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・まち・ひと・しごと創生総合戦略事業運営基金：雇用を創出する事業、新しいひとの流れをつくる事業、様々なひとが共生する地域コミュ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ニティ事業。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・がんばる新富町応援基金：前年に引き続き、多くの事業に活用しているが、ふるさと納税による寄付額増加によって事業費よりも積立額の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ほうが多かったため、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・こども育む基金：将来の支出に備え、積立のみを行ったため、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・まち・ひと・しごと創生総合戦略事業運営基金：企業版ふるさと納税の寄付額増加によって事業費よりも積立額のほうが多かったため、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今後の支出予定見込みと年度末の資金収支状況を勘案し、積立を行う基金と積立金額を決定する。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国庫補助金や企業版ふるさと納税、その他特定目的基金等特定財源が確保できていたことで、財源不足による取り崩しを行うことなく、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今後、大型施設整備事業を複数予定しており、歳出の増加が見込まれる。また、大規模自然災害など不測の事態に備える必要があることから、前年度の実質収支額の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以上の積立を行い、財政の安定化を図っていく。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年度分の臨時財政対策債償還金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年度に普通交付税措置された額の半額である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年度に係る臨時財政対策債の元利償還金の一部を償還するため、普通交付税措置分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今後の金利変動等の公債費の償還リスクに備えるため、普通交付税にて措置された臨時財政対策債償還基金費分を除く現在残高を維持することとしている。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16,480
16,266
61.48
14,353,790
14,081,679
140,077
4,516,598
5,109,878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財政力指数は県の平均を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ポイント上回ることとなったが、町内には大型事業所が少なく、依然として財政基盤が弱い背景もあり、類似団体平均と比較すると</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今後も、歳出の徹底的な見直しを進めるとともに、収納率の維持向上や企業誘致を積極的に推進し、安定的な税収基盤の確保に努めていく。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65088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3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65088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65088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44979</xdr:rowOff>
    </xdr:from>
    <xdr:to>
      <xdr:col>11</xdr:col>
      <xdr:colOff>31750</xdr:colOff>
      <xdr:row>43</xdr:row>
      <xdr:rowOff>55033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173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157815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全国平均及び県平均より低い状況であるが、前年度と比較し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これは、物価高騰等による物件費の増加や元利償還の開始による公債費の増加で歳出の増加が主な要因である。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今後、社会保障関係経費の増加が懸念され、財政の硬直化が進むと考えられるため、経常経費の見直しや特定財源の確保に努める。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99695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4032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67521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91520"/>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39370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8915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66</xdr:row>
      <xdr:rowOff>58420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1217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65422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128498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58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42,676</a:t>
          </a:r>
          <a:r>
            <a:rPr kumimoji="1" lang="ja-JP" altLang="en-US" sz="1300">
              <a:latin typeface="ＭＳ Ｐゴシック" panose="020B0600070205080204" pitchFamily="50" charset="-128"/>
              <a:ea typeface="ＭＳ Ｐゴシック" panose="020B0600070205080204" pitchFamily="50" charset="-128"/>
            </a:rPr>
            <a:t>円低い水準であるが、前年度と比較して</a:t>
          </a:r>
          <a:r>
            <a:rPr kumimoji="1" lang="en-US" altLang="ja-JP" sz="1300">
              <a:latin typeface="ＭＳ Ｐゴシック" panose="020B0600070205080204" pitchFamily="50" charset="-128"/>
              <a:ea typeface="ＭＳ Ｐゴシック" panose="020B0600070205080204" pitchFamily="50" charset="-128"/>
            </a:rPr>
            <a:t>4,242</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では、人事院勧告による給与月額や各種手当等の増加、会計年度職員への勤勉手当の支給が開始されたことで増加となったが、物件費においては、ふるさと納税に伴う手数料を補助金として組み替えたことによる反動減で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業務の外部委託・民間活力、デジタル化による業務効率化、施設更新の最適化等を行い、コスト縮減を図っていく。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62871</xdr:rowOff>
    </xdr:from>
    <xdr:to>
      <xdr:col>23</xdr:col>
      <xdr:colOff>133350</xdr:colOff>
      <xdr:row>81</xdr:row>
      <xdr:rowOff>67745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50321"/>
          <a:ext cx="8382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52522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39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62871</xdr:rowOff>
    </xdr:from>
    <xdr:to>
      <xdr:col>19</xdr:col>
      <xdr:colOff>133350</xdr:colOff>
      <xdr:row>81</xdr:row>
      <xdr:rowOff>64162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50321"/>
          <a:ext cx="889000" cy="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64050</xdr:rowOff>
    </xdr:from>
    <xdr:to>
      <xdr:col>15</xdr:col>
      <xdr:colOff>82550</xdr:colOff>
      <xdr:row>81</xdr:row>
      <xdr:rowOff>64162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51500"/>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31136</xdr:rowOff>
    </xdr:from>
    <xdr:to>
      <xdr:col>11</xdr:col>
      <xdr:colOff>31750</xdr:colOff>
      <xdr:row>81</xdr:row>
      <xdr:rowOff>64050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18586"/>
          <a:ext cx="889000" cy="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16945</xdr:rowOff>
    </xdr:from>
    <xdr:to>
      <xdr:col>23</xdr:col>
      <xdr:colOff>184150</xdr:colOff>
      <xdr:row>81</xdr:row>
      <xdr:rowOff>118545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109672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12071</xdr:rowOff>
    </xdr:from>
    <xdr:to>
      <xdr:col>19</xdr:col>
      <xdr:colOff>184150</xdr:colOff>
      <xdr:row>81</xdr:row>
      <xdr:rowOff>113671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123848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68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13362</xdr:rowOff>
    </xdr:from>
    <xdr:to>
      <xdr:col>15</xdr:col>
      <xdr:colOff>133350</xdr:colOff>
      <xdr:row>81</xdr:row>
      <xdr:rowOff>114962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125139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6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13250</xdr:rowOff>
    </xdr:from>
    <xdr:to>
      <xdr:col>11</xdr:col>
      <xdr:colOff>82550</xdr:colOff>
      <xdr:row>81</xdr:row>
      <xdr:rowOff>114850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125027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151786</xdr:rowOff>
    </xdr:from>
    <xdr:to>
      <xdr:col>7</xdr:col>
      <xdr:colOff>31750</xdr:colOff>
      <xdr:row>81</xdr:row>
      <xdr:rowOff>81936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92113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3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ラスパイレス指数は、全国町村平均及び類似団体平均と比較しておおむね同水準である。</a:t>
          </a:r>
        </a:p>
        <a:p>
          <a:r>
            <a:rPr kumimoji="1" lang="ja-JP" altLang="en-US" sz="1300">
              <a:latin typeface="ＭＳ Ｐゴシック" panose="020B0600070205080204" pitchFamily="50" charset="-128"/>
              <a:ea typeface="ＭＳ Ｐゴシック" panose="020B0600070205080204" pitchFamily="50" charset="-128"/>
            </a:rPr>
            <a:t>　今後も、人事院勧告を尊重しながら適切な給与制度の構築に努める。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157238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5360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145748</xdr:rowOff>
    </xdr:from>
    <xdr:to>
      <xdr:col>77</xdr:col>
      <xdr:colOff>44450</xdr:colOff>
      <xdr:row>84</xdr:row>
      <xdr:rowOff>157238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4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145748</xdr:rowOff>
    </xdr:from>
    <xdr:to>
      <xdr:col>72</xdr:col>
      <xdr:colOff>203200</xdr:colOff>
      <xdr:row>84</xdr:row>
      <xdr:rowOff>145748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47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145748</xdr:rowOff>
    </xdr:from>
    <xdr:to>
      <xdr:col>68</xdr:col>
      <xdr:colOff>152400</xdr:colOff>
      <xdr:row>85</xdr:row>
      <xdr:rowOff>8768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47548"/>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55534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21365</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59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94948</xdr:rowOff>
    </xdr:from>
    <xdr:to>
      <xdr:col>73</xdr:col>
      <xdr:colOff>44450</xdr:colOff>
      <xdr:row>85</xdr:row>
      <xdr:rowOff>25098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9875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94948</xdr:rowOff>
    </xdr:from>
    <xdr:to>
      <xdr:col>68</xdr:col>
      <xdr:colOff>203200</xdr:colOff>
      <xdr:row>85</xdr:row>
      <xdr:rowOff>25098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9875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44345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全国平均及び県平均よりやや高い水準となっている。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今後については、人材育成の取組の充実や、事務の効率化に向けたデジタル化の推進等を進めるとともに、適正な定員管理に努めていく。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109855</xdr:rowOff>
    </xdr:from>
    <xdr:to>
      <xdr:col>81</xdr:col>
      <xdr:colOff>44450</xdr:colOff>
      <xdr:row>60</xdr:row>
      <xdr:rowOff>127282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96855"/>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81704</xdr:rowOff>
    </xdr:from>
    <xdr:to>
      <xdr:col>77</xdr:col>
      <xdr:colOff>44450</xdr:colOff>
      <xdr:row>60</xdr:row>
      <xdr:rowOff>109855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687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46849</xdr:rowOff>
    </xdr:from>
    <xdr:to>
      <xdr:col>72</xdr:col>
      <xdr:colOff>203200</xdr:colOff>
      <xdr:row>60</xdr:row>
      <xdr:rowOff>81704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33849"/>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36124</xdr:rowOff>
    </xdr:from>
    <xdr:to>
      <xdr:col>68</xdr:col>
      <xdr:colOff>152400</xdr:colOff>
      <xdr:row>60</xdr:row>
      <xdr:rowOff>46849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23124"/>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76482</xdr:rowOff>
    </xdr:from>
    <xdr:to>
      <xdr:col>81</xdr:col>
      <xdr:colOff>95250</xdr:colOff>
      <xdr:row>61</xdr:row>
      <xdr:rowOff>6632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93009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59055</xdr:rowOff>
    </xdr:from>
    <xdr:to>
      <xdr:col>77</xdr:col>
      <xdr:colOff>95250</xdr:colOff>
      <xdr:row>60</xdr:row>
      <xdr:rowOff>160655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170832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30904</xdr:rowOff>
    </xdr:from>
    <xdr:to>
      <xdr:col>73</xdr:col>
      <xdr:colOff>44450</xdr:colOff>
      <xdr:row>60</xdr:row>
      <xdr:rowOff>132504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142681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167499</xdr:rowOff>
    </xdr:from>
    <xdr:to>
      <xdr:col>68</xdr:col>
      <xdr:colOff>203200</xdr:colOff>
      <xdr:row>60</xdr:row>
      <xdr:rowOff>97649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107826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5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156774</xdr:rowOff>
    </xdr:from>
    <xdr:to>
      <xdr:col>64</xdr:col>
      <xdr:colOff>152400</xdr:colOff>
      <xdr:row>60</xdr:row>
      <xdr:rowOff>86924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97101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4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ポイント高い水準であり、前年度と比較して、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これは、新たに</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事業債の償還が始まったことによる元利償還金の増加に加え、公営企業債の償還に充てられたと認められる繰入金である準元利償還金が増加したことが主な要因である。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については、複数の公共施設整備に伴い、借入額の増加が予想される。こうした中で、地方債の発行額が償還額を上回らないよう、事業の選択と優先順位を適切に判断しながら公債費の抑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102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9313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941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1270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57573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ヶ年連続のマイナスとなった。</a:t>
          </a:r>
        </a:p>
        <a:p>
          <a:r>
            <a:rPr kumimoji="1" lang="ja-JP" altLang="en-US" sz="1300">
              <a:latin typeface="ＭＳ Ｐゴシック" panose="020B0600070205080204" pitchFamily="50" charset="-128"/>
              <a:ea typeface="ＭＳ Ｐゴシック" panose="020B0600070205080204" pitchFamily="50" charset="-128"/>
            </a:rPr>
            <a:t>　地方債の借入額が減少したことに伴う地方債残高の減少や、財政調整基金を取り崩さずに積立を行ったことにより充当可能基金が増加したことが主な要因である。その結果、充当可能額が将来負担額を上回り、将来負担比率がマイナスとなったため、比率は算出されなかった。</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95569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112849</xdr:rowOff>
    </xdr:from>
    <xdr:to>
      <xdr:col>64</xdr:col>
      <xdr:colOff>152400</xdr:colOff>
      <xdr:row>14</xdr:row>
      <xdr:rowOff>42999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53176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16,480
16,266
61.48
14,353,790
14,081,679
140,077
4,516,598
5,109,878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ポイント下回り、前年度と比較しても</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事院勧告に伴う給与月額や各種手当の増加、また会計年度任用職員への勤勉手当の支給開始により人件費は増加したものの、地方交付税の増額等により人件費に充当する経常一般財源が増加したため、経常収支比率の上昇は抑制され、前年度からの伸びは緩やかとなった。</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121557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828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36</xdr:row>
      <xdr:rowOff>121557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82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84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37</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849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76399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70757</xdr:rowOff>
    </xdr:from>
    <xdr:to>
      <xdr:col>20</xdr:col>
      <xdr:colOff>38100</xdr:colOff>
      <xdr:row>37</xdr:row>
      <xdr:rowOff>907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ポイント上回っており、前年度と比較しても</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これは、地域おこし協力隊活動支援業務委託を臨時的経費から経常経費へと見直したことに加え、物価高騰等に伴い物件費が増加したことが主な要因である。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今後、公共施設の集約化・複合化や長寿命化に取り組み、維持管理コストの抑制を図っていく。</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16</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7360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15</xdr:row>
      <xdr:rowOff>101854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9014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16</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90140"/>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168148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650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142003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162831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57421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これは、私立保育園施設型給付費や障害介護給付費・障害児給付費の増加及び単価の上昇が主な要因である。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今後も社会保障関係経費の増加が見込まれることから、早期支援・自立支援の強化、給付の適正化・予防施策に取り組み、扶助費の伸びを抑制していく。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56</xdr:row>
      <xdr:rowOff>154215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336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57</xdr:row>
      <xdr:rowOff>58965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33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58965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663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a:t>
          </a:r>
          <a:r>
            <a:rPr kumimoji="1" lang="ja-JP" altLang="en-US" sz="1300">
              <a:solidFill>
                <a:schemeClr val="tx1"/>
              </a:solidFill>
              <a:latin typeface="ＭＳ Ｐゴシック" panose="020B0600070205080204" pitchFamily="50" charset="-128"/>
              <a:ea typeface="ＭＳ Ｐゴシック" panose="020B0600070205080204" pitchFamily="50" charset="-128"/>
            </a:rPr>
            <a:t>地方交付税の増額や減収補てん特例交付金等の増加により、その他に充当する経常経費充当一般財源が増加したことが主な要因である。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今後も繰出基準に沿った特別会計繰出金や維持補修費などの改革・改善に努め、歳出の抑制を図っていく。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114300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69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58</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171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58</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17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44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ポイント下回り、前年度と比較しても</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これは、全体の補助費等のうち、経常経費にかかるものは減少したことが主な要因である。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今後も補助金等の見直しや廃止の検討を行い、引き続き補助費等の適正化に努める。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98425</xdr:rowOff>
    </xdr:from>
    <xdr:to>
      <xdr:col>82</xdr:col>
      <xdr:colOff>107950</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9277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109855</xdr:rowOff>
    </xdr:from>
    <xdr:to>
      <xdr:col>78</xdr:col>
      <xdr:colOff>69850</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391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109855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334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35</xdr:row>
      <xdr:rowOff>41275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3344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47625</xdr:rowOff>
    </xdr:from>
    <xdr:to>
      <xdr:col>82</xdr:col>
      <xdr:colOff>158750</xdr:colOff>
      <xdr:row>34</xdr:row>
      <xdr:rowOff>149225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64152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59055</xdr:rowOff>
    </xdr:from>
    <xdr:to>
      <xdr:col>74</xdr:col>
      <xdr:colOff>31750</xdr:colOff>
      <xdr:row>34</xdr:row>
      <xdr:rowOff>160655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170832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102252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これは、新たに</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事業債の償還が始まったことによる元利償還金の増加したことが要因である。</a:t>
          </a:r>
        </a:p>
        <a:p>
          <a:r>
            <a:rPr kumimoji="1" lang="ja-JP" altLang="en-US" sz="1300">
              <a:latin typeface="ＭＳ Ｐゴシック" panose="020B0600070205080204" pitchFamily="50" charset="-128"/>
              <a:ea typeface="ＭＳ Ｐゴシック" panose="020B0600070205080204" pitchFamily="50" charset="-128"/>
            </a:rPr>
            <a:t>　財政の硬直化を避けるため、自主財源の確保と事業選択の適正化を図るとともに、有利な起債を活用しつつ、地方債の発行額が償還額を上回らないよう公債費の抑制に努める。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5262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159004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52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76</xdr:row>
      <xdr:rowOff>159004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66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76</xdr:row>
      <xdr:rowOff>168148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66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物件費、人件費等の増加があったものの、地方交付税の増額等により経常経費充当一般財源も増加したため、前年度からの伸びは緩やかとなった。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今後も経常経費の削減や収納率向上、使用料等の適正化を進め、自主財源の確保に努める。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xdr:rowOff>
    </xdr:from>
    <xdr:to>
      <xdr:col>82</xdr:col>
      <xdr:colOff>107950</xdr:colOff>
      <xdr:row>77</xdr:row>
      <xdr:rowOff>19558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120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77</xdr:row>
      <xdr:rowOff>10413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06324"/>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063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79</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66344"/>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131063</xdr:rowOff>
    </xdr:from>
    <xdr:to>
      <xdr:col>78</xdr:col>
      <xdr:colOff>120650</xdr:colOff>
      <xdr:row>77</xdr:row>
      <xdr:rowOff>61213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64244</xdr:rowOff>
    </xdr:from>
    <xdr:to>
      <xdr:col>29</xdr:col>
      <xdr:colOff>127000</xdr:colOff>
      <xdr:row>17</xdr:row>
      <xdr:rowOff>159603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6519"/>
          <a:ext cx="647700" cy="9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159603</xdr:rowOff>
    </xdr:from>
    <xdr:to>
      <xdr:col>26</xdr:col>
      <xdr:colOff>50800</xdr:colOff>
      <xdr:row>18</xdr:row>
      <xdr:rowOff>27396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21878"/>
          <a:ext cx="698500" cy="39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27396</xdr:rowOff>
    </xdr:from>
    <xdr:to>
      <xdr:col>22</xdr:col>
      <xdr:colOff>114300</xdr:colOff>
      <xdr:row>18</xdr:row>
      <xdr:rowOff>33873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61121"/>
          <a:ext cx="698500" cy="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33873</xdr:rowOff>
    </xdr:from>
    <xdr:to>
      <xdr:col>18</xdr:col>
      <xdr:colOff>177800</xdr:colOff>
      <xdr:row>18</xdr:row>
      <xdr:rowOff>132552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67598"/>
          <a:ext cx="698500" cy="98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13444</xdr:rowOff>
    </xdr:from>
    <xdr:to>
      <xdr:col>29</xdr:col>
      <xdr:colOff>177800</xdr:colOff>
      <xdr:row>17</xdr:row>
      <xdr:rowOff>115044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5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156971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4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108803</xdr:rowOff>
    </xdr:from>
    <xdr:to>
      <xdr:col>26</xdr:col>
      <xdr:colOff>101600</xdr:colOff>
      <xdr:row>18</xdr:row>
      <xdr:rowOff>38953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71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23730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5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148046</xdr:rowOff>
    </xdr:from>
    <xdr:to>
      <xdr:col>22</xdr:col>
      <xdr:colOff>165100</xdr:colOff>
      <xdr:row>18</xdr:row>
      <xdr:rowOff>78196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1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62973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9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154523</xdr:rowOff>
    </xdr:from>
    <xdr:to>
      <xdr:col>19</xdr:col>
      <xdr:colOff>38100</xdr:colOff>
      <xdr:row>18</xdr:row>
      <xdr:rowOff>84673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16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0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81752</xdr:rowOff>
    </xdr:from>
    <xdr:to>
      <xdr:col>15</xdr:col>
      <xdr:colOff>101600</xdr:colOff>
      <xdr:row>19</xdr:row>
      <xdr:rowOff>11902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15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168129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150565</xdr:rowOff>
    </xdr:from>
    <xdr:to>
      <xdr:col>29</xdr:col>
      <xdr:colOff>127000</xdr:colOff>
      <xdr:row>35</xdr:row>
      <xdr:rowOff>205695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60915"/>
          <a:ext cx="647700" cy="5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135342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45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205124</xdr:rowOff>
    </xdr:from>
    <xdr:to>
      <xdr:col>26</xdr:col>
      <xdr:colOff>50800</xdr:colOff>
      <xdr:row>35</xdr:row>
      <xdr:rowOff>205695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15474"/>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205124</xdr:rowOff>
    </xdr:from>
    <xdr:to>
      <xdr:col>22</xdr:col>
      <xdr:colOff>114300</xdr:colOff>
      <xdr:row>35</xdr:row>
      <xdr:rowOff>225051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15474"/>
          <a:ext cx="698500" cy="1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225051</xdr:rowOff>
    </xdr:from>
    <xdr:to>
      <xdr:col>18</xdr:col>
      <xdr:colOff>177800</xdr:colOff>
      <xdr:row>35</xdr:row>
      <xdr:rowOff>264637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35401"/>
          <a:ext cx="698500" cy="3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99765</xdr:rowOff>
    </xdr:from>
    <xdr:to>
      <xdr:col>29</xdr:col>
      <xdr:colOff>177800</xdr:colOff>
      <xdr:row>35</xdr:row>
      <xdr:rowOff>201365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10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287742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5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154895</xdr:rowOff>
    </xdr:from>
    <xdr:to>
      <xdr:col>26</xdr:col>
      <xdr:colOff>101600</xdr:colOff>
      <xdr:row>35</xdr:row>
      <xdr:rowOff>256495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65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241272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154324</xdr:rowOff>
    </xdr:from>
    <xdr:to>
      <xdr:col>22</xdr:col>
      <xdr:colOff>165100</xdr:colOff>
      <xdr:row>35</xdr:row>
      <xdr:rowOff>255924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6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240701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5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174251</xdr:rowOff>
    </xdr:from>
    <xdr:to>
      <xdr:col>19</xdr:col>
      <xdr:colOff>38100</xdr:colOff>
      <xdr:row>35</xdr:row>
      <xdr:rowOff>275851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84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260628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7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213837</xdr:rowOff>
    </xdr:from>
    <xdr:to>
      <xdr:col>15</xdr:col>
      <xdr:colOff>101600</xdr:colOff>
      <xdr:row>35</xdr:row>
      <xdr:rowOff>315437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4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300214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16,480
16,266
61.48
14,353,790
14,081,679
140,077
4,516,598
5,109,878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69139</xdr:rowOff>
    </xdr:from>
    <xdr:to>
      <xdr:col>24</xdr:col>
      <xdr:colOff>63500</xdr:colOff>
      <xdr:row>36</xdr:row>
      <xdr:rowOff>158509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1339"/>
          <a:ext cx="838200" cy="8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158509</xdr:rowOff>
    </xdr:from>
    <xdr:to>
      <xdr:col>19</xdr:col>
      <xdr:colOff>177800</xdr:colOff>
      <xdr:row>37</xdr:row>
      <xdr:rowOff>51930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0709"/>
          <a:ext cx="889000" cy="6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51930</xdr:rowOff>
    </xdr:from>
    <xdr:to>
      <xdr:col>15</xdr:col>
      <xdr:colOff>50800</xdr:colOff>
      <xdr:row>37</xdr:row>
      <xdr:rowOff>53975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5580"/>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53975</xdr:rowOff>
    </xdr:from>
    <xdr:to>
      <xdr:col>10</xdr:col>
      <xdr:colOff>114300</xdr:colOff>
      <xdr:row>37</xdr:row>
      <xdr:rowOff>159220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7625"/>
          <a:ext cx="889000" cy="10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18339</xdr:rowOff>
    </xdr:from>
    <xdr:to>
      <xdr:col>24</xdr:col>
      <xdr:colOff>114300</xdr:colOff>
      <xdr:row>36</xdr:row>
      <xdr:rowOff>119939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168216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107709</xdr:rowOff>
    </xdr:from>
    <xdr:to>
      <xdr:col>20</xdr:col>
      <xdr:colOff>38100</xdr:colOff>
      <xdr:row>37</xdr:row>
      <xdr:rowOff>37859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28986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1130</xdr:rowOff>
    </xdr:from>
    <xdr:to>
      <xdr:col>15</xdr:col>
      <xdr:colOff>101600</xdr:colOff>
      <xdr:row>37</xdr:row>
      <xdr:rowOff>102730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93857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3175</xdr:rowOff>
    </xdr:from>
    <xdr:to>
      <xdr:col>10</xdr:col>
      <xdr:colOff>165100</xdr:colOff>
      <xdr:row>37</xdr:row>
      <xdr:rowOff>104775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108420</xdr:rowOff>
    </xdr:from>
    <xdr:to>
      <xdr:col>6</xdr:col>
      <xdr:colOff>38100</xdr:colOff>
      <xdr:row>38</xdr:row>
      <xdr:rowOff>38570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29697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104976</xdr:rowOff>
    </xdr:from>
    <xdr:to>
      <xdr:col>24</xdr:col>
      <xdr:colOff>63500</xdr:colOff>
      <xdr:row>58</xdr:row>
      <xdr:rowOff>108825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49076"/>
          <a:ext cx="8382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95111</xdr:rowOff>
    </xdr:from>
    <xdr:to>
      <xdr:col>19</xdr:col>
      <xdr:colOff>177800</xdr:colOff>
      <xdr:row>58</xdr:row>
      <xdr:rowOff>104976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39211"/>
          <a:ext cx="889000" cy="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94823</xdr:rowOff>
    </xdr:from>
    <xdr:to>
      <xdr:col>15</xdr:col>
      <xdr:colOff>50800</xdr:colOff>
      <xdr:row>58</xdr:row>
      <xdr:rowOff>95111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38923"/>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94823</xdr:rowOff>
    </xdr:from>
    <xdr:to>
      <xdr:col>10</xdr:col>
      <xdr:colOff>114300</xdr:colOff>
      <xdr:row>58</xdr:row>
      <xdr:rowOff>119855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8923"/>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58025</xdr:rowOff>
    </xdr:from>
    <xdr:to>
      <xdr:col>24</xdr:col>
      <xdr:colOff>114300</xdr:colOff>
      <xdr:row>58</xdr:row>
      <xdr:rowOff>159625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54176</xdr:rowOff>
    </xdr:from>
    <xdr:to>
      <xdr:col>20</xdr:col>
      <xdr:colOff>38100</xdr:colOff>
      <xdr:row>58</xdr:row>
      <xdr:rowOff>155776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146903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9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44311</xdr:rowOff>
    </xdr:from>
    <xdr:to>
      <xdr:col>15</xdr:col>
      <xdr:colOff>101600</xdr:colOff>
      <xdr:row>58</xdr:row>
      <xdr:rowOff>145911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137038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44023</xdr:rowOff>
    </xdr:from>
    <xdr:to>
      <xdr:col>10</xdr:col>
      <xdr:colOff>165100</xdr:colOff>
      <xdr:row>58</xdr:row>
      <xdr:rowOff>145623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162150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69055</xdr:rowOff>
    </xdr:from>
    <xdr:to>
      <xdr:col>6</xdr:col>
      <xdr:colOff>38100</xdr:colOff>
      <xdr:row>58</xdr:row>
      <xdr:rowOff>170655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161782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50729</xdr:rowOff>
    </xdr:from>
    <xdr:to>
      <xdr:col>24</xdr:col>
      <xdr:colOff>63500</xdr:colOff>
      <xdr:row>78</xdr:row>
      <xdr:rowOff>58181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23829"/>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58181</xdr:rowOff>
    </xdr:from>
    <xdr:to>
      <xdr:col>19</xdr:col>
      <xdr:colOff>177800</xdr:colOff>
      <xdr:row>78</xdr:row>
      <xdr:rowOff>104815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31281"/>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102369</xdr:rowOff>
    </xdr:from>
    <xdr:to>
      <xdr:col>15</xdr:col>
      <xdr:colOff>50800</xdr:colOff>
      <xdr:row>78</xdr:row>
      <xdr:rowOff>104815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75469"/>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96906</xdr:rowOff>
    </xdr:from>
    <xdr:to>
      <xdr:col>10</xdr:col>
      <xdr:colOff>114300</xdr:colOff>
      <xdr:row>78</xdr:row>
      <xdr:rowOff>102369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70006"/>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171379</xdr:rowOff>
    </xdr:from>
    <xdr:to>
      <xdr:col>24</xdr:col>
      <xdr:colOff>114300</xdr:colOff>
      <xdr:row>78</xdr:row>
      <xdr:rowOff>101529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86306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7381</xdr:rowOff>
    </xdr:from>
    <xdr:to>
      <xdr:col>20</xdr:col>
      <xdr:colOff>38100</xdr:colOff>
      <xdr:row>78</xdr:row>
      <xdr:rowOff>108981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100108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7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54015</xdr:rowOff>
    </xdr:from>
    <xdr:to>
      <xdr:col>15</xdr:col>
      <xdr:colOff>101600</xdr:colOff>
      <xdr:row>78</xdr:row>
      <xdr:rowOff>155615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146742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51569</xdr:rowOff>
    </xdr:from>
    <xdr:to>
      <xdr:col>10</xdr:col>
      <xdr:colOff>165100</xdr:colOff>
      <xdr:row>78</xdr:row>
      <xdr:rowOff>153169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144296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1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46106</xdr:rowOff>
    </xdr:from>
    <xdr:to>
      <xdr:col>6</xdr:col>
      <xdr:colOff>38100</xdr:colOff>
      <xdr:row>78</xdr:row>
      <xdr:rowOff>147706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138833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1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146776</xdr:rowOff>
    </xdr:from>
    <xdr:to>
      <xdr:col>24</xdr:col>
      <xdr:colOff>63500</xdr:colOff>
      <xdr:row>92</xdr:row>
      <xdr:rowOff>63773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748726"/>
          <a:ext cx="838200" cy="8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63773</xdr:rowOff>
    </xdr:from>
    <xdr:to>
      <xdr:col>19</xdr:col>
      <xdr:colOff>177800</xdr:colOff>
      <xdr:row>93</xdr:row>
      <xdr:rowOff>80242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837173"/>
          <a:ext cx="889000" cy="18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11695</xdr:rowOff>
    </xdr:from>
    <xdr:to>
      <xdr:col>15</xdr:col>
      <xdr:colOff>50800</xdr:colOff>
      <xdr:row>93</xdr:row>
      <xdr:rowOff>80242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56545"/>
          <a:ext cx="8890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11695</xdr:rowOff>
    </xdr:from>
    <xdr:to>
      <xdr:col>10</xdr:col>
      <xdr:colOff>114300</xdr:colOff>
      <xdr:row>94</xdr:row>
      <xdr:rowOff>117177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56545"/>
          <a:ext cx="889000" cy="27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95976</xdr:rowOff>
    </xdr:from>
    <xdr:to>
      <xdr:col>24</xdr:col>
      <xdr:colOff>114300</xdr:colOff>
      <xdr:row>92</xdr:row>
      <xdr:rowOff>26126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118853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4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12973</xdr:rowOff>
    </xdr:from>
    <xdr:to>
      <xdr:col>20</xdr:col>
      <xdr:colOff>38100</xdr:colOff>
      <xdr:row>92</xdr:row>
      <xdr:rowOff>114573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7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131100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29442</xdr:rowOff>
    </xdr:from>
    <xdr:to>
      <xdr:col>15</xdr:col>
      <xdr:colOff>101600</xdr:colOff>
      <xdr:row>93</xdr:row>
      <xdr:rowOff>131042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147569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132345</xdr:rowOff>
    </xdr:from>
    <xdr:to>
      <xdr:col>10</xdr:col>
      <xdr:colOff>165100</xdr:colOff>
      <xdr:row>93</xdr:row>
      <xdr:rowOff>62495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79022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8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66377</xdr:rowOff>
    </xdr:from>
    <xdr:to>
      <xdr:col>6</xdr:col>
      <xdr:colOff>38100</xdr:colOff>
      <xdr:row>94</xdr:row>
      <xdr:rowOff>167977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13054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5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130666</xdr:rowOff>
    </xdr:from>
    <xdr:to>
      <xdr:col>55</xdr:col>
      <xdr:colOff>0</xdr:colOff>
      <xdr:row>36</xdr:row>
      <xdr:rowOff>34304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31416"/>
          <a:ext cx="838200" cy="7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161268</xdr:rowOff>
    </xdr:from>
    <xdr:to>
      <xdr:col>50</xdr:col>
      <xdr:colOff>114300</xdr:colOff>
      <xdr:row>36</xdr:row>
      <xdr:rowOff>34304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62018"/>
          <a:ext cx="889000" cy="4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161268</xdr:rowOff>
    </xdr:from>
    <xdr:to>
      <xdr:col>45</xdr:col>
      <xdr:colOff>177800</xdr:colOff>
      <xdr:row>36</xdr:row>
      <xdr:rowOff>87899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62018"/>
          <a:ext cx="889000" cy="9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40202</xdr:rowOff>
    </xdr:from>
    <xdr:to>
      <xdr:col>41</xdr:col>
      <xdr:colOff>50800</xdr:colOff>
      <xdr:row>36</xdr:row>
      <xdr:rowOff>87899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869502"/>
          <a:ext cx="889000" cy="39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79866</xdr:rowOff>
    </xdr:from>
    <xdr:to>
      <xdr:col>55</xdr:col>
      <xdr:colOff>50800</xdr:colOff>
      <xdr:row>36</xdr:row>
      <xdr:rowOff>10016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102743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3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154954</xdr:rowOff>
    </xdr:from>
    <xdr:to>
      <xdr:col>50</xdr:col>
      <xdr:colOff>165100</xdr:colOff>
      <xdr:row>36</xdr:row>
      <xdr:rowOff>85104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5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101631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3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110468</xdr:rowOff>
    </xdr:from>
    <xdr:to>
      <xdr:col>46</xdr:col>
      <xdr:colOff>38100</xdr:colOff>
      <xdr:row>36</xdr:row>
      <xdr:rowOff>40618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1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57145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8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37099</xdr:rowOff>
    </xdr:from>
    <xdr:to>
      <xdr:col>41</xdr:col>
      <xdr:colOff>101600</xdr:colOff>
      <xdr:row>36</xdr:row>
      <xdr:rowOff>138699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155226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8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160852</xdr:rowOff>
    </xdr:from>
    <xdr:to>
      <xdr:col>36</xdr:col>
      <xdr:colOff>165100</xdr:colOff>
      <xdr:row>34</xdr:row>
      <xdr:rowOff>91002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107529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59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27905</xdr:rowOff>
    </xdr:from>
    <xdr:to>
      <xdr:col>55</xdr:col>
      <xdr:colOff>0</xdr:colOff>
      <xdr:row>56</xdr:row>
      <xdr:rowOff>39326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457655"/>
          <a:ext cx="838200" cy="18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107691</xdr:rowOff>
    </xdr:from>
    <xdr:to>
      <xdr:col>50</xdr:col>
      <xdr:colOff>114300</xdr:colOff>
      <xdr:row>55</xdr:row>
      <xdr:rowOff>27905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365991"/>
          <a:ext cx="889000" cy="9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107691</xdr:rowOff>
    </xdr:from>
    <xdr:to>
      <xdr:col>45</xdr:col>
      <xdr:colOff>177800</xdr:colOff>
      <xdr:row>55</xdr:row>
      <xdr:rowOff>78033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365991"/>
          <a:ext cx="889000" cy="14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78033</xdr:rowOff>
    </xdr:from>
    <xdr:to>
      <xdr:col>41</xdr:col>
      <xdr:colOff>50800</xdr:colOff>
      <xdr:row>56</xdr:row>
      <xdr:rowOff>38416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507783"/>
          <a:ext cx="889000" cy="13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159976</xdr:rowOff>
    </xdr:from>
    <xdr:to>
      <xdr:col>55</xdr:col>
      <xdr:colOff>50800</xdr:colOff>
      <xdr:row>56</xdr:row>
      <xdr:rowOff>90126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11403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148555</xdr:rowOff>
    </xdr:from>
    <xdr:to>
      <xdr:col>50</xdr:col>
      <xdr:colOff>165100</xdr:colOff>
      <xdr:row>55</xdr:row>
      <xdr:rowOff>78705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0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95232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8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56891</xdr:rowOff>
    </xdr:from>
    <xdr:to>
      <xdr:col>46</xdr:col>
      <xdr:colOff>38100</xdr:colOff>
      <xdr:row>54</xdr:row>
      <xdr:rowOff>158491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3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3568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09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27233</xdr:rowOff>
    </xdr:from>
    <xdr:to>
      <xdr:col>41</xdr:col>
      <xdr:colOff>101600</xdr:colOff>
      <xdr:row>55</xdr:row>
      <xdr:rowOff>128833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5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145360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3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159066</xdr:rowOff>
    </xdr:from>
    <xdr:to>
      <xdr:col>36</xdr:col>
      <xdr:colOff>165100</xdr:colOff>
      <xdr:row>56</xdr:row>
      <xdr:rowOff>89216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105743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36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115098</xdr:rowOff>
    </xdr:from>
    <xdr:to>
      <xdr:col>55</xdr:col>
      <xdr:colOff>0</xdr:colOff>
      <xdr:row>78</xdr:row>
      <xdr:rowOff>36308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973848"/>
          <a:ext cx="838200" cy="4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31866</xdr:rowOff>
    </xdr:from>
    <xdr:to>
      <xdr:col>50</xdr:col>
      <xdr:colOff>114300</xdr:colOff>
      <xdr:row>75</xdr:row>
      <xdr:rowOff>115098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719166"/>
          <a:ext cx="889000" cy="2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31866</xdr:rowOff>
    </xdr:from>
    <xdr:to>
      <xdr:col>45</xdr:col>
      <xdr:colOff>177800</xdr:colOff>
      <xdr:row>75</xdr:row>
      <xdr:rowOff>77423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719166"/>
          <a:ext cx="889000" cy="2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77423</xdr:rowOff>
    </xdr:from>
    <xdr:to>
      <xdr:col>41</xdr:col>
      <xdr:colOff>50800</xdr:colOff>
      <xdr:row>78</xdr:row>
      <xdr:rowOff>132135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36173"/>
          <a:ext cx="889000" cy="56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156958</xdr:rowOff>
    </xdr:from>
    <xdr:to>
      <xdr:col>55</xdr:col>
      <xdr:colOff>50800</xdr:colOff>
      <xdr:row>78</xdr:row>
      <xdr:rowOff>87108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5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8385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64298</xdr:rowOff>
    </xdr:from>
    <xdr:to>
      <xdr:col>50</xdr:col>
      <xdr:colOff>165100</xdr:colOff>
      <xdr:row>75</xdr:row>
      <xdr:rowOff>165898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2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10975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69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152516</xdr:rowOff>
    </xdr:from>
    <xdr:to>
      <xdr:col>46</xdr:col>
      <xdr:colOff>38100</xdr:colOff>
      <xdr:row>74</xdr:row>
      <xdr:rowOff>82666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66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99193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4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26623</xdr:rowOff>
    </xdr:from>
    <xdr:to>
      <xdr:col>41</xdr:col>
      <xdr:colOff>101600</xdr:colOff>
      <xdr:row>75</xdr:row>
      <xdr:rowOff>128223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8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144750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81335</xdr:rowOff>
    </xdr:from>
    <xdr:to>
      <xdr:col>36</xdr:col>
      <xdr:colOff>165100</xdr:colOff>
      <xdr:row>79</xdr:row>
      <xdr:rowOff>11485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4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148839</xdr:rowOff>
    </xdr:from>
    <xdr:to>
      <xdr:col>55</xdr:col>
      <xdr:colOff>0</xdr:colOff>
      <xdr:row>96</xdr:row>
      <xdr:rowOff>3043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36589"/>
          <a:ext cx="8382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3043</xdr:rowOff>
    </xdr:from>
    <xdr:to>
      <xdr:col>50</xdr:col>
      <xdr:colOff>114300</xdr:colOff>
      <xdr:row>96</xdr:row>
      <xdr:rowOff>93066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462243"/>
          <a:ext cx="889000" cy="9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77829</xdr:rowOff>
    </xdr:from>
    <xdr:to>
      <xdr:col>45</xdr:col>
      <xdr:colOff>177800</xdr:colOff>
      <xdr:row>96</xdr:row>
      <xdr:rowOff>93066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37029"/>
          <a:ext cx="889000" cy="1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141340</xdr:rowOff>
    </xdr:from>
    <xdr:to>
      <xdr:col>41</xdr:col>
      <xdr:colOff>50800</xdr:colOff>
      <xdr:row>96</xdr:row>
      <xdr:rowOff>77829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429090"/>
          <a:ext cx="889000" cy="10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98039</xdr:rowOff>
    </xdr:from>
    <xdr:to>
      <xdr:col>55</xdr:col>
      <xdr:colOff>50800</xdr:colOff>
      <xdr:row>96</xdr:row>
      <xdr:rowOff>28189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120916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3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123693</xdr:rowOff>
    </xdr:from>
    <xdr:to>
      <xdr:col>50</xdr:col>
      <xdr:colOff>165100</xdr:colOff>
      <xdr:row>96</xdr:row>
      <xdr:rowOff>53843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70370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18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42266</xdr:rowOff>
    </xdr:from>
    <xdr:to>
      <xdr:col>46</xdr:col>
      <xdr:colOff>38100</xdr:colOff>
      <xdr:row>96</xdr:row>
      <xdr:rowOff>143866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160393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7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27029</xdr:rowOff>
    </xdr:from>
    <xdr:to>
      <xdr:col>41</xdr:col>
      <xdr:colOff>101600</xdr:colOff>
      <xdr:row>96</xdr:row>
      <xdr:rowOff>128629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8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145156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90540</xdr:rowOff>
    </xdr:from>
    <xdr:to>
      <xdr:col>36</xdr:col>
      <xdr:colOff>165100</xdr:colOff>
      <xdr:row>96</xdr:row>
      <xdr:rowOff>20690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37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37217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5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29062</xdr:rowOff>
    </xdr:from>
    <xdr:to>
      <xdr:col>85</xdr:col>
      <xdr:colOff>127000</xdr:colOff>
      <xdr:row>39</xdr:row>
      <xdr:rowOff>38228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15612"/>
          <a:ext cx="8382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29062</xdr:rowOff>
    </xdr:from>
    <xdr:to>
      <xdr:col>81</xdr:col>
      <xdr:colOff>50800</xdr:colOff>
      <xdr:row>39</xdr:row>
      <xdr:rowOff>37794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15612"/>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37794</xdr:rowOff>
    </xdr:from>
    <xdr:to>
      <xdr:col>76</xdr:col>
      <xdr:colOff>114300</xdr:colOff>
      <xdr:row>39</xdr:row>
      <xdr:rowOff>41273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24344"/>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41273</xdr:rowOff>
    </xdr:from>
    <xdr:to>
      <xdr:col>71</xdr:col>
      <xdr:colOff>177800</xdr:colOff>
      <xdr:row>39</xdr:row>
      <xdr:rowOff>42046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27823"/>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158878</xdr:rowOff>
    </xdr:from>
    <xdr:to>
      <xdr:col>85</xdr:col>
      <xdr:colOff>177800</xdr:colOff>
      <xdr:row>39</xdr:row>
      <xdr:rowOff>89028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149712</xdr:rowOff>
    </xdr:from>
    <xdr:to>
      <xdr:col>81</xdr:col>
      <xdr:colOff>101600</xdr:colOff>
      <xdr:row>39</xdr:row>
      <xdr:rowOff>79862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70989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5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158444</xdr:rowOff>
    </xdr:from>
    <xdr:to>
      <xdr:col>76</xdr:col>
      <xdr:colOff>165100</xdr:colOff>
      <xdr:row>39</xdr:row>
      <xdr:rowOff>88594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79721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161923</xdr:rowOff>
    </xdr:from>
    <xdr:to>
      <xdr:col>72</xdr:col>
      <xdr:colOff>38100</xdr:colOff>
      <xdr:row>39</xdr:row>
      <xdr:rowOff>92073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83200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6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162696</xdr:rowOff>
    </xdr:from>
    <xdr:to>
      <xdr:col>67</xdr:col>
      <xdr:colOff>101600</xdr:colOff>
      <xdr:row>39</xdr:row>
      <xdr:rowOff>92846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83973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121960</xdr:rowOff>
    </xdr:from>
    <xdr:to>
      <xdr:col>85</xdr:col>
      <xdr:colOff>127000</xdr:colOff>
      <xdr:row>76</xdr:row>
      <xdr:rowOff>153462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52160"/>
          <a:ext cx="8382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149850</xdr:rowOff>
    </xdr:from>
    <xdr:to>
      <xdr:col>81</xdr:col>
      <xdr:colOff>50800</xdr:colOff>
      <xdr:row>76</xdr:row>
      <xdr:rowOff>153462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8005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149850</xdr:rowOff>
    </xdr:from>
    <xdr:to>
      <xdr:col>76</xdr:col>
      <xdr:colOff>114300</xdr:colOff>
      <xdr:row>76</xdr:row>
      <xdr:rowOff>156497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80050"/>
          <a:ext cx="889000" cy="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156497</xdr:rowOff>
    </xdr:from>
    <xdr:to>
      <xdr:col>71</xdr:col>
      <xdr:colOff>177800</xdr:colOff>
      <xdr:row>77</xdr:row>
      <xdr:rowOff>3097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86697"/>
          <a:ext cx="889000" cy="1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71160</xdr:rowOff>
    </xdr:from>
    <xdr:to>
      <xdr:col>85</xdr:col>
      <xdr:colOff>177800</xdr:colOff>
      <xdr:row>77</xdr:row>
      <xdr:rowOff>1310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49587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7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102662</xdr:rowOff>
    </xdr:from>
    <xdr:to>
      <xdr:col>81</xdr:col>
      <xdr:colOff>101600</xdr:colOff>
      <xdr:row>77</xdr:row>
      <xdr:rowOff>32812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23939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99050</xdr:rowOff>
    </xdr:from>
    <xdr:to>
      <xdr:col>76</xdr:col>
      <xdr:colOff>165100</xdr:colOff>
      <xdr:row>77</xdr:row>
      <xdr:rowOff>29200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20327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2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105697</xdr:rowOff>
    </xdr:from>
    <xdr:to>
      <xdr:col>72</xdr:col>
      <xdr:colOff>38100</xdr:colOff>
      <xdr:row>77</xdr:row>
      <xdr:rowOff>35847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26974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2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123747</xdr:rowOff>
    </xdr:from>
    <xdr:to>
      <xdr:col>67</xdr:col>
      <xdr:colOff>101600</xdr:colOff>
      <xdr:row>77</xdr:row>
      <xdr:rowOff>53897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5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45024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115736</xdr:rowOff>
    </xdr:from>
    <xdr:to>
      <xdr:col>85</xdr:col>
      <xdr:colOff>127000</xdr:colOff>
      <xdr:row>92</xdr:row>
      <xdr:rowOff>148760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5717686"/>
          <a:ext cx="838200" cy="20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148760</xdr:rowOff>
    </xdr:from>
    <xdr:to>
      <xdr:col>81</xdr:col>
      <xdr:colOff>50800</xdr:colOff>
      <xdr:row>93</xdr:row>
      <xdr:rowOff>113898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5922160"/>
          <a:ext cx="8890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91320</xdr:rowOff>
    </xdr:from>
    <xdr:to>
      <xdr:col>76</xdr:col>
      <xdr:colOff>114300</xdr:colOff>
      <xdr:row>93</xdr:row>
      <xdr:rowOff>113898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036170"/>
          <a:ext cx="889000" cy="2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91320</xdr:rowOff>
    </xdr:from>
    <xdr:to>
      <xdr:col>71</xdr:col>
      <xdr:colOff>177800</xdr:colOff>
      <xdr:row>93</xdr:row>
      <xdr:rowOff>153493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036170"/>
          <a:ext cx="889000" cy="6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64936</xdr:rowOff>
    </xdr:from>
    <xdr:to>
      <xdr:col>85</xdr:col>
      <xdr:colOff>177800</xdr:colOff>
      <xdr:row>91</xdr:row>
      <xdr:rowOff>166536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566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17963</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561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97960</xdr:rowOff>
    </xdr:from>
    <xdr:to>
      <xdr:col>81</xdr:col>
      <xdr:colOff>101600</xdr:colOff>
      <xdr:row>93</xdr:row>
      <xdr:rowOff>28110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58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44637</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564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63098</xdr:rowOff>
    </xdr:from>
    <xdr:to>
      <xdr:col>76</xdr:col>
      <xdr:colOff>165100</xdr:colOff>
      <xdr:row>93</xdr:row>
      <xdr:rowOff>164698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00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9775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578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40520</xdr:rowOff>
    </xdr:from>
    <xdr:to>
      <xdr:col>72</xdr:col>
      <xdr:colOff>38100</xdr:colOff>
      <xdr:row>93</xdr:row>
      <xdr:rowOff>142120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59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158647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576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102693</xdr:rowOff>
    </xdr:from>
    <xdr:to>
      <xdr:col>67</xdr:col>
      <xdr:colOff>101600</xdr:colOff>
      <xdr:row>94</xdr:row>
      <xdr:rowOff>32843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04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49370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582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63005</xdr:rowOff>
    </xdr:from>
    <xdr:to>
      <xdr:col>116</xdr:col>
      <xdr:colOff>63500</xdr:colOff>
      <xdr:row>57</xdr:row>
      <xdr:rowOff>67005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35655"/>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67005</xdr:rowOff>
    </xdr:from>
    <xdr:to>
      <xdr:col>111</xdr:col>
      <xdr:colOff>177800</xdr:colOff>
      <xdr:row>57</xdr:row>
      <xdr:rowOff>68662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3965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68662</xdr:rowOff>
    </xdr:from>
    <xdr:to>
      <xdr:col>107</xdr:col>
      <xdr:colOff>50800</xdr:colOff>
      <xdr:row>57</xdr:row>
      <xdr:rowOff>69862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41312"/>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69862</xdr:rowOff>
    </xdr:from>
    <xdr:to>
      <xdr:col>102</xdr:col>
      <xdr:colOff>114300</xdr:colOff>
      <xdr:row>57</xdr:row>
      <xdr:rowOff>70663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42512"/>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12205</xdr:rowOff>
    </xdr:from>
    <xdr:to>
      <xdr:col>116</xdr:col>
      <xdr:colOff>114300</xdr:colOff>
      <xdr:row>57</xdr:row>
      <xdr:rowOff>113805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35082</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3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16205</xdr:rowOff>
    </xdr:from>
    <xdr:to>
      <xdr:col>112</xdr:col>
      <xdr:colOff>38100</xdr:colOff>
      <xdr:row>57</xdr:row>
      <xdr:rowOff>117805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134332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6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17862</xdr:rowOff>
    </xdr:from>
    <xdr:to>
      <xdr:col>107</xdr:col>
      <xdr:colOff>101600</xdr:colOff>
      <xdr:row>57</xdr:row>
      <xdr:rowOff>119462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135989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19062</xdr:rowOff>
    </xdr:from>
    <xdr:to>
      <xdr:col>102</xdr:col>
      <xdr:colOff>165100</xdr:colOff>
      <xdr:row>57</xdr:row>
      <xdr:rowOff>120662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111789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8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19863</xdr:rowOff>
    </xdr:from>
    <xdr:to>
      <xdr:col>98</xdr:col>
      <xdr:colOff>38100</xdr:colOff>
      <xdr:row>57</xdr:row>
      <xdr:rowOff>121463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112590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128430</xdr:rowOff>
    </xdr:from>
    <xdr:to>
      <xdr:col>116</xdr:col>
      <xdr:colOff>63500</xdr:colOff>
      <xdr:row>75</xdr:row>
      <xdr:rowOff>20188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815730"/>
          <a:ext cx="8382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128430</xdr:rowOff>
    </xdr:from>
    <xdr:to>
      <xdr:col>111</xdr:col>
      <xdr:colOff>177800</xdr:colOff>
      <xdr:row>76</xdr:row>
      <xdr:rowOff>9215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15730"/>
          <a:ext cx="889000" cy="22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91648</xdr:rowOff>
    </xdr:from>
    <xdr:to>
      <xdr:col>107</xdr:col>
      <xdr:colOff>50800</xdr:colOff>
      <xdr:row>76</xdr:row>
      <xdr:rowOff>9215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950398"/>
          <a:ext cx="889000" cy="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51072</xdr:rowOff>
    </xdr:from>
    <xdr:to>
      <xdr:col>102</xdr:col>
      <xdr:colOff>114300</xdr:colOff>
      <xdr:row>75</xdr:row>
      <xdr:rowOff>91648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09822"/>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140838</xdr:rowOff>
    </xdr:from>
    <xdr:to>
      <xdr:col>116</xdr:col>
      <xdr:colOff>114300</xdr:colOff>
      <xdr:row>75</xdr:row>
      <xdr:rowOff>70988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2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119265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0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77630</xdr:rowOff>
    </xdr:from>
    <xdr:to>
      <xdr:col>112</xdr:col>
      <xdr:colOff>38100</xdr:colOff>
      <xdr:row>75</xdr:row>
      <xdr:rowOff>7780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170357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129865</xdr:rowOff>
    </xdr:from>
    <xdr:to>
      <xdr:col>107</xdr:col>
      <xdr:colOff>101600</xdr:colOff>
      <xdr:row>76</xdr:row>
      <xdr:rowOff>60015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51142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40848</xdr:rowOff>
    </xdr:from>
    <xdr:to>
      <xdr:col>102</xdr:col>
      <xdr:colOff>165100</xdr:colOff>
      <xdr:row>75</xdr:row>
      <xdr:rowOff>142448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133576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9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272</xdr:rowOff>
    </xdr:from>
    <xdr:to>
      <xdr:col>98</xdr:col>
      <xdr:colOff>38100</xdr:colOff>
      <xdr:row>75</xdr:row>
      <xdr:rowOff>101872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92999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増加幅が大きい費目、類似団体平均との差が大きい費目を抽出して記載する。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151,600</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8,125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円増加して</a:t>
          </a:r>
          <a:r>
            <a:rPr kumimoji="1" lang="ja-JP" altLang="en-US" sz="1300">
              <a:latin typeface="ＭＳ Ｐゴシック" panose="020B0600070205080204" pitchFamily="50" charset="-128"/>
              <a:ea typeface="ＭＳ Ｐゴシック" panose="020B0600070205080204" pitchFamily="50" charset="-128"/>
            </a:rPr>
            <a:t>いる。これは、保育園等施設型給付費や障害介護給付費等の各種給付に係る社会保障関係経費が増加したことが主な要因である。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157,371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19,708</a:t>
          </a:r>
          <a:r>
            <a:rPr kumimoji="1" lang="ja-JP" altLang="en-US" sz="1300">
              <a:latin typeface="ＭＳ Ｐゴシック" panose="020B0600070205080204" pitchFamily="50" charset="-128"/>
              <a:ea typeface="ＭＳ Ｐゴシック" panose="020B0600070205080204" pitchFamily="50" charset="-128"/>
            </a:rPr>
            <a:t>円増加している。これは、草地畜産基盤整備事業負担金や営農飲雑用水一部事務組合負担金が増加したことが主な要因である。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96,954</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39,998</a:t>
          </a:r>
          <a:r>
            <a:rPr kumimoji="1" lang="ja-JP" altLang="en-US" sz="1300">
              <a:latin typeface="ＭＳ Ｐゴシック" panose="020B0600070205080204" pitchFamily="50" charset="-128"/>
              <a:ea typeface="ＭＳ Ｐゴシック" panose="020B0600070205080204" pitchFamily="50" charset="-128"/>
            </a:rPr>
            <a:t>円減少している。これは、三納代北地区直売所建設事業や富田小学校空調設備取替事業の完了に伴う反動減が主な要因である。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170,645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26,834</a:t>
          </a:r>
          <a:r>
            <a:rPr kumimoji="1" lang="ja-JP" altLang="en-US" sz="1300">
              <a:latin typeface="ＭＳ Ｐゴシック" panose="020B0600070205080204" pitchFamily="50" charset="-128"/>
              <a:ea typeface="ＭＳ Ｐゴシック" panose="020B0600070205080204" pitchFamily="50" charset="-128"/>
            </a:rPr>
            <a:t>円増加している。これは、ふるさと納税寄附金を財源としたがんばる新富町応援基金への積立金が増加したことが主な要因である。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16,480
16,266
61.48
14,353,790
14,081,679
140,077
4,516,598
5,109,878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6655</xdr:rowOff>
    </xdr:from>
    <xdr:to>
      <xdr:col>24</xdr:col>
      <xdr:colOff>63500</xdr:colOff>
      <xdr:row>33</xdr:row>
      <xdr:rowOff>47574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64505"/>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47574</xdr:rowOff>
    </xdr:from>
    <xdr:to>
      <xdr:col>19</xdr:col>
      <xdr:colOff>177800</xdr:colOff>
      <xdr:row>33</xdr:row>
      <xdr:rowOff>48489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0542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48489</xdr:rowOff>
    </xdr:from>
    <xdr:to>
      <xdr:col>15</xdr:col>
      <xdr:colOff>50800</xdr:colOff>
      <xdr:row>33</xdr:row>
      <xdr:rowOff>48946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063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150673</xdr:rowOff>
    </xdr:from>
    <xdr:to>
      <xdr:col>10</xdr:col>
      <xdr:colOff>114300</xdr:colOff>
      <xdr:row>33</xdr:row>
      <xdr:rowOff>48946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3707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127305</xdr:rowOff>
    </xdr:from>
    <xdr:to>
      <xdr:col>24</xdr:col>
      <xdr:colOff>114300</xdr:colOff>
      <xdr:row>33</xdr:row>
      <xdr:rowOff>57455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150182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168224</xdr:rowOff>
    </xdr:from>
    <xdr:to>
      <xdr:col>20</xdr:col>
      <xdr:colOff>38100</xdr:colOff>
      <xdr:row>33</xdr:row>
      <xdr:rowOff>98374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114901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169139</xdr:rowOff>
    </xdr:from>
    <xdr:to>
      <xdr:col>15</xdr:col>
      <xdr:colOff>101600</xdr:colOff>
      <xdr:row>33</xdr:row>
      <xdr:rowOff>99289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5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115816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169596</xdr:rowOff>
    </xdr:from>
    <xdr:to>
      <xdr:col>10</xdr:col>
      <xdr:colOff>165100</xdr:colOff>
      <xdr:row>33</xdr:row>
      <xdr:rowOff>99746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5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116273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99873</xdr:rowOff>
    </xdr:from>
    <xdr:to>
      <xdr:col>6</xdr:col>
      <xdr:colOff>38100</xdr:colOff>
      <xdr:row>33</xdr:row>
      <xdr:rowOff>30023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46550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6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153359</xdr:rowOff>
    </xdr:from>
    <xdr:to>
      <xdr:col>24</xdr:col>
      <xdr:colOff>63500</xdr:colOff>
      <xdr:row>54</xdr:row>
      <xdr:rowOff>107749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40209"/>
          <a:ext cx="838200" cy="12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107749</xdr:rowOff>
    </xdr:from>
    <xdr:to>
      <xdr:col>19</xdr:col>
      <xdr:colOff>177800</xdr:colOff>
      <xdr:row>54</xdr:row>
      <xdr:rowOff>170226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66049"/>
          <a:ext cx="889000" cy="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170226</xdr:rowOff>
    </xdr:from>
    <xdr:to>
      <xdr:col>15</xdr:col>
      <xdr:colOff>50800</xdr:colOff>
      <xdr:row>54</xdr:row>
      <xdr:rowOff>170485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28526"/>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26486</xdr:rowOff>
    </xdr:from>
    <xdr:to>
      <xdr:col>10</xdr:col>
      <xdr:colOff>114300</xdr:colOff>
      <xdr:row>54</xdr:row>
      <xdr:rowOff>170485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13336"/>
          <a:ext cx="889000" cy="3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102559</xdr:rowOff>
    </xdr:from>
    <xdr:to>
      <xdr:col>24</xdr:col>
      <xdr:colOff>114300</xdr:colOff>
      <xdr:row>54</xdr:row>
      <xdr:rowOff>32709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125436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4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56949</xdr:rowOff>
    </xdr:from>
    <xdr:to>
      <xdr:col>20</xdr:col>
      <xdr:colOff>38100</xdr:colOff>
      <xdr:row>54</xdr:row>
      <xdr:rowOff>158549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3626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9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119426</xdr:rowOff>
    </xdr:from>
    <xdr:to>
      <xdr:col>15</xdr:col>
      <xdr:colOff>101600</xdr:colOff>
      <xdr:row>55</xdr:row>
      <xdr:rowOff>49576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7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66103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5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119685</xdr:rowOff>
    </xdr:from>
    <xdr:to>
      <xdr:col>10</xdr:col>
      <xdr:colOff>165100</xdr:colOff>
      <xdr:row>55</xdr:row>
      <xdr:rowOff>49835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66362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5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147136</xdr:rowOff>
    </xdr:from>
    <xdr:to>
      <xdr:col>6</xdr:col>
      <xdr:colOff>38100</xdr:colOff>
      <xdr:row>53</xdr:row>
      <xdr:rowOff>77286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6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93813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3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76191</xdr:rowOff>
    </xdr:from>
    <xdr:to>
      <xdr:col>24</xdr:col>
      <xdr:colOff>63500</xdr:colOff>
      <xdr:row>76</xdr:row>
      <xdr:rowOff>112767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0639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112767</xdr:rowOff>
    </xdr:from>
    <xdr:to>
      <xdr:col>19</xdr:col>
      <xdr:colOff>177800</xdr:colOff>
      <xdr:row>77</xdr:row>
      <xdr:rowOff>54197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42967"/>
          <a:ext cx="889000" cy="11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22676</xdr:rowOff>
    </xdr:from>
    <xdr:to>
      <xdr:col>15</xdr:col>
      <xdr:colOff>50800</xdr:colOff>
      <xdr:row>77</xdr:row>
      <xdr:rowOff>54197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4326"/>
          <a:ext cx="889000" cy="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22676</xdr:rowOff>
    </xdr:from>
    <xdr:to>
      <xdr:col>10</xdr:col>
      <xdr:colOff>114300</xdr:colOff>
      <xdr:row>77</xdr:row>
      <xdr:rowOff>117160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4326"/>
          <a:ext cx="889000" cy="9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25391</xdr:rowOff>
    </xdr:from>
    <xdr:to>
      <xdr:col>24</xdr:col>
      <xdr:colOff>114300</xdr:colOff>
      <xdr:row>76</xdr:row>
      <xdr:rowOff>126991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48268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0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61967</xdr:rowOff>
    </xdr:from>
    <xdr:to>
      <xdr:col>20</xdr:col>
      <xdr:colOff>38100</xdr:colOff>
      <xdr:row>76</xdr:row>
      <xdr:rowOff>163567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8644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6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3397</xdr:rowOff>
    </xdr:from>
    <xdr:to>
      <xdr:col>15</xdr:col>
      <xdr:colOff>101600</xdr:colOff>
      <xdr:row>77</xdr:row>
      <xdr:rowOff>104997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121524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8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143326</xdr:rowOff>
    </xdr:from>
    <xdr:to>
      <xdr:col>10</xdr:col>
      <xdr:colOff>165100</xdr:colOff>
      <xdr:row>77</xdr:row>
      <xdr:rowOff>73476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90003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4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66360</xdr:rowOff>
    </xdr:from>
    <xdr:to>
      <xdr:col>6</xdr:col>
      <xdr:colOff>38100</xdr:colOff>
      <xdr:row>77</xdr:row>
      <xdr:rowOff>167960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13037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4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157156</xdr:rowOff>
    </xdr:from>
    <xdr:to>
      <xdr:col>24</xdr:col>
      <xdr:colOff>63500</xdr:colOff>
      <xdr:row>98</xdr:row>
      <xdr:rowOff>157873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59256"/>
          <a:ext cx="838200" cy="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151682</xdr:rowOff>
    </xdr:from>
    <xdr:to>
      <xdr:col>19</xdr:col>
      <xdr:colOff>177800</xdr:colOff>
      <xdr:row>98</xdr:row>
      <xdr:rowOff>157873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53782"/>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151682</xdr:rowOff>
    </xdr:from>
    <xdr:to>
      <xdr:col>15</xdr:col>
      <xdr:colOff>50800</xdr:colOff>
      <xdr:row>98</xdr:row>
      <xdr:rowOff>155214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53782"/>
          <a:ext cx="889000" cy="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155214</xdr:rowOff>
    </xdr:from>
    <xdr:to>
      <xdr:col>10</xdr:col>
      <xdr:colOff>114300</xdr:colOff>
      <xdr:row>98</xdr:row>
      <xdr:rowOff>164215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57314"/>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106356</xdr:rowOff>
    </xdr:from>
    <xdr:to>
      <xdr:col>24</xdr:col>
      <xdr:colOff>114300</xdr:colOff>
      <xdr:row>99</xdr:row>
      <xdr:rowOff>36506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107073</xdr:rowOff>
    </xdr:from>
    <xdr:to>
      <xdr:col>20</xdr:col>
      <xdr:colOff>38100</xdr:colOff>
      <xdr:row>99</xdr:row>
      <xdr:rowOff>37223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0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28350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0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100882</xdr:rowOff>
    </xdr:from>
    <xdr:to>
      <xdr:col>15</xdr:col>
      <xdr:colOff>101600</xdr:colOff>
      <xdr:row>99</xdr:row>
      <xdr:rowOff>31032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0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22159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104414</xdr:rowOff>
    </xdr:from>
    <xdr:to>
      <xdr:col>10</xdr:col>
      <xdr:colOff>165100</xdr:colOff>
      <xdr:row>99</xdr:row>
      <xdr:rowOff>34564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25691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113415</xdr:rowOff>
    </xdr:from>
    <xdr:to>
      <xdr:col>6</xdr:col>
      <xdr:colOff>38100</xdr:colOff>
      <xdr:row>99</xdr:row>
      <xdr:rowOff>43565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1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34692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138916</xdr:rowOff>
    </xdr:from>
    <xdr:to>
      <xdr:col>55</xdr:col>
      <xdr:colOff>0</xdr:colOff>
      <xdr:row>55</xdr:row>
      <xdr:rowOff>134747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225766"/>
          <a:ext cx="838200" cy="3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138916</xdr:rowOff>
    </xdr:from>
    <xdr:to>
      <xdr:col>50</xdr:col>
      <xdr:colOff>114300</xdr:colOff>
      <xdr:row>55</xdr:row>
      <xdr:rowOff>124547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225766"/>
          <a:ext cx="889000" cy="32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124547</xdr:rowOff>
    </xdr:from>
    <xdr:to>
      <xdr:col>45</xdr:col>
      <xdr:colOff>177800</xdr:colOff>
      <xdr:row>56</xdr:row>
      <xdr:rowOff>135128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554297"/>
          <a:ext cx="889000" cy="18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135128</xdr:rowOff>
    </xdr:from>
    <xdr:to>
      <xdr:col>41</xdr:col>
      <xdr:colOff>50800</xdr:colOff>
      <xdr:row>57</xdr:row>
      <xdr:rowOff>82714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36328"/>
          <a:ext cx="889000" cy="1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83947</xdr:rowOff>
    </xdr:from>
    <xdr:to>
      <xdr:col>55</xdr:col>
      <xdr:colOff>50800</xdr:colOff>
      <xdr:row>56</xdr:row>
      <xdr:rowOff>14097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106824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6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88116</xdr:rowOff>
    </xdr:from>
    <xdr:to>
      <xdr:col>50</xdr:col>
      <xdr:colOff>165100</xdr:colOff>
      <xdr:row>54</xdr:row>
      <xdr:rowOff>18266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17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34793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95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73747</xdr:rowOff>
    </xdr:from>
    <xdr:to>
      <xdr:col>46</xdr:col>
      <xdr:colOff>38100</xdr:colOff>
      <xdr:row>56</xdr:row>
      <xdr:rowOff>3897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20424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84328</xdr:rowOff>
    </xdr:from>
    <xdr:to>
      <xdr:col>41</xdr:col>
      <xdr:colOff>101600</xdr:colOff>
      <xdr:row>57</xdr:row>
      <xdr:rowOff>14478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8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31005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31914</xdr:rowOff>
    </xdr:from>
    <xdr:to>
      <xdr:col>36</xdr:col>
      <xdr:colOff>165100</xdr:colOff>
      <xdr:row>57</xdr:row>
      <xdr:rowOff>133514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150041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7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18052</xdr:rowOff>
    </xdr:from>
    <xdr:to>
      <xdr:col>55</xdr:col>
      <xdr:colOff>0</xdr:colOff>
      <xdr:row>71</xdr:row>
      <xdr:rowOff>74859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191002"/>
          <a:ext cx="8382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74859</xdr:rowOff>
    </xdr:from>
    <xdr:to>
      <xdr:col>50</xdr:col>
      <xdr:colOff>114300</xdr:colOff>
      <xdr:row>71</xdr:row>
      <xdr:rowOff>81015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247809"/>
          <a:ext cx="889000" cy="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81015</xdr:rowOff>
    </xdr:from>
    <xdr:to>
      <xdr:col>45</xdr:col>
      <xdr:colOff>177800</xdr:colOff>
      <xdr:row>72</xdr:row>
      <xdr:rowOff>65405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253965"/>
          <a:ext cx="889000" cy="15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65405</xdr:rowOff>
    </xdr:from>
    <xdr:to>
      <xdr:col>41</xdr:col>
      <xdr:colOff>50800</xdr:colOff>
      <xdr:row>72</xdr:row>
      <xdr:rowOff>113803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409805"/>
          <a:ext cx="889000" cy="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138702</xdr:rowOff>
    </xdr:from>
    <xdr:to>
      <xdr:col>55</xdr:col>
      <xdr:colOff>50800</xdr:colOff>
      <xdr:row>71</xdr:row>
      <xdr:rowOff>68852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14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91729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0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24059</xdr:rowOff>
    </xdr:from>
    <xdr:to>
      <xdr:col>50</xdr:col>
      <xdr:colOff>165100</xdr:colOff>
      <xdr:row>71</xdr:row>
      <xdr:rowOff>125659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1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142186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197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30215</xdr:rowOff>
    </xdr:from>
    <xdr:to>
      <xdr:col>46</xdr:col>
      <xdr:colOff>38100</xdr:colOff>
      <xdr:row>71</xdr:row>
      <xdr:rowOff>131815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2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148342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197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14605</xdr:rowOff>
    </xdr:from>
    <xdr:to>
      <xdr:col>41</xdr:col>
      <xdr:colOff>101600</xdr:colOff>
      <xdr:row>72</xdr:row>
      <xdr:rowOff>116205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3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132732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1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63003</xdr:rowOff>
    </xdr:from>
    <xdr:to>
      <xdr:col>36</xdr:col>
      <xdr:colOff>165100</xdr:colOff>
      <xdr:row>72</xdr:row>
      <xdr:rowOff>164603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4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9680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18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24050</xdr:rowOff>
    </xdr:from>
    <xdr:to>
      <xdr:col>55</xdr:col>
      <xdr:colOff>0</xdr:colOff>
      <xdr:row>96</xdr:row>
      <xdr:rowOff>24583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83250"/>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24583</xdr:rowOff>
    </xdr:from>
    <xdr:to>
      <xdr:col>50</xdr:col>
      <xdr:colOff>114300</xdr:colOff>
      <xdr:row>96</xdr:row>
      <xdr:rowOff>129401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83783"/>
          <a:ext cx="889000" cy="10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129401</xdr:rowOff>
    </xdr:from>
    <xdr:to>
      <xdr:col>45</xdr:col>
      <xdr:colOff>177800</xdr:colOff>
      <xdr:row>97</xdr:row>
      <xdr:rowOff>23202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88601"/>
          <a:ext cx="889000" cy="6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23202</xdr:rowOff>
    </xdr:from>
    <xdr:to>
      <xdr:col>41</xdr:col>
      <xdr:colOff>50800</xdr:colOff>
      <xdr:row>97</xdr:row>
      <xdr:rowOff>75323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5385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144700</xdr:rowOff>
    </xdr:from>
    <xdr:to>
      <xdr:col>55</xdr:col>
      <xdr:colOff>50800</xdr:colOff>
      <xdr:row>96</xdr:row>
      <xdr:rowOff>74850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123127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145233</xdr:rowOff>
    </xdr:from>
    <xdr:to>
      <xdr:col>50</xdr:col>
      <xdr:colOff>165100</xdr:colOff>
      <xdr:row>96</xdr:row>
      <xdr:rowOff>75383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66510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78601</xdr:rowOff>
    </xdr:from>
    <xdr:to>
      <xdr:col>46</xdr:col>
      <xdr:colOff>38100</xdr:colOff>
      <xdr:row>97</xdr:row>
      <xdr:rowOff>8751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171328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143852</xdr:rowOff>
    </xdr:from>
    <xdr:to>
      <xdr:col>41</xdr:col>
      <xdr:colOff>101600</xdr:colOff>
      <xdr:row>97</xdr:row>
      <xdr:rowOff>74002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0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65129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9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24523</xdr:rowOff>
    </xdr:from>
    <xdr:to>
      <xdr:col>36</xdr:col>
      <xdr:colOff>165100</xdr:colOff>
      <xdr:row>97</xdr:row>
      <xdr:rowOff>126123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117250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4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116775</xdr:rowOff>
    </xdr:from>
    <xdr:to>
      <xdr:col>85</xdr:col>
      <xdr:colOff>127000</xdr:colOff>
      <xdr:row>37</xdr:row>
      <xdr:rowOff>121755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0425"/>
          <a:ext cx="8382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115958</xdr:rowOff>
    </xdr:from>
    <xdr:to>
      <xdr:col>81</xdr:col>
      <xdr:colOff>50800</xdr:colOff>
      <xdr:row>37</xdr:row>
      <xdr:rowOff>121755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59608"/>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23277</xdr:rowOff>
    </xdr:from>
    <xdr:to>
      <xdr:col>76</xdr:col>
      <xdr:colOff>114300</xdr:colOff>
      <xdr:row>37</xdr:row>
      <xdr:rowOff>115958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195477"/>
          <a:ext cx="889000" cy="2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23277</xdr:rowOff>
    </xdr:from>
    <xdr:to>
      <xdr:col>71</xdr:col>
      <xdr:colOff>177800</xdr:colOff>
      <xdr:row>37</xdr:row>
      <xdr:rowOff>75627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195477"/>
          <a:ext cx="889000" cy="2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65975</xdr:rowOff>
    </xdr:from>
    <xdr:to>
      <xdr:col>85</xdr:col>
      <xdr:colOff>177800</xdr:colOff>
      <xdr:row>37</xdr:row>
      <xdr:rowOff>167574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096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44402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8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70955</xdr:rowOff>
    </xdr:from>
    <xdr:to>
      <xdr:col>81</xdr:col>
      <xdr:colOff>101600</xdr:colOff>
      <xdr:row>38</xdr:row>
      <xdr:rowOff>1105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163682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65158</xdr:rowOff>
    </xdr:from>
    <xdr:to>
      <xdr:col>76</xdr:col>
      <xdr:colOff>165100</xdr:colOff>
      <xdr:row>37</xdr:row>
      <xdr:rowOff>166759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88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157885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0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143927</xdr:rowOff>
    </xdr:from>
    <xdr:to>
      <xdr:col>72</xdr:col>
      <xdr:colOff>38100</xdr:colOff>
      <xdr:row>36</xdr:row>
      <xdr:rowOff>74077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4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90604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24827</xdr:rowOff>
    </xdr:from>
    <xdr:to>
      <xdr:col>67</xdr:col>
      <xdr:colOff>101600</xdr:colOff>
      <xdr:row>37</xdr:row>
      <xdr:rowOff>126427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117554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6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5871</xdr:rowOff>
    </xdr:from>
    <xdr:to>
      <xdr:col>85</xdr:col>
      <xdr:colOff>127000</xdr:colOff>
      <xdr:row>57</xdr:row>
      <xdr:rowOff>8255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78521"/>
          <a:ext cx="8382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121706</xdr:rowOff>
    </xdr:from>
    <xdr:to>
      <xdr:col>81</xdr:col>
      <xdr:colOff>50800</xdr:colOff>
      <xdr:row>57</xdr:row>
      <xdr:rowOff>8255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037106"/>
          <a:ext cx="889000" cy="74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121706</xdr:rowOff>
    </xdr:from>
    <xdr:to>
      <xdr:col>76</xdr:col>
      <xdr:colOff>114300</xdr:colOff>
      <xdr:row>54</xdr:row>
      <xdr:rowOff>135748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037106"/>
          <a:ext cx="889000" cy="35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135748</xdr:rowOff>
    </xdr:from>
    <xdr:to>
      <xdr:col>71</xdr:col>
      <xdr:colOff>177800</xdr:colOff>
      <xdr:row>55</xdr:row>
      <xdr:rowOff>15756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394048"/>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126521</xdr:rowOff>
    </xdr:from>
    <xdr:to>
      <xdr:col>85</xdr:col>
      <xdr:colOff>177800</xdr:colOff>
      <xdr:row>57</xdr:row>
      <xdr:rowOff>56671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2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104948</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0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128905</xdr:rowOff>
    </xdr:from>
    <xdr:to>
      <xdr:col>81</xdr:col>
      <xdr:colOff>101600</xdr:colOff>
      <xdr:row>57</xdr:row>
      <xdr:rowOff>59055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75582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70906</xdr:rowOff>
    </xdr:from>
    <xdr:to>
      <xdr:col>76</xdr:col>
      <xdr:colOff>165100</xdr:colOff>
      <xdr:row>53</xdr:row>
      <xdr:rowOff>1056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898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17583</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292795" y="876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84948</xdr:rowOff>
    </xdr:from>
    <xdr:to>
      <xdr:col>72</xdr:col>
      <xdr:colOff>38100</xdr:colOff>
      <xdr:row>55</xdr:row>
      <xdr:rowOff>15098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3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31625</xdr:rowOff>
    </xdr:from>
    <xdr:ext cx="599010"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03795" y="911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136406</xdr:rowOff>
    </xdr:from>
    <xdr:to>
      <xdr:col>67</xdr:col>
      <xdr:colOff>101600</xdr:colOff>
      <xdr:row>55</xdr:row>
      <xdr:rowOff>66556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3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83083</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916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29062</xdr:rowOff>
    </xdr:from>
    <xdr:to>
      <xdr:col>85</xdr:col>
      <xdr:colOff>127000</xdr:colOff>
      <xdr:row>79</xdr:row>
      <xdr:rowOff>38229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73612"/>
          <a:ext cx="8382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29062</xdr:rowOff>
    </xdr:from>
    <xdr:to>
      <xdr:col>81</xdr:col>
      <xdr:colOff>50800</xdr:colOff>
      <xdr:row>79</xdr:row>
      <xdr:rowOff>37795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73612"/>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37795</xdr:rowOff>
    </xdr:from>
    <xdr:to>
      <xdr:col>76</xdr:col>
      <xdr:colOff>114300</xdr:colOff>
      <xdr:row>79</xdr:row>
      <xdr:rowOff>41272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2345"/>
          <a:ext cx="889000" cy="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41272</xdr:rowOff>
    </xdr:from>
    <xdr:to>
      <xdr:col>71</xdr:col>
      <xdr:colOff>177800</xdr:colOff>
      <xdr:row>79</xdr:row>
      <xdr:rowOff>42045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5822"/>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158879</xdr:rowOff>
    </xdr:from>
    <xdr:to>
      <xdr:col>85</xdr:col>
      <xdr:colOff>177800</xdr:colOff>
      <xdr:row>79</xdr:row>
      <xdr:rowOff>89029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104247</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149712</xdr:rowOff>
    </xdr:from>
    <xdr:to>
      <xdr:col>81</xdr:col>
      <xdr:colOff>101600</xdr:colOff>
      <xdr:row>79</xdr:row>
      <xdr:rowOff>79862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70989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1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158445</xdr:rowOff>
    </xdr:from>
    <xdr:to>
      <xdr:col>76</xdr:col>
      <xdr:colOff>165100</xdr:colOff>
      <xdr:row>79</xdr:row>
      <xdr:rowOff>88595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79722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161922</xdr:rowOff>
    </xdr:from>
    <xdr:to>
      <xdr:col>72</xdr:col>
      <xdr:colOff>38100</xdr:colOff>
      <xdr:row>79</xdr:row>
      <xdr:rowOff>92072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83199</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27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162695</xdr:rowOff>
    </xdr:from>
    <xdr:to>
      <xdr:col>67</xdr:col>
      <xdr:colOff>101600</xdr:colOff>
      <xdr:row>79</xdr:row>
      <xdr:rowOff>92845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83972</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8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121960</xdr:rowOff>
    </xdr:from>
    <xdr:to>
      <xdr:col>85</xdr:col>
      <xdr:colOff>127000</xdr:colOff>
      <xdr:row>96</xdr:row>
      <xdr:rowOff>153462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81160"/>
          <a:ext cx="8382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149850</xdr:rowOff>
    </xdr:from>
    <xdr:to>
      <xdr:col>81</xdr:col>
      <xdr:colOff>50800</xdr:colOff>
      <xdr:row>96</xdr:row>
      <xdr:rowOff>153462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60905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149850</xdr:rowOff>
    </xdr:from>
    <xdr:to>
      <xdr:col>76</xdr:col>
      <xdr:colOff>114300</xdr:colOff>
      <xdr:row>96</xdr:row>
      <xdr:rowOff>156497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09050"/>
          <a:ext cx="889000" cy="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156497</xdr:rowOff>
    </xdr:from>
    <xdr:to>
      <xdr:col>71</xdr:col>
      <xdr:colOff>177800</xdr:colOff>
      <xdr:row>97</xdr:row>
      <xdr:rowOff>3097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15697"/>
          <a:ext cx="889000" cy="1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71160</xdr:rowOff>
    </xdr:from>
    <xdr:to>
      <xdr:col>85</xdr:col>
      <xdr:colOff>177800</xdr:colOff>
      <xdr:row>97</xdr:row>
      <xdr:rowOff>1310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3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49587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0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102662</xdr:rowOff>
    </xdr:from>
    <xdr:to>
      <xdr:col>81</xdr:col>
      <xdr:colOff>101600</xdr:colOff>
      <xdr:row>97</xdr:row>
      <xdr:rowOff>32812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23939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99050</xdr:rowOff>
    </xdr:from>
    <xdr:to>
      <xdr:col>76</xdr:col>
      <xdr:colOff>165100</xdr:colOff>
      <xdr:row>97</xdr:row>
      <xdr:rowOff>29200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20327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5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105697</xdr:rowOff>
    </xdr:from>
    <xdr:to>
      <xdr:col>72</xdr:col>
      <xdr:colOff>38100</xdr:colOff>
      <xdr:row>97</xdr:row>
      <xdr:rowOff>35847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26974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123747</xdr:rowOff>
    </xdr:from>
    <xdr:to>
      <xdr:col>67</xdr:col>
      <xdr:colOff>101600</xdr:colOff>
      <xdr:row>97</xdr:row>
      <xdr:rowOff>53897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45024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7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増加幅が大きい費目、類似団体平均との差が大きい費目を抽出して記載する。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241,415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33,029</a:t>
          </a:r>
          <a:r>
            <a:rPr kumimoji="1" lang="ja-JP" altLang="en-US" sz="1300">
              <a:latin typeface="ＭＳ Ｐゴシック" panose="020B0600070205080204" pitchFamily="50" charset="-128"/>
              <a:ea typeface="ＭＳ Ｐゴシック" panose="020B0600070205080204" pitchFamily="50" charset="-128"/>
            </a:rPr>
            <a:t>円増加している。これは、ふるさと納税寄附金を財源としたがんばる新富町応援基金等への積立金が増加したことが主な要因である。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226,669</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9,600</a:t>
          </a:r>
          <a:r>
            <a:rPr kumimoji="1" lang="ja-JP" altLang="en-US" sz="1300">
              <a:latin typeface="ＭＳ Ｐゴシック" panose="020B0600070205080204" pitchFamily="50" charset="-128"/>
              <a:ea typeface="ＭＳ Ｐゴシック" panose="020B0600070205080204" pitchFamily="50" charset="-128"/>
            </a:rPr>
            <a:t>円増加している。これは、保育料無償化による利用者増加及び公定価格の引き上げに伴い、保育園等施設型給付費が増加したことが主な要因である。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88,950</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3,479</a:t>
          </a:r>
          <a:r>
            <a:rPr kumimoji="1" lang="ja-JP" altLang="en-US" sz="1300">
              <a:latin typeface="ＭＳ Ｐゴシック" panose="020B0600070205080204" pitchFamily="50" charset="-128"/>
              <a:ea typeface="ＭＳ Ｐゴシック" panose="020B0600070205080204" pitchFamily="50" charset="-128"/>
            </a:rPr>
            <a:t>円増加している。これは、ふるさと納税寄附金が増加したことによる返礼品代等に充てる補助金が増加したことが主な要因である。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59,705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31,117</a:t>
          </a:r>
          <a:r>
            <a:rPr kumimoji="1" lang="ja-JP" altLang="en-US" sz="1300">
              <a:latin typeface="ＭＳ Ｐゴシック" panose="020B0600070205080204" pitchFamily="50" charset="-128"/>
              <a:ea typeface="ＭＳ Ｐゴシック" panose="020B0600070205080204" pitchFamily="50" charset="-128"/>
            </a:rPr>
            <a:t>円減少している。これは、三納代北地区直売所本体建設工事が完了したことによる反動減、大和地区水利組合用水補償が無くなったことが主な要因である。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財政調整基金残高については、取り崩しを行わずに</a:t>
          </a:r>
          <a:r>
            <a:rPr kumimoji="1" lang="en-US" altLang="ja-JP" sz="1400">
              <a:latin typeface="ＭＳ ゴシック" pitchFamily="49" charset="-128"/>
              <a:ea typeface="ＭＳ ゴシック" pitchFamily="49" charset="-128"/>
            </a:rPr>
            <a:t>222</a:t>
          </a:r>
          <a:r>
            <a:rPr kumimoji="1" lang="ja-JP" altLang="en-US" sz="1400">
              <a:latin typeface="ＭＳ ゴシック" pitchFamily="49" charset="-128"/>
              <a:ea typeface="ＭＳ ゴシック" pitchFamily="49" charset="-128"/>
            </a:rPr>
            <a:t>百万円の積立を行ったため、前年度より増加した。一方で、実質収支額は減少したが、これは、ふるさと納税寄附金を原資とする基金や特定防衛施設周辺整備調整交付金を活用した基金に対して</a:t>
          </a:r>
          <a:r>
            <a:rPr kumimoji="1" lang="en-US" altLang="ja-JP" sz="1400">
              <a:latin typeface="ＭＳ ゴシック" pitchFamily="49" charset="-128"/>
              <a:ea typeface="ＭＳ ゴシック" pitchFamily="49" charset="-128"/>
            </a:rPr>
            <a:t>2,566</a:t>
          </a:r>
          <a:r>
            <a:rPr kumimoji="1" lang="ja-JP" altLang="en-US" sz="1400">
              <a:latin typeface="ＭＳ ゴシック" pitchFamily="49" charset="-128"/>
              <a:ea typeface="ＭＳ ゴシック" pitchFamily="49" charset="-128"/>
            </a:rPr>
            <a:t>百万円積立てたことが主な要因である。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今後も、歳入歳出の均衡に配慮した健全な財政運営を継続しつつ、不測の事態に備え財政調整基金の積立を進める。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一般会計及び公営企業会計等について、すべての会計が赤字を計上しておらず、連結実質赤字は生じていない。</a:t>
          </a:r>
        </a:p>
        <a:p>
          <a:r>
            <a:rPr kumimoji="1" lang="ja-JP" altLang="en-US" sz="1400">
              <a:latin typeface="ＭＳ ゴシック" pitchFamily="49" charset="-128"/>
              <a:ea typeface="ＭＳ ゴシック" pitchFamily="49" charset="-128"/>
            </a:rPr>
            <a:t>　今後も事業見直し等による歳出の抑制や受益者負担の適正化など、健全な財政運営及び事業経営を図る必要がある。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14353790</v>
      </c>
      <c r="BO4" s="358"/>
      <c r="BP4" s="358"/>
      <c r="BQ4" s="358"/>
      <c r="BR4" s="358"/>
      <c r="BS4" s="358"/>
      <c r="BT4" s="358"/>
      <c r="BU4" s="359"/>
      <c r="BV4" s="357">
        <v>14371314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3.1</v>
      </c>
      <c r="CU4" s="364"/>
      <c r="CV4" s="364"/>
      <c r="CW4" s="364"/>
      <c r="CX4" s="364"/>
      <c r="CY4" s="364"/>
      <c r="CZ4" s="364"/>
      <c r="DA4" s="365"/>
      <c r="DB4" s="363">
        <v>7.7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14081679</v>
      </c>
      <c r="BO5" s="395"/>
      <c r="BP5" s="395"/>
      <c r="BQ5" s="395"/>
      <c r="BR5" s="395"/>
      <c r="BS5" s="395"/>
      <c r="BT5" s="395"/>
      <c r="BU5" s="396"/>
      <c r="BV5" s="394">
        <v>13995060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86.9</v>
      </c>
      <c r="CU5" s="392"/>
      <c r="CV5" s="392"/>
      <c r="CW5" s="392"/>
      <c r="CX5" s="392"/>
      <c r="CY5" s="392"/>
      <c r="CZ5" s="392"/>
      <c r="DA5" s="393"/>
      <c r="DB5" s="391">
        <v>86.1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272111</v>
      </c>
      <c r="BO6" s="395"/>
      <c r="BP6" s="395"/>
      <c r="BQ6" s="395"/>
      <c r="BR6" s="395"/>
      <c r="BS6" s="395"/>
      <c r="BT6" s="395"/>
      <c r="BU6" s="396"/>
      <c r="BV6" s="394">
        <v>376254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87.2</v>
      </c>
      <c r="CU6" s="432"/>
      <c r="CV6" s="432"/>
      <c r="CW6" s="432"/>
      <c r="CX6" s="432"/>
      <c r="CY6" s="432"/>
      <c r="CZ6" s="432"/>
      <c r="DA6" s="433"/>
      <c r="DB6" s="431">
        <v>86.6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132034</v>
      </c>
      <c r="BO7" s="395"/>
      <c r="BP7" s="395"/>
      <c r="BQ7" s="395"/>
      <c r="BR7" s="395"/>
      <c r="BS7" s="395"/>
      <c r="BT7" s="395"/>
      <c r="BU7" s="396"/>
      <c r="BV7" s="394">
        <v>39718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4516598</v>
      </c>
      <c r="CU7" s="395"/>
      <c r="CV7" s="395"/>
      <c r="CW7" s="395"/>
      <c r="CX7" s="395"/>
      <c r="CY7" s="395"/>
      <c r="CZ7" s="395"/>
      <c r="DA7" s="396"/>
      <c r="DB7" s="394">
        <v>4362943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140077</v>
      </c>
      <c r="BO8" s="395"/>
      <c r="BP8" s="395"/>
      <c r="BQ8" s="395"/>
      <c r="BR8" s="395"/>
      <c r="BS8" s="395"/>
      <c r="BT8" s="395"/>
      <c r="BU8" s="396"/>
      <c r="BV8" s="394">
        <v>336536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0.45</v>
      </c>
      <c r="CU8" s="435"/>
      <c r="CV8" s="435"/>
      <c r="CW8" s="435"/>
      <c r="CX8" s="435"/>
      <c r="CY8" s="435"/>
      <c r="CZ8" s="435"/>
      <c r="DA8" s="436"/>
      <c r="DB8" s="434">
        <v>0.45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16564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-196459</v>
      </c>
      <c r="BO9" s="395"/>
      <c r="BP9" s="395"/>
      <c r="BQ9" s="395"/>
      <c r="BR9" s="395"/>
      <c r="BS9" s="395"/>
      <c r="BT9" s="395"/>
      <c r="BU9" s="396"/>
      <c r="BV9" s="394">
        <v>-59975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7.1</v>
      </c>
      <c r="CU9" s="392"/>
      <c r="CV9" s="392"/>
      <c r="CW9" s="392"/>
      <c r="CX9" s="392"/>
      <c r="CY9" s="392"/>
      <c r="CZ9" s="392"/>
      <c r="DA9" s="393"/>
      <c r="DB9" s="391">
        <v>6.8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17373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221491</v>
      </c>
      <c r="BO10" s="395"/>
      <c r="BP10" s="395"/>
      <c r="BQ10" s="395"/>
      <c r="BR10" s="395"/>
      <c r="BS10" s="395"/>
      <c r="BT10" s="395"/>
      <c r="BU10" s="396"/>
      <c r="BV10" s="394">
        <v>235847</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16480</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16266</v>
      </c>
      <c r="S13" s="479"/>
      <c r="T13" s="479"/>
      <c r="U13" s="479"/>
      <c r="V13" s="480"/>
      <c r="W13" s="410" t="s">
        <v>131</v>
      </c>
      <c r="X13" s="411"/>
      <c r="Y13" s="411"/>
      <c r="Z13" s="411"/>
      <c r="AA13" s="411"/>
      <c r="AB13" s="401"/>
      <c r="AC13" s="445">
        <v>1612</v>
      </c>
      <c r="AD13" s="446"/>
      <c r="AE13" s="446"/>
      <c r="AF13" s="446"/>
      <c r="AG13" s="488"/>
      <c r="AH13" s="445">
        <v>1739</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25032</v>
      </c>
      <c r="BO13" s="395"/>
      <c r="BP13" s="395"/>
      <c r="BQ13" s="395"/>
      <c r="BR13" s="395"/>
      <c r="BS13" s="395"/>
      <c r="BT13" s="395"/>
      <c r="BU13" s="396"/>
      <c r="BV13" s="394">
        <v>175872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v>
      </c>
      <c r="CU13" s="392"/>
      <c r="CV13" s="392"/>
      <c r="CW13" s="392"/>
      <c r="CX13" s="392"/>
      <c r="CY13" s="392"/>
      <c r="CZ13" s="392"/>
      <c r="DA13" s="393"/>
      <c r="DB13" s="391">
        <v>7.8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16718</v>
      </c>
      <c r="S14" s="479"/>
      <c r="T14" s="479"/>
      <c r="U14" s="479"/>
      <c r="V14" s="480"/>
      <c r="W14" s="384"/>
      <c r="X14" s="385"/>
      <c r="Y14" s="385"/>
      <c r="Z14" s="385"/>
      <c r="AA14" s="385"/>
      <c r="AB14" s="374"/>
      <c r="AC14" s="481">
        <v>18.2</v>
      </c>
      <c r="AD14" s="482"/>
      <c r="AE14" s="482"/>
      <c r="AF14" s="482"/>
      <c r="AG14" s="483"/>
      <c r="AH14" s="481">
        <v>19.100000000000001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16516</v>
      </c>
      <c r="S15" s="479"/>
      <c r="T15" s="479"/>
      <c r="U15" s="479"/>
      <c r="V15" s="480"/>
      <c r="W15" s="410" t="s">
        <v>137</v>
      </c>
      <c r="X15" s="411"/>
      <c r="Y15" s="411"/>
      <c r="Z15" s="411"/>
      <c r="AA15" s="411"/>
      <c r="AB15" s="401"/>
      <c r="AC15" s="445">
        <v>1808</v>
      </c>
      <c r="AD15" s="446"/>
      <c r="AE15" s="446"/>
      <c r="AF15" s="446"/>
      <c r="AG15" s="488"/>
      <c r="AH15" s="445">
        <v>1816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1809438</v>
      </c>
      <c r="BO15" s="358"/>
      <c r="BP15" s="358"/>
      <c r="BQ15" s="358"/>
      <c r="BR15" s="358"/>
      <c r="BS15" s="358"/>
      <c r="BT15" s="358"/>
      <c r="BU15" s="359"/>
      <c r="BV15" s="357">
        <v>1784947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20.5</v>
      </c>
      <c r="AD16" s="482"/>
      <c r="AE16" s="482"/>
      <c r="AF16" s="482"/>
      <c r="AG16" s="483"/>
      <c r="AH16" s="481">
        <v>20</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4066730</v>
      </c>
      <c r="BO16" s="395"/>
      <c r="BP16" s="395"/>
      <c r="BQ16" s="395"/>
      <c r="BR16" s="395"/>
      <c r="BS16" s="395"/>
      <c r="BT16" s="395"/>
      <c r="BU16" s="396"/>
      <c r="BV16" s="394">
        <v>3908492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5419</v>
      </c>
      <c r="AD17" s="446"/>
      <c r="AE17" s="446"/>
      <c r="AF17" s="446"/>
      <c r="AG17" s="488"/>
      <c r="AH17" s="445">
        <v>5530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2245240</v>
      </c>
      <c r="BO17" s="395"/>
      <c r="BP17" s="395"/>
      <c r="BQ17" s="395"/>
      <c r="BR17" s="395"/>
      <c r="BS17" s="395"/>
      <c r="BT17" s="395"/>
      <c r="BU17" s="396"/>
      <c r="BV17" s="394">
        <v>2210492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61.48</v>
      </c>
      <c r="M18" s="518"/>
      <c r="N18" s="518"/>
      <c r="O18" s="518"/>
      <c r="P18" s="518"/>
      <c r="Q18" s="518"/>
      <c r="R18" s="519"/>
      <c r="S18" s="519"/>
      <c r="T18" s="519"/>
      <c r="U18" s="519"/>
      <c r="V18" s="520"/>
      <c r="W18" s="412"/>
      <c r="X18" s="413"/>
      <c r="Y18" s="413"/>
      <c r="Z18" s="413"/>
      <c r="AA18" s="413"/>
      <c r="AB18" s="404"/>
      <c r="AC18" s="521">
        <v>61.3</v>
      </c>
      <c r="AD18" s="522"/>
      <c r="AE18" s="522"/>
      <c r="AF18" s="522"/>
      <c r="AG18" s="523"/>
      <c r="AH18" s="521">
        <v>60.9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4156443</v>
      </c>
      <c r="BO18" s="395"/>
      <c r="BP18" s="395"/>
      <c r="BQ18" s="395"/>
      <c r="BR18" s="395"/>
      <c r="BS18" s="395"/>
      <c r="BT18" s="395"/>
      <c r="BU18" s="396"/>
      <c r="BV18" s="394">
        <v>3980751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269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8800447</v>
      </c>
      <c r="BO19" s="395"/>
      <c r="BP19" s="395"/>
      <c r="BQ19" s="395"/>
      <c r="BR19" s="395"/>
      <c r="BS19" s="395"/>
      <c r="BT19" s="395"/>
      <c r="BU19" s="396"/>
      <c r="BV19" s="394">
        <v>8436366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6430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5109878</v>
      </c>
      <c r="BO22" s="358"/>
      <c r="BP22" s="358"/>
      <c r="BQ22" s="358"/>
      <c r="BR22" s="358"/>
      <c r="BS22" s="358"/>
      <c r="BT22" s="358"/>
      <c r="BU22" s="359"/>
      <c r="BV22" s="357">
        <v>5434863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3383098</v>
      </c>
      <c r="BO23" s="395"/>
      <c r="BP23" s="395"/>
      <c r="BQ23" s="395"/>
      <c r="BR23" s="395"/>
      <c r="BS23" s="395"/>
      <c r="BT23" s="395"/>
      <c r="BU23" s="396"/>
      <c r="BV23" s="394">
        <v>3725237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8260</v>
      </c>
      <c r="R24" s="446"/>
      <c r="S24" s="446"/>
      <c r="T24" s="446"/>
      <c r="U24" s="446"/>
      <c r="V24" s="488"/>
      <c r="W24" s="540"/>
      <c r="X24" s="541"/>
      <c r="Y24" s="542"/>
      <c r="Z24" s="444" t="s">
        <v>162</v>
      </c>
      <c r="AA24" s="424"/>
      <c r="AB24" s="424"/>
      <c r="AC24" s="424"/>
      <c r="AD24" s="424"/>
      <c r="AE24" s="424"/>
      <c r="AF24" s="424"/>
      <c r="AG24" s="425"/>
      <c r="AH24" s="445">
        <v>146</v>
      </c>
      <c r="AI24" s="446"/>
      <c r="AJ24" s="446"/>
      <c r="AK24" s="446"/>
      <c r="AL24" s="488"/>
      <c r="AM24" s="445">
        <v>442234</v>
      </c>
      <c r="AN24" s="446"/>
      <c r="AO24" s="446"/>
      <c r="AP24" s="446"/>
      <c r="AQ24" s="446"/>
      <c r="AR24" s="488"/>
      <c r="AS24" s="445">
        <v>3029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2979966</v>
      </c>
      <c r="BO24" s="395"/>
      <c r="BP24" s="395"/>
      <c r="BQ24" s="395"/>
      <c r="BR24" s="395"/>
      <c r="BS24" s="395"/>
      <c r="BT24" s="395"/>
      <c r="BU24" s="396"/>
      <c r="BV24" s="394">
        <v>3068624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6240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941476</v>
      </c>
      <c r="BO25" s="358"/>
      <c r="BP25" s="358"/>
      <c r="BQ25" s="358"/>
      <c r="BR25" s="358"/>
      <c r="BS25" s="358"/>
      <c r="BT25" s="358"/>
      <c r="BU25" s="359"/>
      <c r="BV25" s="357">
        <v>996081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5670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3560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16230</v>
      </c>
      <c r="AN27" s="446"/>
      <c r="AO27" s="446"/>
      <c r="AP27" s="446"/>
      <c r="AQ27" s="446"/>
      <c r="AR27" s="488"/>
      <c r="AS27" s="445">
        <v>3246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195827</v>
      </c>
      <c r="BO27" s="514"/>
      <c r="BP27" s="514"/>
      <c r="BQ27" s="514"/>
      <c r="BR27" s="514"/>
      <c r="BS27" s="514"/>
      <c r="BT27" s="514"/>
      <c r="BU27" s="515"/>
      <c r="BV27" s="513">
        <v>195386</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2990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1333610</v>
      </c>
      <c r="BO28" s="358"/>
      <c r="BP28" s="358"/>
      <c r="BQ28" s="358"/>
      <c r="BR28" s="358"/>
      <c r="BS28" s="358"/>
      <c r="BT28" s="358"/>
      <c r="BU28" s="359"/>
      <c r="BV28" s="357">
        <v>1112119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10</v>
      </c>
      <c r="M29" s="446"/>
      <c r="N29" s="446"/>
      <c r="O29" s="446"/>
      <c r="P29" s="488"/>
      <c r="Q29" s="445">
        <v>2830</v>
      </c>
      <c r="R29" s="446"/>
      <c r="S29" s="446"/>
      <c r="T29" s="446"/>
      <c r="U29" s="446"/>
      <c r="V29" s="488"/>
      <c r="W29" s="543"/>
      <c r="X29" s="544"/>
      <c r="Y29" s="545"/>
      <c r="Z29" s="444" t="s">
        <v>177</v>
      </c>
      <c r="AA29" s="424"/>
      <c r="AB29" s="424"/>
      <c r="AC29" s="424"/>
      <c r="AD29" s="424"/>
      <c r="AE29" s="424"/>
      <c r="AF29" s="424"/>
      <c r="AG29" s="425"/>
      <c r="AH29" s="445">
        <v>151</v>
      </c>
      <c r="AI29" s="446"/>
      <c r="AJ29" s="446"/>
      <c r="AK29" s="446"/>
      <c r="AL29" s="488"/>
      <c r="AM29" s="445">
        <v>458464</v>
      </c>
      <c r="AN29" s="446"/>
      <c r="AO29" s="446"/>
      <c r="AP29" s="446"/>
      <c r="AQ29" s="446"/>
      <c r="AR29" s="488"/>
      <c r="AS29" s="445">
        <v>3036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173196</v>
      </c>
      <c r="BO29" s="395"/>
      <c r="BP29" s="395"/>
      <c r="BQ29" s="395"/>
      <c r="BR29" s="395"/>
      <c r="BS29" s="395"/>
      <c r="BT29" s="395"/>
      <c r="BU29" s="396"/>
      <c r="BV29" s="394">
        <v>158602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3002982</v>
      </c>
      <c r="BO30" s="514"/>
      <c r="BP30" s="514"/>
      <c r="BQ30" s="514"/>
      <c r="BR30" s="514"/>
      <c r="BS30" s="514"/>
      <c r="BT30" s="514"/>
      <c r="BU30" s="515"/>
      <c r="BV30" s="513">
        <v>2773605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新富町国民健康保険特別会計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新富町水道事業</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（一財）こゆ地域づくり推進機構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西都児湯情報公開・個人情報保護審査会特別会計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新富町介護保険特別会計（保険事業勘定）</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宮崎県市町村総合事務組合　市町村交通災害共済事業特別会計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土地取得特別会計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新富町後期高齢者医療特別会計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新富町介護保険特別会計（介護サービス事業勘定）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西都児湯環境整備事務組合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一ツ瀬川営農飲雑用水広域水道企業団</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宮崎県東児湯消防組合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X7FBYkjfs/j3Ir0jiATJ3FC169XX1Ep2HUoFUezFMyqpqzeaVvS2KKBSZzd1bnmk0TyAYrQLSxL8fziM/1MQg==" saltValue="xoKDQma7pFY+NWv9xv/6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17.28</v>
      </c>
      <c r="G34" s="33">
        <v>15.71</v>
      </c>
      <c r="H34" s="33">
        <v>16.309999999999999</v>
      </c>
      <c r="I34" s="33">
        <v>17.13</v>
      </c>
      <c r="J34" s="34">
        <v>15.95</v>
      </c>
      <c r="K34" s="22"/>
      <c r="L34" s="22"/>
      <c r="M34" s="22"/>
      <c r="N34" s="22"/>
      <c r="O34" s="22"/>
      <c r="P34" s="22"/>
    </row>
    <row r="35" spans="1:16" ht="39" customHeight="1" x14ac:dyDescent="0.15">
      <c r="A35" s="22"/>
      <c r="B35" s="35"/>
      <c r="C35" s="1132" t="s">
        <v>533</v>
      </c>
      <c r="D35" s="1132"/>
      <c r="E35" s="1133"/>
      <c r="F35" s="36">
        <v>5.72</v>
      </c>
      <c r="G35" s="37">
        <v>6.25</v>
      </c>
      <c r="H35" s="37">
        <v>9.27</v>
      </c>
      <c r="I35" s="37">
        <v>3.45</v>
      </c>
      <c r="J35" s="38">
        <v>3.09</v>
      </c>
      <c r="K35" s="22"/>
      <c r="L35" s="22"/>
      <c r="M35" s="22"/>
      <c r="N35" s="22"/>
      <c r="O35" s="22"/>
      <c r="P35" s="22"/>
    </row>
    <row r="36" spans="1:16" ht="39" customHeight="1" x14ac:dyDescent="0.15">
      <c r="A36" s="22"/>
      <c r="B36" s="35"/>
      <c r="C36" s="1132" t="s">
        <v>534</v>
      </c>
      <c r="D36" s="1132"/>
      <c r="E36" s="1133"/>
      <c r="F36" s="36">
        <v>1.61</v>
      </c>
      <c r="G36" s="37">
        <v>1.42</v>
      </c>
      <c r="H36" s="37">
        <v>0.31</v>
      </c>
      <c r="I36" s="37">
        <v>2.0499999999999998</v>
      </c>
      <c r="J36" s="38">
        <v>1.73</v>
      </c>
      <c r="K36" s="22"/>
      <c r="L36" s="22"/>
      <c r="M36" s="22"/>
      <c r="N36" s="22"/>
      <c r="O36" s="22"/>
      <c r="P36" s="22"/>
    </row>
    <row r="37" spans="1:16" ht="39" customHeight="1" x14ac:dyDescent="0.15">
      <c r="A37" s="22"/>
      <c r="B37" s="35"/>
      <c r="C37" s="1132" t="s">
        <v>535</v>
      </c>
      <c r="D37" s="1132"/>
      <c r="E37" s="1133"/>
      <c r="F37" s="36">
        <v>1.32</v>
      </c>
      <c r="G37" s="37">
        <v>1.27</v>
      </c>
      <c r="H37" s="37">
        <v>1.36</v>
      </c>
      <c r="I37" s="37">
        <v>1.19</v>
      </c>
      <c r="J37" s="38">
        <v>0.55000000000000004</v>
      </c>
      <c r="K37" s="22"/>
      <c r="L37" s="22"/>
      <c r="M37" s="22"/>
      <c r="N37" s="22"/>
      <c r="O37" s="22"/>
      <c r="P37" s="22"/>
    </row>
    <row r="38" spans="1:16" ht="39" customHeight="1" x14ac:dyDescent="0.15">
      <c r="A38" s="22"/>
      <c r="B38" s="35"/>
      <c r="C38" s="1132" t="s">
        <v>536</v>
      </c>
      <c r="D38" s="1132"/>
      <c r="E38" s="1133"/>
      <c r="F38" s="36">
        <v>0.02</v>
      </c>
      <c r="G38" s="37">
        <v>0.03</v>
      </c>
      <c r="H38" s="37">
        <v>0.03</v>
      </c>
      <c r="I38" s="37">
        <v>0.03</v>
      </c>
      <c r="J38" s="38">
        <v>0.02</v>
      </c>
      <c r="K38" s="22"/>
      <c r="L38" s="22"/>
      <c r="M38" s="22"/>
      <c r="N38" s="22"/>
      <c r="O38" s="22"/>
      <c r="P38" s="22"/>
    </row>
    <row r="39" spans="1:16" ht="39" customHeight="1" x14ac:dyDescent="0.15">
      <c r="A39" s="22"/>
      <c r="B39" s="35"/>
      <c r="C39" s="1132" t="s">
        <v>537</v>
      </c>
      <c r="D39" s="1132"/>
      <c r="E39" s="1133"/>
      <c r="F39" s="36">
        <v>0.03</v>
      </c>
      <c r="G39" s="37">
        <v>0.03</v>
      </c>
      <c r="H39" s="37">
        <v>0.11</v>
      </c>
      <c r="I39" s="37">
        <v>7.0000000000000007E-2</v>
      </c>
      <c r="J39" s="38">
        <v>0.01</v>
      </c>
      <c r="K39" s="22"/>
      <c r="L39" s="22"/>
      <c r="M39" s="22"/>
      <c r="N39" s="22"/>
      <c r="O39" s="22"/>
      <c r="P39" s="22"/>
    </row>
    <row r="40" spans="1:16" ht="39" customHeight="1" x14ac:dyDescent="0.15">
      <c r="A40" s="22"/>
      <c r="B40" s="35"/>
      <c r="C40" s="1132" t="s">
        <v>538</v>
      </c>
      <c r="D40" s="1132"/>
      <c r="E40" s="1133"/>
      <c r="F40" s="36">
        <v>0.02</v>
      </c>
      <c r="G40" s="37">
        <v>0.2</v>
      </c>
      <c r="H40" s="37">
        <v>0</v>
      </c>
      <c r="I40" s="37">
        <v>0</v>
      </c>
      <c r="J40" s="38">
        <v>0</v>
      </c>
      <c r="K40" s="22"/>
      <c r="L40" s="22"/>
      <c r="M40" s="22"/>
      <c r="N40" s="22"/>
      <c r="O40" s="22"/>
      <c r="P40" s="22"/>
    </row>
    <row r="41" spans="1:16" ht="39" customHeight="1" x14ac:dyDescent="0.15">
      <c r="A41" s="22"/>
      <c r="B41" s="35"/>
      <c r="C41" s="1132" t="s">
        <v>539</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541</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HmGYUr0JGXjI2Gg9f1c8Z1shm5aUttIu7kwDz9jdQl8EfP56iGJAZyW6gHBau9OIHs68nEs0Wlx4JTq9w33JQ==" saltValue="ug6cqzMhJcVpPadGzslB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sqref="A1:A104857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580</v>
      </c>
      <c r="L45" s="58">
        <v>608</v>
      </c>
      <c r="M45" s="58">
        <v>615</v>
      </c>
      <c r="N45" s="58">
        <v>602</v>
      </c>
      <c r="O45" s="59">
        <v>650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2</v>
      </c>
      <c r="L48" s="62">
        <v>15</v>
      </c>
      <c r="M48" s="62">
        <v>6</v>
      </c>
      <c r="N48" s="62">
        <v>2</v>
      </c>
      <c r="O48" s="63">
        <v>12</v>
      </c>
      <c r="P48" s="46"/>
      <c r="Q48" s="46"/>
      <c r="R48" s="46"/>
      <c r="S48" s="46"/>
      <c r="T48" s="46"/>
      <c r="U48" s="46"/>
    </row>
    <row r="49" spans="1:21" ht="30.75" customHeight="1" x14ac:dyDescent="0.15">
      <c r="A49" s="46"/>
      <c r="B49" s="1140"/>
      <c r="C49" s="1141"/>
      <c r="D49" s="60"/>
      <c r="E49" s="1146" t="s">
        <v>14</v>
      </c>
      <c r="F49" s="1146"/>
      <c r="G49" s="1146"/>
      <c r="H49" s="1146"/>
      <c r="I49" s="1146"/>
      <c r="J49" s="1147"/>
      <c r="K49" s="61">
        <v>50</v>
      </c>
      <c r="L49" s="62">
        <v>48</v>
      </c>
      <c r="M49" s="62">
        <v>51</v>
      </c>
      <c r="N49" s="62">
        <v>57</v>
      </c>
      <c r="O49" s="63">
        <v>46</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361</v>
      </c>
      <c r="L52" s="62">
        <v>366</v>
      </c>
      <c r="M52" s="62">
        <v>352</v>
      </c>
      <c r="N52" s="62">
        <v>346</v>
      </c>
      <c r="O52" s="63">
        <v>349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271</v>
      </c>
      <c r="L53" s="67">
        <v>305</v>
      </c>
      <c r="M53" s="67">
        <v>320</v>
      </c>
      <c r="N53" s="67">
        <v>315</v>
      </c>
      <c r="O53" s="68">
        <v>359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550</v>
      </c>
      <c r="L58" s="82" t="s">
        <v>550</v>
      </c>
      <c r="M58" s="82" t="s">
        <v>550</v>
      </c>
      <c r="N58" s="82" t="s">
        <v>550</v>
      </c>
      <c r="O58" s="83" t="s">
        <v>550</v>
      </c>
    </row>
    <row r="59" spans="1:21" ht="31.5" customHeight="1" x14ac:dyDescent="0.15">
      <c r="B59" s="1156"/>
      <c r="C59" s="1157"/>
      <c r="D59" s="1163" t="s">
        <v>26</v>
      </c>
      <c r="E59" s="1164"/>
      <c r="F59" s="1164"/>
      <c r="G59" s="1164"/>
      <c r="H59" s="1164"/>
      <c r="I59" s="1164"/>
      <c r="J59" s="1165"/>
      <c r="K59" s="84" t="s">
        <v>550</v>
      </c>
      <c r="L59" s="85" t="s">
        <v>550</v>
      </c>
      <c r="M59" s="85" t="s">
        <v>550</v>
      </c>
      <c r="N59" s="85" t="s">
        <v>550</v>
      </c>
      <c r="O59" s="86" t="s">
        <v>550</v>
      </c>
    </row>
    <row r="60" spans="1:21" ht="31.5" customHeight="1" thickBot="1" x14ac:dyDescent="0.2">
      <c r="B60" s="1158"/>
      <c r="C60" s="1159"/>
      <c r="D60" s="1166" t="s">
        <v>27</v>
      </c>
      <c r="E60" s="1167"/>
      <c r="F60" s="1167"/>
      <c r="G60" s="1167"/>
      <c r="H60" s="1167"/>
      <c r="I60" s="1167"/>
      <c r="J60" s="1168"/>
      <c r="K60" s="87" t="s">
        <v>550</v>
      </c>
      <c r="L60" s="88" t="s">
        <v>550</v>
      </c>
      <c r="M60" s="88" t="s">
        <v>550</v>
      </c>
      <c r="N60" s="88" t="s">
        <v>550</v>
      </c>
      <c r="O60" s="89" t="s">
        <v>550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peW0BRmGDAKYAeNJO4l0bYNZi/JEt++m42l4+dbcqXcbJEyjaNMoxV+ixi2qityFgjSaf9o2OBmtBQc//H02Q==" saltValue="ASNQKn2rq1I2GguW+x+v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O39" sqref="O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5866</v>
      </c>
      <c r="J41" s="331">
        <v>5964</v>
      </c>
      <c r="K41" s="331">
        <v>5591</v>
      </c>
      <c r="L41" s="331">
        <v>5435</v>
      </c>
      <c r="M41" s="332">
        <v>5110</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13</v>
      </c>
      <c r="J43" s="334">
        <v>54</v>
      </c>
      <c r="K43" s="334">
        <v>65</v>
      </c>
      <c r="L43" s="334">
        <v>61</v>
      </c>
      <c r="M43" s="335">
        <v>52</v>
      </c>
    </row>
    <row r="44" spans="2:13" ht="27.75" customHeight="1" x14ac:dyDescent="0.15">
      <c r="B44" s="1171"/>
      <c r="C44" s="1172"/>
      <c r="D44" s="104"/>
      <c r="E44" s="1177" t="s">
        <v>34</v>
      </c>
      <c r="F44" s="1177"/>
      <c r="G44" s="1177"/>
      <c r="H44" s="1178"/>
      <c r="I44" s="333">
        <v>318</v>
      </c>
      <c r="J44" s="334">
        <v>275</v>
      </c>
      <c r="K44" s="334">
        <v>216</v>
      </c>
      <c r="L44" s="334">
        <v>220</v>
      </c>
      <c r="M44" s="335">
        <v>223</v>
      </c>
    </row>
    <row r="45" spans="2:13" ht="27.75" customHeight="1" x14ac:dyDescent="0.15">
      <c r="B45" s="1171"/>
      <c r="C45" s="1172"/>
      <c r="D45" s="104"/>
      <c r="E45" s="1177" t="s">
        <v>35</v>
      </c>
      <c r="F45" s="1177"/>
      <c r="G45" s="1177"/>
      <c r="H45" s="1178"/>
      <c r="I45" s="333">
        <v>1233</v>
      </c>
      <c r="J45" s="334">
        <v>1249</v>
      </c>
      <c r="K45" s="334">
        <v>1328</v>
      </c>
      <c r="L45" s="334">
        <v>1343</v>
      </c>
      <c r="M45" s="335">
        <v>1345</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3054</v>
      </c>
      <c r="J50" s="334">
        <v>3811</v>
      </c>
      <c r="K50" s="334">
        <v>3746</v>
      </c>
      <c r="L50" s="334">
        <v>4127</v>
      </c>
      <c r="M50" s="335">
        <v>4604</v>
      </c>
    </row>
    <row r="51" spans="2:13" ht="27.75" customHeight="1" x14ac:dyDescent="0.15">
      <c r="B51" s="1171"/>
      <c r="C51" s="1172"/>
      <c r="D51" s="104"/>
      <c r="E51" s="1177" t="s">
        <v>42</v>
      </c>
      <c r="F51" s="1177"/>
      <c r="G51" s="1177"/>
      <c r="H51" s="1178"/>
      <c r="I51" s="333">
        <v>228</v>
      </c>
      <c r="J51" s="334">
        <v>250</v>
      </c>
      <c r="K51" s="334">
        <v>228</v>
      </c>
      <c r="L51" s="334">
        <v>201</v>
      </c>
      <c r="M51" s="335">
        <v>173</v>
      </c>
    </row>
    <row r="52" spans="2:13" ht="27.75" customHeight="1" x14ac:dyDescent="0.15">
      <c r="B52" s="1173"/>
      <c r="C52" s="1174"/>
      <c r="D52" s="104"/>
      <c r="E52" s="1177" t="s">
        <v>43</v>
      </c>
      <c r="F52" s="1177"/>
      <c r="G52" s="1177"/>
      <c r="H52" s="1178"/>
      <c r="I52" s="333">
        <v>3889</v>
      </c>
      <c r="J52" s="334">
        <v>3758</v>
      </c>
      <c r="K52" s="334">
        <v>3534</v>
      </c>
      <c r="L52" s="334">
        <v>3319</v>
      </c>
      <c r="M52" s="335">
        <v>3089</v>
      </c>
    </row>
    <row r="53" spans="2:13" ht="27.75" customHeight="1" thickBot="1" x14ac:dyDescent="0.2">
      <c r="B53" s="1184" t="s">
        <v>19</v>
      </c>
      <c r="C53" s="1185"/>
      <c r="D53" s="108"/>
      <c r="E53" s="1186" t="s">
        <v>44</v>
      </c>
      <c r="F53" s="1186"/>
      <c r="G53" s="1186"/>
      <c r="H53" s="1187"/>
      <c r="I53" s="336">
        <v>259</v>
      </c>
      <c r="J53" s="337">
        <v>-277</v>
      </c>
      <c r="K53" s="337">
        <v>-307</v>
      </c>
      <c r="L53" s="337">
        <v>-589</v>
      </c>
      <c r="M53" s="338">
        <v>-1136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diUZqgNtsKnQtm7BfRjMKmY9oYjioTPnKILLwpuWSp/4IryrC8blEpBcbVVRAt1cMxM0AMqyDstu3LHZ1m7pA==" saltValue="wwXxcGF2fpekK5OQjQIj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876</v>
      </c>
      <c r="G55" s="339">
        <v>1112</v>
      </c>
      <c r="H55" s="340">
        <v>1334</v>
      </c>
    </row>
    <row r="56" spans="2:8" ht="52.5" customHeight="1" x14ac:dyDescent="0.15">
      <c r="B56" s="120"/>
      <c r="C56" s="1198" t="s">
        <v>47</v>
      </c>
      <c r="D56" s="1198"/>
      <c r="E56" s="1199"/>
      <c r="F56" s="341">
        <v>140</v>
      </c>
      <c r="G56" s="341">
        <v>159</v>
      </c>
      <c r="H56" s="342">
        <v>173</v>
      </c>
    </row>
    <row r="57" spans="2:8" ht="53.25" customHeight="1" x14ac:dyDescent="0.15">
      <c r="B57" s="120"/>
      <c r="C57" s="1200" t="s">
        <v>48</v>
      </c>
      <c r="D57" s="1200"/>
      <c r="E57" s="1201"/>
      <c r="F57" s="343">
        <v>2734</v>
      </c>
      <c r="G57" s="343">
        <v>2774</v>
      </c>
      <c r="H57" s="344">
        <v>3003</v>
      </c>
    </row>
    <row r="58" spans="2:8" ht="45.75" customHeight="1" x14ac:dyDescent="0.15">
      <c r="B58" s="121"/>
      <c r="C58" s="1188" t="s">
        <v>547</v>
      </c>
      <c r="D58" s="1189"/>
      <c r="E58" s="1190"/>
      <c r="F58" s="345">
        <v>1322</v>
      </c>
      <c r="G58" s="345">
        <v>1207</v>
      </c>
      <c r="H58" s="346">
        <v>1304</v>
      </c>
    </row>
    <row r="59" spans="2:8" ht="45.75" customHeight="1" x14ac:dyDescent="0.15">
      <c r="B59" s="121"/>
      <c r="C59" s="1188" t="s">
        <v>562</v>
      </c>
      <c r="D59" s="1189"/>
      <c r="E59" s="1190"/>
      <c r="F59" s="345">
        <v>650</v>
      </c>
      <c r="G59" s="345">
        <v>650</v>
      </c>
      <c r="H59" s="346">
        <v>650</v>
      </c>
    </row>
    <row r="60" spans="2:8" ht="45.75" customHeight="1" x14ac:dyDescent="0.15">
      <c r="B60" s="121"/>
      <c r="C60" s="1188" t="s">
        <v>548</v>
      </c>
      <c r="D60" s="1189"/>
      <c r="E60" s="1190"/>
      <c r="F60" s="345" t="s">
        <v>549</v>
      </c>
      <c r="G60" s="345">
        <v>120</v>
      </c>
      <c r="H60" s="346">
        <v>180</v>
      </c>
    </row>
    <row r="61" spans="2:8" ht="45.75" customHeight="1" x14ac:dyDescent="0.15">
      <c r="B61" s="121"/>
      <c r="C61" s="1188" t="s">
        <v>563</v>
      </c>
      <c r="D61" s="1189"/>
      <c r="E61" s="1190"/>
      <c r="F61" s="345">
        <v>138</v>
      </c>
      <c r="G61" s="345">
        <v>148</v>
      </c>
      <c r="H61" s="346">
        <v>159</v>
      </c>
    </row>
    <row r="62" spans="2:8" ht="45.75" customHeight="1" thickBot="1" x14ac:dyDescent="0.2">
      <c r="B62" s="122"/>
      <c r="C62" s="1191" t="s">
        <v>561</v>
      </c>
      <c r="D62" s="1192"/>
      <c r="E62" s="1193"/>
      <c r="F62" s="347">
        <v>14</v>
      </c>
      <c r="G62" s="347">
        <v>75</v>
      </c>
      <c r="H62" s="348">
        <v>112</v>
      </c>
    </row>
    <row r="63" spans="2:8" ht="52.5" customHeight="1" thickBot="1" x14ac:dyDescent="0.2">
      <c r="B63" s="123"/>
      <c r="C63" s="1194" t="s">
        <v>49</v>
      </c>
      <c r="D63" s="1194"/>
      <c r="E63" s="1195"/>
      <c r="F63" s="349">
        <v>3750</v>
      </c>
      <c r="G63" s="349">
        <v>4044</v>
      </c>
      <c r="H63" s="350">
        <v>4510</v>
      </c>
    </row>
    <row r="64" spans="2:8" x14ac:dyDescent="0.15"/>
  </sheetData>
  <sheetProtection algorithmName="SHA-512" hashValue="zdaQKjSCniv7GTyVrK8TCNlyvER+7I9PjKbpit+4D2BdLryiwqOm76b3pRY6yKmraNIeUeWwnaJKkQUbKnIj5A==" saltValue="Bpxo3hF2nHne3oxxfp8Y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97153</v>
      </c>
      <c r="E3" s="142"/>
      <c r="F3" s="143">
        <v>96248</v>
      </c>
      <c r="G3" s="144"/>
      <c r="H3" s="145"/>
    </row>
    <row r="4" spans="1:8" x14ac:dyDescent="0.15">
      <c r="A4" s="146"/>
      <c r="B4" s="147"/>
      <c r="C4" s="148"/>
      <c r="D4" s="149">
        <v>45178</v>
      </c>
      <c r="E4" s="150"/>
      <c r="F4" s="151">
        <v>55768</v>
      </c>
      <c r="G4" s="152"/>
      <c r="H4" s="153"/>
    </row>
    <row r="5" spans="1:8" x14ac:dyDescent="0.15">
      <c r="A5" s="134" t="s">
        <v>520</v>
      </c>
      <c r="B5" s="139"/>
      <c r="C5" s="140"/>
      <c r="D5" s="141">
        <v>125988</v>
      </c>
      <c r="E5" s="142"/>
      <c r="F5" s="143">
        <v>76413</v>
      </c>
      <c r="G5" s="144"/>
      <c r="H5" s="145"/>
    </row>
    <row r="6" spans="1:8" x14ac:dyDescent="0.15">
      <c r="A6" s="146"/>
      <c r="B6" s="147"/>
      <c r="C6" s="148"/>
      <c r="D6" s="149">
        <v>68943</v>
      </c>
      <c r="E6" s="150"/>
      <c r="F6" s="151">
        <v>39658</v>
      </c>
      <c r="G6" s="152"/>
      <c r="H6" s="153"/>
    </row>
    <row r="7" spans="1:8" x14ac:dyDescent="0.15">
      <c r="A7" s="134" t="s">
        <v>521</v>
      </c>
      <c r="B7" s="139"/>
      <c r="C7" s="140"/>
      <c r="D7" s="141">
        <v>157001</v>
      </c>
      <c r="E7" s="142"/>
      <c r="F7" s="143">
        <v>66481</v>
      </c>
      <c r="G7" s="144"/>
      <c r="H7" s="145"/>
    </row>
    <row r="8" spans="1:8" x14ac:dyDescent="0.15">
      <c r="A8" s="146"/>
      <c r="B8" s="147"/>
      <c r="C8" s="148"/>
      <c r="D8" s="149">
        <v>65746</v>
      </c>
      <c r="E8" s="150"/>
      <c r="F8" s="151">
        <v>36120</v>
      </c>
      <c r="G8" s="152"/>
      <c r="H8" s="153"/>
    </row>
    <row r="9" spans="1:8" x14ac:dyDescent="0.15">
      <c r="A9" s="134" t="s">
        <v>522</v>
      </c>
      <c r="B9" s="139"/>
      <c r="C9" s="140"/>
      <c r="D9" s="141">
        <v>136952</v>
      </c>
      <c r="E9" s="142"/>
      <c r="F9" s="143">
        <v>67825</v>
      </c>
      <c r="G9" s="144"/>
      <c r="H9" s="145"/>
    </row>
    <row r="10" spans="1:8" x14ac:dyDescent="0.15">
      <c r="A10" s="146"/>
      <c r="B10" s="147"/>
      <c r="C10" s="148"/>
      <c r="D10" s="149">
        <v>61170</v>
      </c>
      <c r="E10" s="150"/>
      <c r="F10" s="151">
        <v>39417</v>
      </c>
      <c r="G10" s="152"/>
      <c r="H10" s="153"/>
    </row>
    <row r="11" spans="1:8" x14ac:dyDescent="0.15">
      <c r="A11" s="134" t="s">
        <v>523</v>
      </c>
      <c r="B11" s="139"/>
      <c r="C11" s="140"/>
      <c r="D11" s="141">
        <v>96954</v>
      </c>
      <c r="E11" s="142"/>
      <c r="F11" s="143">
        <v>81158</v>
      </c>
      <c r="G11" s="144"/>
      <c r="H11" s="145"/>
    </row>
    <row r="12" spans="1:8" x14ac:dyDescent="0.15">
      <c r="A12" s="146"/>
      <c r="B12" s="147"/>
      <c r="C12" s="154"/>
      <c r="D12" s="149">
        <v>61467</v>
      </c>
      <c r="E12" s="150"/>
      <c r="F12" s="151">
        <v>45320</v>
      </c>
      <c r="G12" s="152"/>
      <c r="H12" s="153"/>
    </row>
    <row r="13" spans="1:8" x14ac:dyDescent="0.15">
      <c r="A13" s="134"/>
      <c r="B13" s="139"/>
      <c r="C13" s="140"/>
      <c r="D13" s="141">
        <v>122810</v>
      </c>
      <c r="E13" s="142"/>
      <c r="F13" s="143">
        <v>77625</v>
      </c>
      <c r="G13" s="155"/>
      <c r="H13" s="145"/>
    </row>
    <row r="14" spans="1:8" x14ac:dyDescent="0.15">
      <c r="A14" s="146"/>
      <c r="B14" s="147"/>
      <c r="C14" s="148"/>
      <c r="D14" s="149">
        <v>60501</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5.75</v>
      </c>
      <c r="C19" s="156">
        <f>ROUND(VALUE(SUBSTITUTE(実質収支比率等に係る経年分析!G$48,"▲","-")),2)</f>
        <v>6.46</v>
      </c>
      <c r="D19" s="156">
        <f>ROUND(VALUE(SUBSTITUTE(実質収支比率等に係る経年分析!H$48,"▲","-")),2)</f>
        <v>9.2799999999999994</v>
      </c>
      <c r="E19" s="156">
        <f>ROUND(VALUE(SUBSTITUTE(実質収支比率等に係る経年分析!I$48,"▲","-")),2)</f>
        <v>7.71</v>
      </c>
      <c r="F19" s="156">
        <f>ROUND(VALUE(SUBSTITUTE(実質収支比率等に係る経年分析!J$48,"▲","-")),2)</f>
        <v>3.1</v>
      </c>
    </row>
    <row r="20" spans="1:11" x14ac:dyDescent="0.15">
      <c r="A20" s="156" t="s">
        <v>53</v>
      </c>
      <c r="B20" s="156">
        <f>ROUND(VALUE(SUBSTITUTE(実質収支比率等に係る経年分析!F$47,"▲","-")),2)</f>
        <v>15.43</v>
      </c>
      <c r="C20" s="156">
        <f>ROUND(VALUE(SUBSTITUTE(実質収支比率等に係る経年分析!G$47,"▲","-")),2)</f>
        <v>15.6</v>
      </c>
      <c r="D20" s="156">
        <f>ROUND(VALUE(SUBSTITUTE(実質収支比率等に係る経年分析!H$47,"▲","-")),2)</f>
        <v>20.51</v>
      </c>
      <c r="E20" s="156">
        <f>ROUND(VALUE(SUBSTITUTE(実質収支比率等に係る経年分析!I$47,"▲","-")),2)</f>
        <v>25.49</v>
      </c>
      <c r="F20" s="156">
        <f>ROUND(VALUE(SUBSTITUTE(実質収支比率等に係る経年分析!J$47,"▲","-")),2)</f>
        <v>29.53</v>
      </c>
    </row>
    <row r="21" spans="1:11" x14ac:dyDescent="0.15">
      <c r="A21" s="156" t="s">
        <v>54</v>
      </c>
      <c r="B21" s="156">
        <f>IF(ISNUMBER(VALUE(SUBSTITUTE(実質収支比率等に係る経年分析!F$49,"▲","-"))),ROUND(VALUE(SUBSTITUTE(実質収支比率等に係る経年分析!F$49,"▲","-")),2),NA())</f>
        <v>-0.52</v>
      </c>
      <c r="C21" s="156">
        <f>IF(ISNUMBER(VALUE(SUBSTITUTE(実質収支比率等に係る経年分析!G$49,"▲","-"))),ROUND(VALUE(SUBSTITUTE(実質収支比率等に係る経年分析!G$49,"▲","-")),2),NA())</f>
        <v>2.12</v>
      </c>
      <c r="D21" s="156">
        <f>IF(ISNUMBER(VALUE(SUBSTITUTE(実質収支比率等に係る経年分析!H$49,"▲","-"))),ROUND(VALUE(SUBSTITUTE(実質収支比率等に係る経年分析!H$49,"▲","-")),2),NA())</f>
        <v>7.36</v>
      </c>
      <c r="E21" s="156">
        <f>IF(ISNUMBER(VALUE(SUBSTITUTE(実質収支比率等に係る経年分析!I$49,"▲","-"))),ROUND(VALUE(SUBSTITUTE(実質収支比率等に係る経年分析!I$49,"▲","-")),2),NA())</f>
        <v>4.03</v>
      </c>
      <c r="F21" s="156">
        <f>IF(ISNUMBER(VALUE(SUBSTITUTE(実質収支比率等に係る経年分析!J$49,"▲","-"))),ROUND(VALUE(SUBSTITUTE(実質収支比率等に係る経年分析!J$49,"▲","-")),2),NA())</f>
        <v>0.55000000000000004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西都児湯情報公開・個人情報保護審査会特別会計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土地取得特別会計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新富町介護保険特別会計（介護サービス事業勘定）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新富町後期高齢者医療特別会計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新富町国民健康保険特別会計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0.55000000000000004</v>
      </c>
    </row>
    <row r="34" spans="1:16" x14ac:dyDescent="0.15">
      <c r="A34" s="157" t="str">
        <f>IF(連結実質赤字比率に係る赤字・黒字の構成分析!C$36="",NA(),連結実質赤字比率に係る赤字・黒字の構成分析!C$36)</f>
        <v>新富町介護保険特別会計（保険事業勘定）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2.0499999999999998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5.72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9.27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3.45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3.09</v>
      </c>
    </row>
    <row r="36" spans="1:16" x14ac:dyDescent="0.15">
      <c r="A36" s="157" t="str">
        <f>IF(連結実質赤字比率に係る赤字・黒字の構成分析!C$34="",NA(),連結実質赤字比率に係る赤字・黒字の構成分析!C$34)</f>
        <v>新富町水道事業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17.28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15.71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16.309999999999999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17.13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15.95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361</v>
      </c>
      <c r="E42" s="158"/>
      <c r="F42" s="158"/>
      <c r="G42" s="158">
        <f>'実質公債費比率（分子）の構造'!L$52</f>
        <v>366</v>
      </c>
      <c r="H42" s="158"/>
      <c r="I42" s="158"/>
      <c r="J42" s="158">
        <f>'実質公債費比率（分子）の構造'!M$52</f>
        <v>352</v>
      </c>
      <c r="K42" s="158"/>
      <c r="L42" s="158"/>
      <c r="M42" s="158">
        <f>'実質公債費比率（分子）の構造'!N$52</f>
        <v>346</v>
      </c>
      <c r="N42" s="158"/>
      <c r="O42" s="158"/>
      <c r="P42" s="158">
        <f>'実質公債費比率（分子）の構造'!O$52</f>
        <v>349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50</v>
      </c>
      <c r="C45" s="158"/>
      <c r="D45" s="158"/>
      <c r="E45" s="158">
        <f>'実質公債費比率（分子）の構造'!L$49</f>
        <v>48</v>
      </c>
      <c r="F45" s="158"/>
      <c r="G45" s="158"/>
      <c r="H45" s="158">
        <f>'実質公債費比率（分子）の構造'!M$49</f>
        <v>51</v>
      </c>
      <c r="I45" s="158"/>
      <c r="J45" s="158"/>
      <c r="K45" s="158">
        <f>'実質公債費比率（分子）の構造'!N$49</f>
        <v>57</v>
      </c>
      <c r="L45" s="158"/>
      <c r="M45" s="158"/>
      <c r="N45" s="158">
        <f>'実質公債費比率（分子）の構造'!O$49</f>
        <v>46</v>
      </c>
      <c r="O45" s="158"/>
      <c r="P45" s="158"/>
    </row>
    <row r="46" spans="1:16" x14ac:dyDescent="0.15">
      <c r="A46" s="158" t="s">
        <v>64</v>
      </c>
      <c r="B46" s="158">
        <f>'実質公債費比率（分子）の構造'!K$48</f>
        <v>2</v>
      </c>
      <c r="C46" s="158"/>
      <c r="D46" s="158"/>
      <c r="E46" s="158">
        <f>'実質公債費比率（分子）の構造'!L$48</f>
        <v>15</v>
      </c>
      <c r="F46" s="158"/>
      <c r="G46" s="158"/>
      <c r="H46" s="158">
        <f>'実質公債費比率（分子）の構造'!M$48</f>
        <v>6</v>
      </c>
      <c r="I46" s="158"/>
      <c r="J46" s="158"/>
      <c r="K46" s="158">
        <f>'実質公債費比率（分子）の構造'!N$48</f>
        <v>2</v>
      </c>
      <c r="L46" s="158"/>
      <c r="M46" s="158"/>
      <c r="N46" s="158">
        <f>'実質公債費比率（分子）の構造'!O$48</f>
        <v>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580</v>
      </c>
      <c r="C49" s="158"/>
      <c r="D49" s="158"/>
      <c r="E49" s="158">
        <f>'実質公債費比率（分子）の構造'!L$45</f>
        <v>608</v>
      </c>
      <c r="F49" s="158"/>
      <c r="G49" s="158"/>
      <c r="H49" s="158">
        <f>'実質公債費比率（分子）の構造'!M$45</f>
        <v>615</v>
      </c>
      <c r="I49" s="158"/>
      <c r="J49" s="158"/>
      <c r="K49" s="158">
        <f>'実質公債費比率（分子）の構造'!N$45</f>
        <v>602</v>
      </c>
      <c r="L49" s="158"/>
      <c r="M49" s="158"/>
      <c r="N49" s="158">
        <f>'実質公債費比率（分子）の構造'!O$45</f>
        <v>650</v>
      </c>
      <c r="O49" s="158"/>
      <c r="P49" s="158"/>
    </row>
    <row r="50" spans="1:16" x14ac:dyDescent="0.15">
      <c r="A50" s="158" t="s">
        <v>67</v>
      </c>
      <c r="B50" s="158" t="e">
        <f>NA()</f>
        <v>#N/A</v>
      </c>
      <c r="C50" s="158">
        <f>IF(ISNUMBER('実質公債費比率（分子）の構造'!K$53),'実質公債費比率（分子）の構造'!K$53,NA())</f>
        <v>271</v>
      </c>
      <c r="D50" s="158" t="e">
        <f>NA()</f>
        <v>#N/A</v>
      </c>
      <c r="E50" s="158" t="e">
        <f>NA()</f>
        <v>#N/A</v>
      </c>
      <c r="F50" s="158">
        <f>IF(ISNUMBER('実質公債費比率（分子）の構造'!L$53),'実質公債費比率（分子）の構造'!L$53,NA())</f>
        <v>305</v>
      </c>
      <c r="G50" s="158" t="e">
        <f>NA()</f>
        <v>#N/A</v>
      </c>
      <c r="H50" s="158" t="e">
        <f>NA()</f>
        <v>#N/A</v>
      </c>
      <c r="I50" s="158">
        <f>IF(ISNUMBER('実質公債費比率（分子）の構造'!M$53),'実質公債費比率（分子）の構造'!M$53,NA())</f>
        <v>320</v>
      </c>
      <c r="J50" s="158" t="e">
        <f>NA()</f>
        <v>#N/A</v>
      </c>
      <c r="K50" s="158" t="e">
        <f>NA()</f>
        <v>#N/A</v>
      </c>
      <c r="L50" s="158">
        <f>IF(ISNUMBER('実質公債費比率（分子）の構造'!N$53),'実質公債費比率（分子）の構造'!N$53,NA())</f>
        <v>315</v>
      </c>
      <c r="M50" s="158" t="e">
        <f>NA()</f>
        <v>#N/A</v>
      </c>
      <c r="N50" s="158" t="e">
        <f>NA()</f>
        <v>#N/A</v>
      </c>
      <c r="O50" s="158">
        <f>IF(ISNUMBER('実質公債費比率（分子）の構造'!O$53),'実質公債費比率（分子）の構造'!O$53,NA())</f>
        <v>359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3889</v>
      </c>
      <c r="E56" s="157"/>
      <c r="F56" s="157"/>
      <c r="G56" s="157">
        <f>'将来負担比率（分子）の構造'!J$52</f>
        <v>3758</v>
      </c>
      <c r="H56" s="157"/>
      <c r="I56" s="157"/>
      <c r="J56" s="157">
        <f>'将来負担比率（分子）の構造'!K$52</f>
        <v>3534</v>
      </c>
      <c r="K56" s="157"/>
      <c r="L56" s="157"/>
      <c r="M56" s="157">
        <f>'将来負担比率（分子）の構造'!L$52</f>
        <v>3319</v>
      </c>
      <c r="N56" s="157"/>
      <c r="O56" s="157"/>
      <c r="P56" s="157">
        <f>'将来負担比率（分子）の構造'!M$52</f>
        <v>3089</v>
      </c>
    </row>
    <row r="57" spans="1:16" x14ac:dyDescent="0.15">
      <c r="A57" s="157" t="s">
        <v>42</v>
      </c>
      <c r="B57" s="157"/>
      <c r="C57" s="157"/>
      <c r="D57" s="157">
        <f>'将来負担比率（分子）の構造'!I$51</f>
        <v>228</v>
      </c>
      <c r="E57" s="157"/>
      <c r="F57" s="157"/>
      <c r="G57" s="157">
        <f>'将来負担比率（分子）の構造'!J$51</f>
        <v>250</v>
      </c>
      <c r="H57" s="157"/>
      <c r="I57" s="157"/>
      <c r="J57" s="157">
        <f>'将来負担比率（分子）の構造'!K$51</f>
        <v>228</v>
      </c>
      <c r="K57" s="157"/>
      <c r="L57" s="157"/>
      <c r="M57" s="157">
        <f>'将来負担比率（分子）の構造'!L$51</f>
        <v>201</v>
      </c>
      <c r="N57" s="157"/>
      <c r="O57" s="157"/>
      <c r="P57" s="157">
        <f>'将来負担比率（分子）の構造'!M$51</f>
        <v>173</v>
      </c>
    </row>
    <row r="58" spans="1:16" x14ac:dyDescent="0.15">
      <c r="A58" s="157" t="s">
        <v>41</v>
      </c>
      <c r="B58" s="157"/>
      <c r="C58" s="157"/>
      <c r="D58" s="157">
        <f>'将来負担比率（分子）の構造'!I$50</f>
        <v>3054</v>
      </c>
      <c r="E58" s="157"/>
      <c r="F58" s="157"/>
      <c r="G58" s="157">
        <f>'将来負担比率（分子）の構造'!J$50</f>
        <v>3811</v>
      </c>
      <c r="H58" s="157"/>
      <c r="I58" s="157"/>
      <c r="J58" s="157">
        <f>'将来負担比率（分子）の構造'!K$50</f>
        <v>3746</v>
      </c>
      <c r="K58" s="157"/>
      <c r="L58" s="157"/>
      <c r="M58" s="157">
        <f>'将来負担比率（分子）の構造'!L$50</f>
        <v>4127</v>
      </c>
      <c r="N58" s="157"/>
      <c r="O58" s="157"/>
      <c r="P58" s="157">
        <f>'将来負担比率（分子）の構造'!M$50</f>
        <v>4604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1233</v>
      </c>
      <c r="C62" s="157"/>
      <c r="D62" s="157"/>
      <c r="E62" s="157">
        <f>'将来負担比率（分子）の構造'!J$45</f>
        <v>1249</v>
      </c>
      <c r="F62" s="157"/>
      <c r="G62" s="157"/>
      <c r="H62" s="157">
        <f>'将来負担比率（分子）の構造'!K$45</f>
        <v>1328</v>
      </c>
      <c r="I62" s="157"/>
      <c r="J62" s="157"/>
      <c r="K62" s="157">
        <f>'将来負担比率（分子）の構造'!L$45</f>
        <v>1343</v>
      </c>
      <c r="L62" s="157"/>
      <c r="M62" s="157"/>
      <c r="N62" s="157">
        <f>'将来負担比率（分子）の構造'!M$45</f>
        <v>1345</v>
      </c>
      <c r="O62" s="157"/>
      <c r="P62" s="157"/>
    </row>
    <row r="63" spans="1:16" x14ac:dyDescent="0.15">
      <c r="A63" s="157" t="s">
        <v>34</v>
      </c>
      <c r="B63" s="157">
        <f>'将来負担比率（分子）の構造'!I$44</f>
        <v>318</v>
      </c>
      <c r="C63" s="157"/>
      <c r="D63" s="157"/>
      <c r="E63" s="157">
        <f>'将来負担比率（分子）の構造'!J$44</f>
        <v>275</v>
      </c>
      <c r="F63" s="157"/>
      <c r="G63" s="157"/>
      <c r="H63" s="157">
        <f>'将来負担比率（分子）の構造'!K$44</f>
        <v>216</v>
      </c>
      <c r="I63" s="157"/>
      <c r="J63" s="157"/>
      <c r="K63" s="157">
        <f>'将来負担比率（分子）の構造'!L$44</f>
        <v>220</v>
      </c>
      <c r="L63" s="157"/>
      <c r="M63" s="157"/>
      <c r="N63" s="157">
        <f>'将来負担比率（分子）の構造'!M$44</f>
        <v>223</v>
      </c>
      <c r="O63" s="157"/>
      <c r="P63" s="157"/>
    </row>
    <row r="64" spans="1:16" x14ac:dyDescent="0.15">
      <c r="A64" s="157" t="s">
        <v>33</v>
      </c>
      <c r="B64" s="157">
        <f>'将来負担比率（分子）の構造'!I$43</f>
        <v>13</v>
      </c>
      <c r="C64" s="157"/>
      <c r="D64" s="157"/>
      <c r="E64" s="157">
        <f>'将来負担比率（分子）の構造'!J$43</f>
        <v>54</v>
      </c>
      <c r="F64" s="157"/>
      <c r="G64" s="157"/>
      <c r="H64" s="157">
        <f>'将来負担比率（分子）の構造'!K$43</f>
        <v>65</v>
      </c>
      <c r="I64" s="157"/>
      <c r="J64" s="157"/>
      <c r="K64" s="157">
        <f>'将来負担比率（分子）の構造'!L$43</f>
        <v>61</v>
      </c>
      <c r="L64" s="157"/>
      <c r="M64" s="157"/>
      <c r="N64" s="157">
        <f>'将来負担比率（分子）の構造'!M$43</f>
        <v>52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5866</v>
      </c>
      <c r="C66" s="157"/>
      <c r="D66" s="157"/>
      <c r="E66" s="157">
        <f>'将来負担比率（分子）の構造'!J$41</f>
        <v>5964</v>
      </c>
      <c r="F66" s="157"/>
      <c r="G66" s="157"/>
      <c r="H66" s="157">
        <f>'将来負担比率（分子）の構造'!K$41</f>
        <v>5591</v>
      </c>
      <c r="I66" s="157"/>
      <c r="J66" s="157"/>
      <c r="K66" s="157">
        <f>'将来負担比率（分子）の構造'!L$41</f>
        <v>5435</v>
      </c>
      <c r="L66" s="157"/>
      <c r="M66" s="157"/>
      <c r="N66" s="157">
        <f>'将来負担比率（分子）の構造'!M$41</f>
        <v>5110</v>
      </c>
      <c r="O66" s="157"/>
      <c r="P66" s="157"/>
    </row>
    <row r="67" spans="1:16" x14ac:dyDescent="0.15">
      <c r="A67" s="157" t="s">
        <v>71</v>
      </c>
      <c r="B67" s="157" t="e">
        <f>NA()</f>
        <v>#N/A</v>
      </c>
      <c r="C67" s="157">
        <f>IF(ISNUMBER('将来負担比率（分子）の構造'!I$53), IF('将来負担比率（分子）の構造'!I$53 &lt; 0, 0, '将来負担比率（分子）の構造'!I$53), NA())</f>
        <v>259</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876</v>
      </c>
      <c r="C72" s="161">
        <f>基金残高に係る経年分析!G55</f>
        <v>1112</v>
      </c>
      <c r="D72" s="161">
        <f>基金残高に係る経年分析!H55</f>
        <v>1334</v>
      </c>
    </row>
    <row r="73" spans="1:16" x14ac:dyDescent="0.15">
      <c r="A73" s="160" t="s">
        <v>74</v>
      </c>
      <c r="B73" s="161">
        <f>基金残高に係る経年分析!F56</f>
        <v>140</v>
      </c>
      <c r="C73" s="161">
        <f>基金残高に係る経年分析!G56</f>
        <v>159</v>
      </c>
      <c r="D73" s="161">
        <f>基金残高に係る経年分析!H56</f>
        <v>173</v>
      </c>
    </row>
    <row r="74" spans="1:16" x14ac:dyDescent="0.15">
      <c r="A74" s="160" t="s">
        <v>75</v>
      </c>
      <c r="B74" s="161">
        <f>基金残高に係る経年分析!F57</f>
        <v>2734</v>
      </c>
      <c r="C74" s="161">
        <f>基金残高に係る経年分析!G57</f>
        <v>2774</v>
      </c>
      <c r="D74" s="161">
        <f>基金残高に係る経年分析!H57</f>
        <v>3003</v>
      </c>
    </row>
  </sheetData>
  <sheetProtection algorithmName="SHA-512" hashValue="Udo01XbCl2X5raO+arZj1mbrsAxhJtIDrU7jyyn1CHj1CeZ1pVmH0lmCxEiBCAMX9GVUr9iK4X+bLg5RL7WZCg==" saltValue="PdOCE6acbbNaTgIV9E6w+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1635647</v>
      </c>
      <c r="S5" s="600"/>
      <c r="T5" s="600"/>
      <c r="U5" s="600"/>
      <c r="V5" s="600"/>
      <c r="W5" s="600"/>
      <c r="X5" s="600"/>
      <c r="Y5" s="601"/>
      <c r="Z5" s="602">
        <v>11.4</v>
      </c>
      <c r="AA5" s="602"/>
      <c r="AB5" s="602"/>
      <c r="AC5" s="602"/>
      <c r="AD5" s="603">
        <v>1635647</v>
      </c>
      <c r="AE5" s="603"/>
      <c r="AF5" s="603"/>
      <c r="AG5" s="603"/>
      <c r="AH5" s="603"/>
      <c r="AI5" s="603"/>
      <c r="AJ5" s="603"/>
      <c r="AK5" s="603"/>
      <c r="AL5" s="604">
        <v>34.299999999999997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1635647</v>
      </c>
      <c r="BH5" s="611"/>
      <c r="BI5" s="611"/>
      <c r="BJ5" s="611"/>
      <c r="BK5" s="611"/>
      <c r="BL5" s="611"/>
      <c r="BM5" s="611"/>
      <c r="BN5" s="612"/>
      <c r="BO5" s="613">
        <v>100</v>
      </c>
      <c r="BP5" s="613"/>
      <c r="BQ5" s="613"/>
      <c r="BR5" s="613"/>
      <c r="BS5" s="614">
        <v>10874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88273</v>
      </c>
      <c r="S6" s="611"/>
      <c r="T6" s="611"/>
      <c r="U6" s="611"/>
      <c r="V6" s="611"/>
      <c r="W6" s="611"/>
      <c r="X6" s="611"/>
      <c r="Y6" s="612"/>
      <c r="Z6" s="613">
        <v>0.6</v>
      </c>
      <c r="AA6" s="613"/>
      <c r="AB6" s="613"/>
      <c r="AC6" s="613"/>
      <c r="AD6" s="614">
        <v>88273</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1635647</v>
      </c>
      <c r="BH6" s="611"/>
      <c r="BI6" s="611"/>
      <c r="BJ6" s="611"/>
      <c r="BK6" s="611"/>
      <c r="BL6" s="611"/>
      <c r="BM6" s="611"/>
      <c r="BN6" s="612"/>
      <c r="BO6" s="613">
        <v>100</v>
      </c>
      <c r="BP6" s="613"/>
      <c r="BQ6" s="613"/>
      <c r="BR6" s="613"/>
      <c r="BS6" s="614">
        <v>10874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104355</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104355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442</v>
      </c>
      <c r="S7" s="611"/>
      <c r="T7" s="611"/>
      <c r="U7" s="611"/>
      <c r="V7" s="611"/>
      <c r="W7" s="611"/>
      <c r="X7" s="611"/>
      <c r="Y7" s="612"/>
      <c r="Z7" s="613">
        <v>0</v>
      </c>
      <c r="AA7" s="613"/>
      <c r="AB7" s="613"/>
      <c r="AC7" s="613"/>
      <c r="AD7" s="614">
        <v>442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705290</v>
      </c>
      <c r="BH7" s="611"/>
      <c r="BI7" s="611"/>
      <c r="BJ7" s="611"/>
      <c r="BK7" s="611"/>
      <c r="BL7" s="611"/>
      <c r="BM7" s="611"/>
      <c r="BN7" s="612"/>
      <c r="BO7" s="613">
        <v>43.1</v>
      </c>
      <c r="BP7" s="613"/>
      <c r="BQ7" s="613"/>
      <c r="BR7" s="613"/>
      <c r="BS7" s="614">
        <v>10874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3978523</v>
      </c>
      <c r="CS7" s="611"/>
      <c r="CT7" s="611"/>
      <c r="CU7" s="611"/>
      <c r="CV7" s="611"/>
      <c r="CW7" s="611"/>
      <c r="CX7" s="611"/>
      <c r="CY7" s="612"/>
      <c r="CZ7" s="613">
        <v>28.3</v>
      </c>
      <c r="DA7" s="613"/>
      <c r="DB7" s="613"/>
      <c r="DC7" s="613"/>
      <c r="DD7" s="619">
        <v>175811</v>
      </c>
      <c r="DE7" s="611"/>
      <c r="DF7" s="611"/>
      <c r="DG7" s="611"/>
      <c r="DH7" s="611"/>
      <c r="DI7" s="611"/>
      <c r="DJ7" s="611"/>
      <c r="DK7" s="611"/>
      <c r="DL7" s="611"/>
      <c r="DM7" s="611"/>
      <c r="DN7" s="611"/>
      <c r="DO7" s="611"/>
      <c r="DP7" s="612"/>
      <c r="DQ7" s="619">
        <v>3606290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9706</v>
      </c>
      <c r="S8" s="611"/>
      <c r="T8" s="611"/>
      <c r="U8" s="611"/>
      <c r="V8" s="611"/>
      <c r="W8" s="611"/>
      <c r="X8" s="611"/>
      <c r="Y8" s="612"/>
      <c r="Z8" s="613">
        <v>0.1</v>
      </c>
      <c r="AA8" s="613"/>
      <c r="AB8" s="613"/>
      <c r="AC8" s="613"/>
      <c r="AD8" s="614">
        <v>9706</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25297</v>
      </c>
      <c r="BH8" s="611"/>
      <c r="BI8" s="611"/>
      <c r="BJ8" s="611"/>
      <c r="BK8" s="611"/>
      <c r="BL8" s="611"/>
      <c r="BM8" s="611"/>
      <c r="BN8" s="612"/>
      <c r="BO8" s="613">
        <v>1.5</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3735506</v>
      </c>
      <c r="CS8" s="611"/>
      <c r="CT8" s="611"/>
      <c r="CU8" s="611"/>
      <c r="CV8" s="611"/>
      <c r="CW8" s="611"/>
      <c r="CX8" s="611"/>
      <c r="CY8" s="612"/>
      <c r="CZ8" s="613">
        <v>26.5</v>
      </c>
      <c r="DA8" s="613"/>
      <c r="DB8" s="613"/>
      <c r="DC8" s="613"/>
      <c r="DD8" s="619" t="s">
        <v>121</v>
      </c>
      <c r="DE8" s="611"/>
      <c r="DF8" s="611"/>
      <c r="DG8" s="611"/>
      <c r="DH8" s="611"/>
      <c r="DI8" s="611"/>
      <c r="DJ8" s="611"/>
      <c r="DK8" s="611"/>
      <c r="DL8" s="611"/>
      <c r="DM8" s="611"/>
      <c r="DN8" s="611"/>
      <c r="DO8" s="611"/>
      <c r="DP8" s="612"/>
      <c r="DQ8" s="619">
        <v>1693606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9540</v>
      </c>
      <c r="S9" s="611"/>
      <c r="T9" s="611"/>
      <c r="U9" s="611"/>
      <c r="V9" s="611"/>
      <c r="W9" s="611"/>
      <c r="X9" s="611"/>
      <c r="Y9" s="612"/>
      <c r="Z9" s="613">
        <v>0.1</v>
      </c>
      <c r="AA9" s="613"/>
      <c r="AB9" s="613"/>
      <c r="AC9" s="613"/>
      <c r="AD9" s="614">
        <v>9540</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605295</v>
      </c>
      <c r="BH9" s="611"/>
      <c r="BI9" s="611"/>
      <c r="BJ9" s="611"/>
      <c r="BK9" s="611"/>
      <c r="BL9" s="611"/>
      <c r="BM9" s="611"/>
      <c r="BN9" s="612"/>
      <c r="BO9" s="613">
        <v>37</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762285</v>
      </c>
      <c r="CS9" s="611"/>
      <c r="CT9" s="611"/>
      <c r="CU9" s="611"/>
      <c r="CV9" s="611"/>
      <c r="CW9" s="611"/>
      <c r="CX9" s="611"/>
      <c r="CY9" s="612"/>
      <c r="CZ9" s="613">
        <v>5.4</v>
      </c>
      <c r="DA9" s="613"/>
      <c r="DB9" s="613"/>
      <c r="DC9" s="613"/>
      <c r="DD9" s="619">
        <v>33530</v>
      </c>
      <c r="DE9" s="611"/>
      <c r="DF9" s="611"/>
      <c r="DG9" s="611"/>
      <c r="DH9" s="611"/>
      <c r="DI9" s="611"/>
      <c r="DJ9" s="611"/>
      <c r="DK9" s="611"/>
      <c r="DL9" s="611"/>
      <c r="DM9" s="611"/>
      <c r="DN9" s="611"/>
      <c r="DO9" s="611"/>
      <c r="DP9" s="612"/>
      <c r="DQ9" s="619">
        <v>583094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36322</v>
      </c>
      <c r="BH10" s="611"/>
      <c r="BI10" s="611"/>
      <c r="BJ10" s="611"/>
      <c r="BK10" s="611"/>
      <c r="BL10" s="611"/>
      <c r="BM10" s="611"/>
      <c r="BN10" s="612"/>
      <c r="BO10" s="613">
        <v>2.2000000000000002</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423362</v>
      </c>
      <c r="S11" s="611"/>
      <c r="T11" s="611"/>
      <c r="U11" s="611"/>
      <c r="V11" s="611"/>
      <c r="W11" s="611"/>
      <c r="X11" s="611"/>
      <c r="Y11" s="612"/>
      <c r="Z11" s="615">
        <v>2.9</v>
      </c>
      <c r="AA11" s="616"/>
      <c r="AB11" s="616"/>
      <c r="AC11" s="622"/>
      <c r="AD11" s="619">
        <v>423362</v>
      </c>
      <c r="AE11" s="611"/>
      <c r="AF11" s="611"/>
      <c r="AG11" s="611"/>
      <c r="AH11" s="611"/>
      <c r="AI11" s="611"/>
      <c r="AJ11" s="611"/>
      <c r="AK11" s="612"/>
      <c r="AL11" s="615">
        <v>8.9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38376</v>
      </c>
      <c r="BH11" s="611"/>
      <c r="BI11" s="611"/>
      <c r="BJ11" s="611"/>
      <c r="BK11" s="611"/>
      <c r="BL11" s="611"/>
      <c r="BM11" s="611"/>
      <c r="BN11" s="612"/>
      <c r="BO11" s="613">
        <v>2.2999999999999998</v>
      </c>
      <c r="BP11" s="613"/>
      <c r="BQ11" s="613"/>
      <c r="BR11" s="613"/>
      <c r="BS11" s="614">
        <v>10874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983938</v>
      </c>
      <c r="CS11" s="611"/>
      <c r="CT11" s="611"/>
      <c r="CU11" s="611"/>
      <c r="CV11" s="611"/>
      <c r="CW11" s="611"/>
      <c r="CX11" s="611"/>
      <c r="CY11" s="612"/>
      <c r="CZ11" s="613">
        <v>7</v>
      </c>
      <c r="DA11" s="613"/>
      <c r="DB11" s="613"/>
      <c r="DC11" s="613"/>
      <c r="DD11" s="619">
        <v>486855</v>
      </c>
      <c r="DE11" s="611"/>
      <c r="DF11" s="611"/>
      <c r="DG11" s="611"/>
      <c r="DH11" s="611"/>
      <c r="DI11" s="611"/>
      <c r="DJ11" s="611"/>
      <c r="DK11" s="611"/>
      <c r="DL11" s="611"/>
      <c r="DM11" s="611"/>
      <c r="DN11" s="611"/>
      <c r="DO11" s="611"/>
      <c r="DP11" s="612"/>
      <c r="DQ11" s="619">
        <v>315815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12101</v>
      </c>
      <c r="S12" s="611"/>
      <c r="T12" s="611"/>
      <c r="U12" s="611"/>
      <c r="V12" s="611"/>
      <c r="W12" s="611"/>
      <c r="X12" s="611"/>
      <c r="Y12" s="612"/>
      <c r="Z12" s="613">
        <v>0.1</v>
      </c>
      <c r="AA12" s="613"/>
      <c r="AB12" s="613"/>
      <c r="AC12" s="613"/>
      <c r="AD12" s="614">
        <v>12101</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728910</v>
      </c>
      <c r="BH12" s="611"/>
      <c r="BI12" s="611"/>
      <c r="BJ12" s="611"/>
      <c r="BK12" s="611"/>
      <c r="BL12" s="611"/>
      <c r="BM12" s="611"/>
      <c r="BN12" s="612"/>
      <c r="BO12" s="613">
        <v>44.6</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1465896</v>
      </c>
      <c r="CS12" s="611"/>
      <c r="CT12" s="611"/>
      <c r="CU12" s="611"/>
      <c r="CV12" s="611"/>
      <c r="CW12" s="611"/>
      <c r="CX12" s="611"/>
      <c r="CY12" s="612"/>
      <c r="CZ12" s="613">
        <v>10.4</v>
      </c>
      <c r="DA12" s="613"/>
      <c r="DB12" s="613"/>
      <c r="DC12" s="613"/>
      <c r="DD12" s="619" t="s">
        <v>121</v>
      </c>
      <c r="DE12" s="611"/>
      <c r="DF12" s="611"/>
      <c r="DG12" s="611"/>
      <c r="DH12" s="611"/>
      <c r="DI12" s="611"/>
      <c r="DJ12" s="611"/>
      <c r="DK12" s="611"/>
      <c r="DL12" s="611"/>
      <c r="DM12" s="611"/>
      <c r="DN12" s="611"/>
      <c r="DO12" s="611"/>
      <c r="DP12" s="612"/>
      <c r="DQ12" s="619">
        <v>35629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722579</v>
      </c>
      <c r="BH13" s="611"/>
      <c r="BI13" s="611"/>
      <c r="BJ13" s="611"/>
      <c r="BK13" s="611"/>
      <c r="BL13" s="611"/>
      <c r="BM13" s="611"/>
      <c r="BN13" s="612"/>
      <c r="BO13" s="613">
        <v>44.2</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891971</v>
      </c>
      <c r="CS13" s="611"/>
      <c r="CT13" s="611"/>
      <c r="CU13" s="611"/>
      <c r="CV13" s="611"/>
      <c r="CW13" s="611"/>
      <c r="CX13" s="611"/>
      <c r="CY13" s="612"/>
      <c r="CZ13" s="613">
        <v>6.3</v>
      </c>
      <c r="DA13" s="613"/>
      <c r="DB13" s="613"/>
      <c r="DC13" s="613"/>
      <c r="DD13" s="619">
        <v>739828</v>
      </c>
      <c r="DE13" s="611"/>
      <c r="DF13" s="611"/>
      <c r="DG13" s="611"/>
      <c r="DH13" s="611"/>
      <c r="DI13" s="611"/>
      <c r="DJ13" s="611"/>
      <c r="DK13" s="611"/>
      <c r="DL13" s="611"/>
      <c r="DM13" s="611"/>
      <c r="DN13" s="611"/>
      <c r="DO13" s="611"/>
      <c r="DP13" s="612"/>
      <c r="DQ13" s="619">
        <v>548922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82004</v>
      </c>
      <c r="BH14" s="611"/>
      <c r="BI14" s="611"/>
      <c r="BJ14" s="611"/>
      <c r="BK14" s="611"/>
      <c r="BL14" s="611"/>
      <c r="BM14" s="611"/>
      <c r="BN14" s="612"/>
      <c r="BO14" s="613">
        <v>5</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328013</v>
      </c>
      <c r="CS14" s="611"/>
      <c r="CT14" s="611"/>
      <c r="CU14" s="611"/>
      <c r="CV14" s="611"/>
      <c r="CW14" s="611"/>
      <c r="CX14" s="611"/>
      <c r="CY14" s="612"/>
      <c r="CZ14" s="613">
        <v>2.2999999999999998</v>
      </c>
      <c r="DA14" s="613"/>
      <c r="DB14" s="613"/>
      <c r="DC14" s="613"/>
      <c r="DD14" s="619">
        <v>26029</v>
      </c>
      <c r="DE14" s="611"/>
      <c r="DF14" s="611"/>
      <c r="DG14" s="611"/>
      <c r="DH14" s="611"/>
      <c r="DI14" s="611"/>
      <c r="DJ14" s="611"/>
      <c r="DK14" s="611"/>
      <c r="DL14" s="611"/>
      <c r="DM14" s="611"/>
      <c r="DN14" s="611"/>
      <c r="DO14" s="611"/>
      <c r="DP14" s="612"/>
      <c r="DQ14" s="619">
        <v>303457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7011</v>
      </c>
      <c r="S15" s="611"/>
      <c r="T15" s="611"/>
      <c r="U15" s="611"/>
      <c r="V15" s="611"/>
      <c r="W15" s="611"/>
      <c r="X15" s="611"/>
      <c r="Y15" s="612"/>
      <c r="Z15" s="613">
        <v>0</v>
      </c>
      <c r="AA15" s="613"/>
      <c r="AB15" s="613"/>
      <c r="AC15" s="613"/>
      <c r="AD15" s="614">
        <v>7011</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119443</v>
      </c>
      <c r="BH15" s="611"/>
      <c r="BI15" s="611"/>
      <c r="BJ15" s="611"/>
      <c r="BK15" s="611"/>
      <c r="BL15" s="611"/>
      <c r="BM15" s="611"/>
      <c r="BN15" s="612"/>
      <c r="BO15" s="613">
        <v>7.3</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1154319</v>
      </c>
      <c r="CS15" s="611"/>
      <c r="CT15" s="611"/>
      <c r="CU15" s="611"/>
      <c r="CV15" s="611"/>
      <c r="CW15" s="611"/>
      <c r="CX15" s="611"/>
      <c r="CY15" s="612"/>
      <c r="CZ15" s="613">
        <v>8.1999999999999993</v>
      </c>
      <c r="DA15" s="613"/>
      <c r="DB15" s="613"/>
      <c r="DC15" s="613"/>
      <c r="DD15" s="619">
        <v>135747</v>
      </c>
      <c r="DE15" s="611"/>
      <c r="DF15" s="611"/>
      <c r="DG15" s="611"/>
      <c r="DH15" s="611"/>
      <c r="DI15" s="611"/>
      <c r="DJ15" s="611"/>
      <c r="DK15" s="611"/>
      <c r="DL15" s="611"/>
      <c r="DM15" s="611"/>
      <c r="DN15" s="611"/>
      <c r="DO15" s="611"/>
      <c r="DP15" s="612"/>
      <c r="DQ15" s="619">
        <v>708283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28196</v>
      </c>
      <c r="S16" s="611"/>
      <c r="T16" s="611"/>
      <c r="U16" s="611"/>
      <c r="V16" s="611"/>
      <c r="W16" s="611"/>
      <c r="X16" s="611"/>
      <c r="Y16" s="612"/>
      <c r="Z16" s="613">
        <v>0.2</v>
      </c>
      <c r="AA16" s="613"/>
      <c r="AB16" s="613"/>
      <c r="AC16" s="613"/>
      <c r="AD16" s="614">
        <v>28196</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26906</v>
      </c>
      <c r="CS16" s="611"/>
      <c r="CT16" s="611"/>
      <c r="CU16" s="611"/>
      <c r="CV16" s="611"/>
      <c r="CW16" s="611"/>
      <c r="CX16" s="611"/>
      <c r="CY16" s="612"/>
      <c r="CZ16" s="613">
        <v>0.2</v>
      </c>
      <c r="DA16" s="613"/>
      <c r="DB16" s="613"/>
      <c r="DC16" s="613"/>
      <c r="DD16" s="619" t="s">
        <v>121</v>
      </c>
      <c r="DE16" s="611"/>
      <c r="DF16" s="611"/>
      <c r="DG16" s="611"/>
      <c r="DH16" s="611"/>
      <c r="DI16" s="611"/>
      <c r="DJ16" s="611"/>
      <c r="DK16" s="611"/>
      <c r="DL16" s="611"/>
      <c r="DM16" s="611"/>
      <c r="DN16" s="611"/>
      <c r="DO16" s="611"/>
      <c r="DP16" s="612"/>
      <c r="DQ16" s="619">
        <v>7580</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84086</v>
      </c>
      <c r="S17" s="611"/>
      <c r="T17" s="611"/>
      <c r="U17" s="611"/>
      <c r="V17" s="611"/>
      <c r="W17" s="611"/>
      <c r="X17" s="611"/>
      <c r="Y17" s="612"/>
      <c r="Z17" s="613">
        <v>0.6</v>
      </c>
      <c r="AA17" s="613"/>
      <c r="AB17" s="613"/>
      <c r="AC17" s="613"/>
      <c r="AD17" s="614">
        <v>84086</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649967</v>
      </c>
      <c r="CS17" s="611"/>
      <c r="CT17" s="611"/>
      <c r="CU17" s="611"/>
      <c r="CV17" s="611"/>
      <c r="CW17" s="611"/>
      <c r="CX17" s="611"/>
      <c r="CY17" s="612"/>
      <c r="CZ17" s="613">
        <v>4.5999999999999996</v>
      </c>
      <c r="DA17" s="613"/>
      <c r="DB17" s="613"/>
      <c r="DC17" s="613"/>
      <c r="DD17" s="619" t="s">
        <v>121</v>
      </c>
      <c r="DE17" s="611"/>
      <c r="DF17" s="611"/>
      <c r="DG17" s="611"/>
      <c r="DH17" s="611"/>
      <c r="DI17" s="611"/>
      <c r="DJ17" s="611"/>
      <c r="DK17" s="611"/>
      <c r="DL17" s="611"/>
      <c r="DM17" s="611"/>
      <c r="DN17" s="611"/>
      <c r="DO17" s="611"/>
      <c r="DP17" s="612"/>
      <c r="DQ17" s="619">
        <v>621305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12248</v>
      </c>
      <c r="S18" s="611"/>
      <c r="T18" s="611"/>
      <c r="U18" s="611"/>
      <c r="V18" s="611"/>
      <c r="W18" s="611"/>
      <c r="X18" s="611"/>
      <c r="Y18" s="612"/>
      <c r="Z18" s="613">
        <v>0.1</v>
      </c>
      <c r="AA18" s="613"/>
      <c r="AB18" s="613"/>
      <c r="AC18" s="613"/>
      <c r="AD18" s="614">
        <v>12248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68779</v>
      </c>
      <c r="S19" s="611"/>
      <c r="T19" s="611"/>
      <c r="U19" s="611"/>
      <c r="V19" s="611"/>
      <c r="W19" s="611"/>
      <c r="X19" s="611"/>
      <c r="Y19" s="612"/>
      <c r="Z19" s="613">
        <v>0.5</v>
      </c>
      <c r="AA19" s="613"/>
      <c r="AB19" s="613"/>
      <c r="AC19" s="613"/>
      <c r="AD19" s="614">
        <v>68779</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3059</v>
      </c>
      <c r="S20" s="611"/>
      <c r="T20" s="611"/>
      <c r="U20" s="611"/>
      <c r="V20" s="611"/>
      <c r="W20" s="611"/>
      <c r="X20" s="611"/>
      <c r="Y20" s="612"/>
      <c r="Z20" s="613">
        <v>0</v>
      </c>
      <c r="AA20" s="613"/>
      <c r="AB20" s="613"/>
      <c r="AC20" s="613"/>
      <c r="AD20" s="614">
        <v>3059</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14081679</v>
      </c>
      <c r="CS20" s="611"/>
      <c r="CT20" s="611"/>
      <c r="CU20" s="611"/>
      <c r="CV20" s="611"/>
      <c r="CW20" s="611"/>
      <c r="CX20" s="611"/>
      <c r="CY20" s="612"/>
      <c r="CZ20" s="613">
        <v>100</v>
      </c>
      <c r="DA20" s="613"/>
      <c r="DB20" s="613"/>
      <c r="DC20" s="613"/>
      <c r="DD20" s="619">
        <v>1597800</v>
      </c>
      <c r="DE20" s="611"/>
      <c r="DF20" s="611"/>
      <c r="DG20" s="611"/>
      <c r="DH20" s="611"/>
      <c r="DI20" s="611"/>
      <c r="DJ20" s="611"/>
      <c r="DK20" s="611"/>
      <c r="DL20" s="611"/>
      <c r="DM20" s="611"/>
      <c r="DN20" s="611"/>
      <c r="DO20" s="611"/>
      <c r="DP20" s="612"/>
      <c r="DQ20" s="619">
        <v>8528336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2529527</v>
      </c>
      <c r="S21" s="611"/>
      <c r="T21" s="611"/>
      <c r="U21" s="611"/>
      <c r="V21" s="611"/>
      <c r="W21" s="611"/>
      <c r="X21" s="611"/>
      <c r="Y21" s="612"/>
      <c r="Z21" s="613">
        <v>17.600000000000001</v>
      </c>
      <c r="AA21" s="613"/>
      <c r="AB21" s="613"/>
      <c r="AC21" s="613"/>
      <c r="AD21" s="614">
        <v>2257309</v>
      </c>
      <c r="AE21" s="614"/>
      <c r="AF21" s="614"/>
      <c r="AG21" s="614"/>
      <c r="AH21" s="614"/>
      <c r="AI21" s="614"/>
      <c r="AJ21" s="614"/>
      <c r="AK21" s="614"/>
      <c r="AL21" s="615">
        <v>47.4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2257309</v>
      </c>
      <c r="S22" s="611"/>
      <c r="T22" s="611"/>
      <c r="U22" s="611"/>
      <c r="V22" s="611"/>
      <c r="W22" s="611"/>
      <c r="X22" s="611"/>
      <c r="Y22" s="612"/>
      <c r="Z22" s="613">
        <v>15.7</v>
      </c>
      <c r="AA22" s="613"/>
      <c r="AB22" s="613"/>
      <c r="AC22" s="613"/>
      <c r="AD22" s="614">
        <v>2257309</v>
      </c>
      <c r="AE22" s="614"/>
      <c r="AF22" s="614"/>
      <c r="AG22" s="614"/>
      <c r="AH22" s="614"/>
      <c r="AI22" s="614"/>
      <c r="AJ22" s="614"/>
      <c r="AK22" s="614"/>
      <c r="AL22" s="615">
        <v>47.4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272218</v>
      </c>
      <c r="S23" s="611"/>
      <c r="T23" s="611"/>
      <c r="U23" s="611"/>
      <c r="V23" s="611"/>
      <c r="W23" s="611"/>
      <c r="X23" s="611"/>
      <c r="Y23" s="612"/>
      <c r="Z23" s="613">
        <v>1.9</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4772535</v>
      </c>
      <c r="CS24" s="600"/>
      <c r="CT24" s="600"/>
      <c r="CU24" s="600"/>
      <c r="CV24" s="600"/>
      <c r="CW24" s="600"/>
      <c r="CX24" s="600"/>
      <c r="CY24" s="601"/>
      <c r="CZ24" s="604">
        <v>33.9</v>
      </c>
      <c r="DA24" s="605"/>
      <c r="DB24" s="605"/>
      <c r="DC24" s="621"/>
      <c r="DD24" s="645">
        <v>2762320</v>
      </c>
      <c r="DE24" s="600"/>
      <c r="DF24" s="600"/>
      <c r="DG24" s="600"/>
      <c r="DH24" s="600"/>
      <c r="DI24" s="600"/>
      <c r="DJ24" s="600"/>
      <c r="DK24" s="601"/>
      <c r="DL24" s="645">
        <v>2245248</v>
      </c>
      <c r="DM24" s="600"/>
      <c r="DN24" s="600"/>
      <c r="DO24" s="600"/>
      <c r="DP24" s="600"/>
      <c r="DQ24" s="600"/>
      <c r="DR24" s="600"/>
      <c r="DS24" s="600"/>
      <c r="DT24" s="600"/>
      <c r="DU24" s="600"/>
      <c r="DV24" s="601"/>
      <c r="DW24" s="604">
        <v>47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4827891</v>
      </c>
      <c r="S25" s="611"/>
      <c r="T25" s="611"/>
      <c r="U25" s="611"/>
      <c r="V25" s="611"/>
      <c r="W25" s="611"/>
      <c r="X25" s="611"/>
      <c r="Y25" s="612"/>
      <c r="Z25" s="613">
        <v>33.6</v>
      </c>
      <c r="AA25" s="613"/>
      <c r="AB25" s="613"/>
      <c r="AC25" s="613"/>
      <c r="AD25" s="614">
        <v>4555673</v>
      </c>
      <c r="AE25" s="614"/>
      <c r="AF25" s="614"/>
      <c r="AG25" s="614"/>
      <c r="AH25" s="614"/>
      <c r="AI25" s="614"/>
      <c r="AJ25" s="614"/>
      <c r="AK25" s="614"/>
      <c r="AL25" s="615">
        <v>95.6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1624204</v>
      </c>
      <c r="CS25" s="642"/>
      <c r="CT25" s="642"/>
      <c r="CU25" s="642"/>
      <c r="CV25" s="642"/>
      <c r="CW25" s="642"/>
      <c r="CX25" s="642"/>
      <c r="CY25" s="643"/>
      <c r="CZ25" s="615">
        <v>11.5</v>
      </c>
      <c r="DA25" s="640"/>
      <c r="DB25" s="640"/>
      <c r="DC25" s="644"/>
      <c r="DD25" s="619">
        <v>1429885</v>
      </c>
      <c r="DE25" s="642"/>
      <c r="DF25" s="642"/>
      <c r="DG25" s="642"/>
      <c r="DH25" s="642"/>
      <c r="DI25" s="642"/>
      <c r="DJ25" s="642"/>
      <c r="DK25" s="643"/>
      <c r="DL25" s="619">
        <v>1161396</v>
      </c>
      <c r="DM25" s="642"/>
      <c r="DN25" s="642"/>
      <c r="DO25" s="642"/>
      <c r="DP25" s="642"/>
      <c r="DQ25" s="642"/>
      <c r="DR25" s="642"/>
      <c r="DS25" s="642"/>
      <c r="DT25" s="642"/>
      <c r="DU25" s="642"/>
      <c r="DV25" s="643"/>
      <c r="DW25" s="615">
        <v>24.3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1814</v>
      </c>
      <c r="S26" s="611"/>
      <c r="T26" s="611"/>
      <c r="U26" s="611"/>
      <c r="V26" s="611"/>
      <c r="W26" s="611"/>
      <c r="X26" s="611"/>
      <c r="Y26" s="612"/>
      <c r="Z26" s="613">
        <v>0</v>
      </c>
      <c r="AA26" s="613"/>
      <c r="AB26" s="613"/>
      <c r="AC26" s="613"/>
      <c r="AD26" s="614">
        <v>1814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839878</v>
      </c>
      <c r="CS26" s="611"/>
      <c r="CT26" s="611"/>
      <c r="CU26" s="611"/>
      <c r="CV26" s="611"/>
      <c r="CW26" s="611"/>
      <c r="CX26" s="611"/>
      <c r="CY26" s="612"/>
      <c r="CZ26" s="615">
        <v>6</v>
      </c>
      <c r="DA26" s="640"/>
      <c r="DB26" s="640"/>
      <c r="DC26" s="644"/>
      <c r="DD26" s="619">
        <v>764356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82894</v>
      </c>
      <c r="S27" s="611"/>
      <c r="T27" s="611"/>
      <c r="U27" s="611"/>
      <c r="V27" s="611"/>
      <c r="W27" s="611"/>
      <c r="X27" s="611"/>
      <c r="Y27" s="612"/>
      <c r="Z27" s="613">
        <v>0.6</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1635647</v>
      </c>
      <c r="BH27" s="611"/>
      <c r="BI27" s="611"/>
      <c r="BJ27" s="611"/>
      <c r="BK27" s="611"/>
      <c r="BL27" s="611"/>
      <c r="BM27" s="611"/>
      <c r="BN27" s="612"/>
      <c r="BO27" s="613">
        <v>100</v>
      </c>
      <c r="BP27" s="613"/>
      <c r="BQ27" s="613"/>
      <c r="BR27" s="613"/>
      <c r="BS27" s="614">
        <v>10874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2498364</v>
      </c>
      <c r="CS27" s="642"/>
      <c r="CT27" s="642"/>
      <c r="CU27" s="642"/>
      <c r="CV27" s="642"/>
      <c r="CW27" s="642"/>
      <c r="CX27" s="642"/>
      <c r="CY27" s="643"/>
      <c r="CZ27" s="615">
        <v>17.7</v>
      </c>
      <c r="DA27" s="640"/>
      <c r="DB27" s="640"/>
      <c r="DC27" s="644"/>
      <c r="DD27" s="619">
        <v>711130</v>
      </c>
      <c r="DE27" s="642"/>
      <c r="DF27" s="642"/>
      <c r="DG27" s="642"/>
      <c r="DH27" s="642"/>
      <c r="DI27" s="642"/>
      <c r="DJ27" s="642"/>
      <c r="DK27" s="643"/>
      <c r="DL27" s="619">
        <v>462547</v>
      </c>
      <c r="DM27" s="642"/>
      <c r="DN27" s="642"/>
      <c r="DO27" s="642"/>
      <c r="DP27" s="642"/>
      <c r="DQ27" s="642"/>
      <c r="DR27" s="642"/>
      <c r="DS27" s="642"/>
      <c r="DT27" s="642"/>
      <c r="DU27" s="642"/>
      <c r="DV27" s="643"/>
      <c r="DW27" s="615">
        <v>9.6999999999999993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81325</v>
      </c>
      <c r="S28" s="611"/>
      <c r="T28" s="611"/>
      <c r="U28" s="611"/>
      <c r="V28" s="611"/>
      <c r="W28" s="611"/>
      <c r="X28" s="611"/>
      <c r="Y28" s="612"/>
      <c r="Z28" s="613">
        <v>0.6</v>
      </c>
      <c r="AA28" s="613"/>
      <c r="AB28" s="613"/>
      <c r="AC28" s="613"/>
      <c r="AD28" s="614">
        <v>5139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649967</v>
      </c>
      <c r="CS28" s="611"/>
      <c r="CT28" s="611"/>
      <c r="CU28" s="611"/>
      <c r="CV28" s="611"/>
      <c r="CW28" s="611"/>
      <c r="CX28" s="611"/>
      <c r="CY28" s="612"/>
      <c r="CZ28" s="615">
        <v>4.5999999999999996</v>
      </c>
      <c r="DA28" s="640"/>
      <c r="DB28" s="640"/>
      <c r="DC28" s="644"/>
      <c r="DD28" s="619">
        <v>621305</v>
      </c>
      <c r="DE28" s="611"/>
      <c r="DF28" s="611"/>
      <c r="DG28" s="611"/>
      <c r="DH28" s="611"/>
      <c r="DI28" s="611"/>
      <c r="DJ28" s="611"/>
      <c r="DK28" s="612"/>
      <c r="DL28" s="619">
        <v>621305</v>
      </c>
      <c r="DM28" s="611"/>
      <c r="DN28" s="611"/>
      <c r="DO28" s="611"/>
      <c r="DP28" s="611"/>
      <c r="DQ28" s="611"/>
      <c r="DR28" s="611"/>
      <c r="DS28" s="611"/>
      <c r="DT28" s="611"/>
      <c r="DU28" s="611"/>
      <c r="DV28" s="612"/>
      <c r="DW28" s="615">
        <v>13</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40884</v>
      </c>
      <c r="S29" s="611"/>
      <c r="T29" s="611"/>
      <c r="U29" s="611"/>
      <c r="V29" s="611"/>
      <c r="W29" s="611"/>
      <c r="X29" s="611"/>
      <c r="Y29" s="612"/>
      <c r="Z29" s="613">
        <v>0.3</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649967</v>
      </c>
      <c r="CS29" s="642"/>
      <c r="CT29" s="642"/>
      <c r="CU29" s="642"/>
      <c r="CV29" s="642"/>
      <c r="CW29" s="642"/>
      <c r="CX29" s="642"/>
      <c r="CY29" s="643"/>
      <c r="CZ29" s="615">
        <v>4.5999999999999996</v>
      </c>
      <c r="DA29" s="640"/>
      <c r="DB29" s="640"/>
      <c r="DC29" s="644"/>
      <c r="DD29" s="619">
        <v>621305</v>
      </c>
      <c r="DE29" s="642"/>
      <c r="DF29" s="642"/>
      <c r="DG29" s="642"/>
      <c r="DH29" s="642"/>
      <c r="DI29" s="642"/>
      <c r="DJ29" s="642"/>
      <c r="DK29" s="643"/>
      <c r="DL29" s="619">
        <v>621305</v>
      </c>
      <c r="DM29" s="642"/>
      <c r="DN29" s="642"/>
      <c r="DO29" s="642"/>
      <c r="DP29" s="642"/>
      <c r="DQ29" s="642"/>
      <c r="DR29" s="642"/>
      <c r="DS29" s="642"/>
      <c r="DT29" s="642"/>
      <c r="DU29" s="642"/>
      <c r="DV29" s="643"/>
      <c r="DW29" s="615">
        <v>13</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2626505</v>
      </c>
      <c r="S30" s="611"/>
      <c r="T30" s="611"/>
      <c r="U30" s="611"/>
      <c r="V30" s="611"/>
      <c r="W30" s="611"/>
      <c r="X30" s="611"/>
      <c r="Y30" s="612"/>
      <c r="Z30" s="613">
        <v>18.3</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626734</v>
      </c>
      <c r="CS30" s="611"/>
      <c r="CT30" s="611"/>
      <c r="CU30" s="611"/>
      <c r="CV30" s="611"/>
      <c r="CW30" s="611"/>
      <c r="CX30" s="611"/>
      <c r="CY30" s="612"/>
      <c r="CZ30" s="615">
        <v>4.5</v>
      </c>
      <c r="DA30" s="640"/>
      <c r="DB30" s="640"/>
      <c r="DC30" s="644"/>
      <c r="DD30" s="619">
        <v>598960</v>
      </c>
      <c r="DE30" s="611"/>
      <c r="DF30" s="611"/>
      <c r="DG30" s="611"/>
      <c r="DH30" s="611"/>
      <c r="DI30" s="611"/>
      <c r="DJ30" s="611"/>
      <c r="DK30" s="612"/>
      <c r="DL30" s="619">
        <v>598960</v>
      </c>
      <c r="DM30" s="611"/>
      <c r="DN30" s="611"/>
      <c r="DO30" s="611"/>
      <c r="DP30" s="611"/>
      <c r="DQ30" s="611"/>
      <c r="DR30" s="611"/>
      <c r="DS30" s="611"/>
      <c r="DT30" s="611"/>
      <c r="DU30" s="611"/>
      <c r="DV30" s="612"/>
      <c r="DW30" s="615">
        <v>12.5</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201348</v>
      </c>
      <c r="S31" s="611"/>
      <c r="T31" s="611"/>
      <c r="U31" s="611"/>
      <c r="V31" s="611"/>
      <c r="W31" s="611"/>
      <c r="X31" s="611"/>
      <c r="Y31" s="612"/>
      <c r="Z31" s="613">
        <v>1.4</v>
      </c>
      <c r="AA31" s="613"/>
      <c r="AB31" s="613"/>
      <c r="AC31" s="613"/>
      <c r="AD31" s="614">
        <v>201348</v>
      </c>
      <c r="AE31" s="614"/>
      <c r="AF31" s="614"/>
      <c r="AG31" s="614"/>
      <c r="AH31" s="614"/>
      <c r="AI31" s="614"/>
      <c r="AJ31" s="614"/>
      <c r="AK31" s="614"/>
      <c r="AL31" s="615">
        <v>4.2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98.1</v>
      </c>
      <c r="BN31" s="654"/>
      <c r="BO31" s="654"/>
      <c r="BP31" s="654"/>
      <c r="BQ31" s="655"/>
      <c r="BR31" s="666">
        <v>99.4</v>
      </c>
      <c r="BS31" s="654"/>
      <c r="BT31" s="654"/>
      <c r="BU31" s="654"/>
      <c r="BV31" s="654"/>
      <c r="BW31" s="654"/>
      <c r="BX31" s="605">
        <v>98.1</v>
      </c>
      <c r="BY31" s="654"/>
      <c r="BZ31" s="654"/>
      <c r="CA31" s="654"/>
      <c r="CB31" s="655"/>
      <c r="CD31" s="648"/>
      <c r="CE31" s="649"/>
      <c r="CF31" s="607" t="s">
        <v>300</v>
      </c>
      <c r="CG31" s="608"/>
      <c r="CH31" s="608"/>
      <c r="CI31" s="608"/>
      <c r="CJ31" s="608"/>
      <c r="CK31" s="608"/>
      <c r="CL31" s="608"/>
      <c r="CM31" s="608"/>
      <c r="CN31" s="608"/>
      <c r="CO31" s="608"/>
      <c r="CP31" s="608"/>
      <c r="CQ31" s="609"/>
      <c r="CR31" s="610">
        <v>23233</v>
      </c>
      <c r="CS31" s="642"/>
      <c r="CT31" s="642"/>
      <c r="CU31" s="642"/>
      <c r="CV31" s="642"/>
      <c r="CW31" s="642"/>
      <c r="CX31" s="642"/>
      <c r="CY31" s="643"/>
      <c r="CZ31" s="615">
        <v>0.2</v>
      </c>
      <c r="DA31" s="640"/>
      <c r="DB31" s="640"/>
      <c r="DC31" s="644"/>
      <c r="DD31" s="619">
        <v>22345</v>
      </c>
      <c r="DE31" s="642"/>
      <c r="DF31" s="642"/>
      <c r="DG31" s="642"/>
      <c r="DH31" s="642"/>
      <c r="DI31" s="642"/>
      <c r="DJ31" s="642"/>
      <c r="DK31" s="643"/>
      <c r="DL31" s="619">
        <v>22345</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928579</v>
      </c>
      <c r="S32" s="611"/>
      <c r="T32" s="611"/>
      <c r="U32" s="611"/>
      <c r="V32" s="611"/>
      <c r="W32" s="611"/>
      <c r="X32" s="611"/>
      <c r="Y32" s="612"/>
      <c r="Z32" s="613">
        <v>6.5</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2"/>
      <c r="BI32" s="642"/>
      <c r="BJ32" s="642"/>
      <c r="BK32" s="642"/>
      <c r="BL32" s="642"/>
      <c r="BM32" s="616">
        <v>98.4</v>
      </c>
      <c r="BN32" s="642"/>
      <c r="BO32" s="642"/>
      <c r="BP32" s="642"/>
      <c r="BQ32" s="665"/>
      <c r="BR32" s="667">
        <v>99.3</v>
      </c>
      <c r="BS32" s="642"/>
      <c r="BT32" s="642"/>
      <c r="BU32" s="642"/>
      <c r="BV32" s="642"/>
      <c r="BW32" s="642"/>
      <c r="BX32" s="616">
        <v>98.2</v>
      </c>
      <c r="BY32" s="642"/>
      <c r="BZ32" s="642"/>
      <c r="CA32" s="642"/>
      <c r="CB32" s="665"/>
      <c r="CD32" s="650"/>
      <c r="CE32" s="651"/>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62987</v>
      </c>
      <c r="S33" s="611"/>
      <c r="T33" s="611"/>
      <c r="U33" s="611"/>
      <c r="V33" s="611"/>
      <c r="W33" s="611"/>
      <c r="X33" s="611"/>
      <c r="Y33" s="612"/>
      <c r="Z33" s="613">
        <v>0.4</v>
      </c>
      <c r="AA33" s="613"/>
      <c r="AB33" s="613"/>
      <c r="AC33" s="613"/>
      <c r="AD33" s="614">
        <v>1851</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v>
      </c>
      <c r="BH33" s="669"/>
      <c r="BI33" s="669"/>
      <c r="BJ33" s="669"/>
      <c r="BK33" s="669"/>
      <c r="BL33" s="669"/>
      <c r="BM33" s="670">
        <v>97.5</v>
      </c>
      <c r="BN33" s="669"/>
      <c r="BO33" s="669"/>
      <c r="BP33" s="669"/>
      <c r="BQ33" s="671"/>
      <c r="BR33" s="668">
        <v>99.4</v>
      </c>
      <c r="BS33" s="669"/>
      <c r="BT33" s="669"/>
      <c r="BU33" s="669"/>
      <c r="BV33" s="669"/>
      <c r="BW33" s="669"/>
      <c r="BX33" s="670">
        <v>97.7</v>
      </c>
      <c r="BY33" s="669"/>
      <c r="BZ33" s="669"/>
      <c r="CA33" s="669"/>
      <c r="CB33" s="671"/>
      <c r="CD33" s="607" t="s">
        <v>307</v>
      </c>
      <c r="CE33" s="608"/>
      <c r="CF33" s="608"/>
      <c r="CG33" s="608"/>
      <c r="CH33" s="608"/>
      <c r="CI33" s="608"/>
      <c r="CJ33" s="608"/>
      <c r="CK33" s="608"/>
      <c r="CL33" s="608"/>
      <c r="CM33" s="608"/>
      <c r="CN33" s="608"/>
      <c r="CO33" s="608"/>
      <c r="CP33" s="608"/>
      <c r="CQ33" s="609"/>
      <c r="CR33" s="610">
        <v>7684438</v>
      </c>
      <c r="CS33" s="642"/>
      <c r="CT33" s="642"/>
      <c r="CU33" s="642"/>
      <c r="CV33" s="642"/>
      <c r="CW33" s="642"/>
      <c r="CX33" s="642"/>
      <c r="CY33" s="643"/>
      <c r="CZ33" s="615">
        <v>54.6</v>
      </c>
      <c r="DA33" s="640"/>
      <c r="DB33" s="640"/>
      <c r="DC33" s="644"/>
      <c r="DD33" s="619">
        <v>5031437</v>
      </c>
      <c r="DE33" s="642"/>
      <c r="DF33" s="642"/>
      <c r="DG33" s="642"/>
      <c r="DH33" s="642"/>
      <c r="DI33" s="642"/>
      <c r="DJ33" s="642"/>
      <c r="DK33" s="643"/>
      <c r="DL33" s="619">
        <v>1911195</v>
      </c>
      <c r="DM33" s="642"/>
      <c r="DN33" s="642"/>
      <c r="DO33" s="642"/>
      <c r="DP33" s="642"/>
      <c r="DQ33" s="642"/>
      <c r="DR33" s="642"/>
      <c r="DS33" s="642"/>
      <c r="DT33" s="642"/>
      <c r="DU33" s="642"/>
      <c r="DV33" s="643"/>
      <c r="DW33" s="615">
        <v>40</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2250021</v>
      </c>
      <c r="S34" s="611"/>
      <c r="T34" s="611"/>
      <c r="U34" s="611"/>
      <c r="V34" s="611"/>
      <c r="W34" s="611"/>
      <c r="X34" s="611"/>
      <c r="Y34" s="612"/>
      <c r="Z34" s="613">
        <v>15.7</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1389444</v>
      </c>
      <c r="CS34" s="611"/>
      <c r="CT34" s="611"/>
      <c r="CU34" s="611"/>
      <c r="CV34" s="611"/>
      <c r="CW34" s="611"/>
      <c r="CX34" s="611"/>
      <c r="CY34" s="612"/>
      <c r="CZ34" s="615">
        <v>9.9</v>
      </c>
      <c r="DA34" s="640"/>
      <c r="DB34" s="640"/>
      <c r="DC34" s="644"/>
      <c r="DD34" s="619">
        <v>844835</v>
      </c>
      <c r="DE34" s="611"/>
      <c r="DF34" s="611"/>
      <c r="DG34" s="611"/>
      <c r="DH34" s="611"/>
      <c r="DI34" s="611"/>
      <c r="DJ34" s="611"/>
      <c r="DK34" s="612"/>
      <c r="DL34" s="619">
        <v>734400</v>
      </c>
      <c r="DM34" s="611"/>
      <c r="DN34" s="611"/>
      <c r="DO34" s="611"/>
      <c r="DP34" s="611"/>
      <c r="DQ34" s="611"/>
      <c r="DR34" s="611"/>
      <c r="DS34" s="611"/>
      <c r="DT34" s="611"/>
      <c r="DU34" s="611"/>
      <c r="DV34" s="612"/>
      <c r="DW34" s="615">
        <v>15.4</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2367558</v>
      </c>
      <c r="S35" s="611"/>
      <c r="T35" s="611"/>
      <c r="U35" s="611"/>
      <c r="V35" s="611"/>
      <c r="W35" s="611"/>
      <c r="X35" s="611"/>
      <c r="Y35" s="612"/>
      <c r="Z35" s="613">
        <v>16.5</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64139</v>
      </c>
      <c r="CS35" s="642"/>
      <c r="CT35" s="642"/>
      <c r="CU35" s="642"/>
      <c r="CV35" s="642"/>
      <c r="CW35" s="642"/>
      <c r="CX35" s="642"/>
      <c r="CY35" s="643"/>
      <c r="CZ35" s="615">
        <v>0.5</v>
      </c>
      <c r="DA35" s="640"/>
      <c r="DB35" s="640"/>
      <c r="DC35" s="644"/>
      <c r="DD35" s="619">
        <v>15152</v>
      </c>
      <c r="DE35" s="642"/>
      <c r="DF35" s="642"/>
      <c r="DG35" s="642"/>
      <c r="DH35" s="642"/>
      <c r="DI35" s="642"/>
      <c r="DJ35" s="642"/>
      <c r="DK35" s="643"/>
      <c r="DL35" s="619">
        <v>15051</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376254</v>
      </c>
      <c r="S36" s="611"/>
      <c r="T36" s="611"/>
      <c r="U36" s="611"/>
      <c r="V36" s="611"/>
      <c r="W36" s="611"/>
      <c r="X36" s="611"/>
      <c r="Y36" s="612"/>
      <c r="Z36" s="613">
        <v>2.6</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833386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25050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2593479</v>
      </c>
      <c r="CS36" s="611"/>
      <c r="CT36" s="611"/>
      <c r="CU36" s="611"/>
      <c r="CV36" s="611"/>
      <c r="CW36" s="611"/>
      <c r="CX36" s="611"/>
      <c r="CY36" s="612"/>
      <c r="CZ36" s="615">
        <v>18.399999999999999</v>
      </c>
      <c r="DA36" s="640"/>
      <c r="DB36" s="640"/>
      <c r="DC36" s="644"/>
      <c r="DD36" s="619">
        <v>764266</v>
      </c>
      <c r="DE36" s="611"/>
      <c r="DF36" s="611"/>
      <c r="DG36" s="611"/>
      <c r="DH36" s="611"/>
      <c r="DI36" s="611"/>
      <c r="DJ36" s="611"/>
      <c r="DK36" s="612"/>
      <c r="DL36" s="619">
        <v>550107</v>
      </c>
      <c r="DM36" s="611"/>
      <c r="DN36" s="611"/>
      <c r="DO36" s="611"/>
      <c r="DP36" s="611"/>
      <c r="DQ36" s="611"/>
      <c r="DR36" s="611"/>
      <c r="DS36" s="611"/>
      <c r="DT36" s="611"/>
      <c r="DU36" s="611"/>
      <c r="DV36" s="612"/>
      <c r="DW36" s="615">
        <v>11.5</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203981</v>
      </c>
      <c r="S37" s="611"/>
      <c r="T37" s="611"/>
      <c r="U37" s="611"/>
      <c r="V37" s="611"/>
      <c r="W37" s="611"/>
      <c r="X37" s="611"/>
      <c r="Y37" s="612"/>
      <c r="Z37" s="613">
        <v>1.4</v>
      </c>
      <c r="AA37" s="613"/>
      <c r="AB37" s="613"/>
      <c r="AC37" s="613"/>
      <c r="AD37" s="614">
        <v>1018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46832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4592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400255</v>
      </c>
      <c r="CS37" s="642"/>
      <c r="CT37" s="642"/>
      <c r="CU37" s="642"/>
      <c r="CV37" s="642"/>
      <c r="CW37" s="642"/>
      <c r="CX37" s="642"/>
      <c r="CY37" s="643"/>
      <c r="CZ37" s="615">
        <v>2.8</v>
      </c>
      <c r="DA37" s="640"/>
      <c r="DB37" s="640"/>
      <c r="DC37" s="644"/>
      <c r="DD37" s="619">
        <v>400255</v>
      </c>
      <c r="DE37" s="642"/>
      <c r="DF37" s="642"/>
      <c r="DG37" s="642"/>
      <c r="DH37" s="642"/>
      <c r="DI37" s="642"/>
      <c r="DJ37" s="642"/>
      <c r="DK37" s="643"/>
      <c r="DL37" s="619">
        <v>400066</v>
      </c>
      <c r="DM37" s="642"/>
      <c r="DN37" s="642"/>
      <c r="DO37" s="642"/>
      <c r="DP37" s="642"/>
      <c r="DQ37" s="642"/>
      <c r="DR37" s="642"/>
      <c r="DS37" s="642"/>
      <c r="DT37" s="642"/>
      <c r="DU37" s="642"/>
      <c r="DV37" s="643"/>
      <c r="DW37" s="615">
        <v>8.4</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301749</v>
      </c>
      <c r="S38" s="611"/>
      <c r="T38" s="611"/>
      <c r="U38" s="611"/>
      <c r="V38" s="611"/>
      <c r="W38" s="611"/>
      <c r="X38" s="611"/>
      <c r="Y38" s="612"/>
      <c r="Z38" s="613">
        <v>2.1</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t="s">
        <v>121</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2211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786554</v>
      </c>
      <c r="CS38" s="611"/>
      <c r="CT38" s="611"/>
      <c r="CU38" s="611"/>
      <c r="CV38" s="611"/>
      <c r="CW38" s="611"/>
      <c r="CX38" s="611"/>
      <c r="CY38" s="612"/>
      <c r="CZ38" s="615">
        <v>5.6</v>
      </c>
      <c r="DA38" s="640"/>
      <c r="DB38" s="640"/>
      <c r="DC38" s="644"/>
      <c r="DD38" s="619">
        <v>644151</v>
      </c>
      <c r="DE38" s="611"/>
      <c r="DF38" s="611"/>
      <c r="DG38" s="611"/>
      <c r="DH38" s="611"/>
      <c r="DI38" s="611"/>
      <c r="DJ38" s="611"/>
      <c r="DK38" s="612"/>
      <c r="DL38" s="619">
        <v>611593</v>
      </c>
      <c r="DM38" s="611"/>
      <c r="DN38" s="611"/>
      <c r="DO38" s="611"/>
      <c r="DP38" s="611"/>
      <c r="DQ38" s="611"/>
      <c r="DR38" s="611"/>
      <c r="DS38" s="611"/>
      <c r="DT38" s="611"/>
      <c r="DU38" s="611"/>
      <c r="DV38" s="612"/>
      <c r="DW38" s="615">
        <v>12.8</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3600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2812222</v>
      </c>
      <c r="CS39" s="642"/>
      <c r="CT39" s="642"/>
      <c r="CU39" s="642"/>
      <c r="CV39" s="642"/>
      <c r="CW39" s="642"/>
      <c r="CX39" s="642"/>
      <c r="CY39" s="643"/>
      <c r="CZ39" s="615">
        <v>20</v>
      </c>
      <c r="DA39" s="640"/>
      <c r="DB39" s="640"/>
      <c r="DC39" s="644"/>
      <c r="DD39" s="619">
        <v>2762989</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14049</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38600</v>
      </c>
      <c r="CS40" s="611"/>
      <c r="CT40" s="611"/>
      <c r="CU40" s="611"/>
      <c r="CV40" s="611"/>
      <c r="CW40" s="611"/>
      <c r="CX40" s="611"/>
      <c r="CY40" s="612"/>
      <c r="CZ40" s="615">
        <v>0.3</v>
      </c>
      <c r="DA40" s="640"/>
      <c r="DB40" s="640"/>
      <c r="DC40" s="644"/>
      <c r="DD40" s="619">
        <v>44</v>
      </c>
      <c r="DE40" s="611"/>
      <c r="DF40" s="611"/>
      <c r="DG40" s="611"/>
      <c r="DH40" s="611"/>
      <c r="DI40" s="611"/>
      <c r="DJ40" s="611"/>
      <c r="DK40" s="612"/>
      <c r="DL40" s="619">
        <v>44</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14353790</v>
      </c>
      <c r="S41" s="683"/>
      <c r="T41" s="683"/>
      <c r="U41" s="683"/>
      <c r="V41" s="683"/>
      <c r="W41" s="683"/>
      <c r="X41" s="683"/>
      <c r="Y41" s="687"/>
      <c r="Z41" s="688">
        <v>100</v>
      </c>
      <c r="AA41" s="688"/>
      <c r="AB41" s="688"/>
      <c r="AC41" s="688"/>
      <c r="AD41" s="689">
        <v>4766843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173964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612590</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378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1624706</v>
      </c>
      <c r="CS42" s="642"/>
      <c r="CT42" s="642"/>
      <c r="CU42" s="642"/>
      <c r="CV42" s="642"/>
      <c r="CW42" s="642"/>
      <c r="CX42" s="642"/>
      <c r="CY42" s="643"/>
      <c r="CZ42" s="615">
        <v>11.5</v>
      </c>
      <c r="DA42" s="640"/>
      <c r="DB42" s="640"/>
      <c r="DC42" s="644"/>
      <c r="DD42" s="619">
        <v>734579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42403</v>
      </c>
      <c r="CS43" s="642"/>
      <c r="CT43" s="642"/>
      <c r="CU43" s="642"/>
      <c r="CV43" s="642"/>
      <c r="CW43" s="642"/>
      <c r="CX43" s="642"/>
      <c r="CY43" s="643"/>
      <c r="CZ43" s="615">
        <v>0.3</v>
      </c>
      <c r="DA43" s="640"/>
      <c r="DB43" s="640"/>
      <c r="DC43" s="644"/>
      <c r="DD43" s="619">
        <v>36641</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1597800</v>
      </c>
      <c r="CS44" s="611"/>
      <c r="CT44" s="611"/>
      <c r="CU44" s="611"/>
      <c r="CV44" s="611"/>
      <c r="CW44" s="611"/>
      <c r="CX44" s="611"/>
      <c r="CY44" s="612"/>
      <c r="CZ44" s="615">
        <v>11.3</v>
      </c>
      <c r="DA44" s="616"/>
      <c r="DB44" s="616"/>
      <c r="DC44" s="622"/>
      <c r="DD44" s="619">
        <v>726999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557014</v>
      </c>
      <c r="CS45" s="642"/>
      <c r="CT45" s="642"/>
      <c r="CU45" s="642"/>
      <c r="CV45" s="642"/>
      <c r="CW45" s="642"/>
      <c r="CX45" s="642"/>
      <c r="CY45" s="643"/>
      <c r="CZ45" s="615">
        <v>4</v>
      </c>
      <c r="DA45" s="640"/>
      <c r="DB45" s="640"/>
      <c r="DC45" s="644"/>
      <c r="DD45" s="619">
        <v>50228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1012983</v>
      </c>
      <c r="CS46" s="611"/>
      <c r="CT46" s="611"/>
      <c r="CU46" s="611"/>
      <c r="CV46" s="611"/>
      <c r="CW46" s="611"/>
      <c r="CX46" s="611"/>
      <c r="CY46" s="612"/>
      <c r="CZ46" s="615">
        <v>7.2</v>
      </c>
      <c r="DA46" s="616"/>
      <c r="DB46" s="616"/>
      <c r="DC46" s="622"/>
      <c r="DD46" s="619">
        <v>661068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26906</v>
      </c>
      <c r="CS47" s="642"/>
      <c r="CT47" s="642"/>
      <c r="CU47" s="642"/>
      <c r="CV47" s="642"/>
      <c r="CW47" s="642"/>
      <c r="CX47" s="642"/>
      <c r="CY47" s="643"/>
      <c r="CZ47" s="615">
        <v>0.2</v>
      </c>
      <c r="DA47" s="640"/>
      <c r="DB47" s="640"/>
      <c r="DC47" s="644"/>
      <c r="DD47" s="619">
        <v>7580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14081679</v>
      </c>
      <c r="CS49" s="669"/>
      <c r="CT49" s="669"/>
      <c r="CU49" s="669"/>
      <c r="CV49" s="669"/>
      <c r="CW49" s="669"/>
      <c r="CX49" s="669"/>
      <c r="CY49" s="698"/>
      <c r="CZ49" s="690">
        <v>100</v>
      </c>
      <c r="DA49" s="699"/>
      <c r="DB49" s="699"/>
      <c r="DC49" s="700"/>
      <c r="DD49" s="701">
        <v>8528336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jxjtBUuxdPF1NLt8Gg+DPVl2smW6pdgoVEdFJAXAjbmuSA5dhCzNsdevkBGBVL7TuPImrd2TeyGxUHiGd9amA==" saltValue="y5Llc+Vrfowr5HxAbo2g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14600</v>
      </c>
      <c r="R7" s="740"/>
      <c r="S7" s="740"/>
      <c r="T7" s="740"/>
      <c r="U7" s="740"/>
      <c r="V7" s="740">
        <v>14328</v>
      </c>
      <c r="W7" s="740"/>
      <c r="X7" s="740"/>
      <c r="Y7" s="740"/>
      <c r="Z7" s="740"/>
      <c r="AA7" s="740">
        <v>272</v>
      </c>
      <c r="AB7" s="740"/>
      <c r="AC7" s="740"/>
      <c r="AD7" s="740"/>
      <c r="AE7" s="741"/>
      <c r="AF7" s="742">
        <v>140</v>
      </c>
      <c r="AG7" s="743"/>
      <c r="AH7" s="743"/>
      <c r="AI7" s="743"/>
      <c r="AJ7" s="744"/>
      <c r="AK7" s="745">
        <v>2614</v>
      </c>
      <c r="AL7" s="746"/>
      <c r="AM7" s="746"/>
      <c r="AN7" s="746"/>
      <c r="AO7" s="746"/>
      <c r="AP7" s="746">
        <v>5110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551</v>
      </c>
      <c r="BT7" s="734"/>
      <c r="BU7" s="734"/>
      <c r="BV7" s="734"/>
      <c r="BW7" s="734"/>
      <c r="BX7" s="734"/>
      <c r="BY7" s="734"/>
      <c r="BZ7" s="734"/>
      <c r="CA7" s="734"/>
      <c r="CB7" s="734"/>
      <c r="CC7" s="734"/>
      <c r="CD7" s="734"/>
      <c r="CE7" s="734"/>
      <c r="CF7" s="734"/>
      <c r="CG7" s="749"/>
      <c r="CH7" s="730">
        <v>17</v>
      </c>
      <c r="CI7" s="731"/>
      <c r="CJ7" s="731"/>
      <c r="CK7" s="731"/>
      <c r="CL7" s="732"/>
      <c r="CM7" s="730">
        <v>135</v>
      </c>
      <c r="CN7" s="731"/>
      <c r="CO7" s="731"/>
      <c r="CP7" s="731"/>
      <c r="CQ7" s="732"/>
      <c r="CR7" s="730">
        <v>3</v>
      </c>
      <c r="CS7" s="731"/>
      <c r="CT7" s="731"/>
      <c r="CU7" s="731"/>
      <c r="CV7" s="732"/>
      <c r="CW7" s="730">
        <v>1220</v>
      </c>
      <c r="CX7" s="731"/>
      <c r="CY7" s="731"/>
      <c r="CZ7" s="731"/>
      <c r="DA7" s="732"/>
      <c r="DB7" s="730" t="s">
        <v>552</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v>0</v>
      </c>
      <c r="AB8" s="771"/>
      <c r="AC8" s="771"/>
      <c r="AD8" s="771"/>
      <c r="AE8" s="772"/>
      <c r="AF8" s="773">
        <v>0</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247</v>
      </c>
      <c r="R9" s="771"/>
      <c r="S9" s="771"/>
      <c r="T9" s="771"/>
      <c r="U9" s="771"/>
      <c r="V9" s="771">
        <v>246</v>
      </c>
      <c r="W9" s="771"/>
      <c r="X9" s="771"/>
      <c r="Y9" s="771"/>
      <c r="Z9" s="771"/>
      <c r="AA9" s="771">
        <v>0</v>
      </c>
      <c r="AB9" s="771"/>
      <c r="AC9" s="771"/>
      <c r="AD9" s="771"/>
      <c r="AE9" s="772"/>
      <c r="AF9" s="773">
        <v>0</v>
      </c>
      <c r="AG9" s="774"/>
      <c r="AH9" s="774"/>
      <c r="AI9" s="774"/>
      <c r="AJ9" s="775"/>
      <c r="AK9" s="756">
        <v>0</v>
      </c>
      <c r="AL9" s="757"/>
      <c r="AM9" s="757"/>
      <c r="AN9" s="757"/>
      <c r="AO9" s="757"/>
      <c r="AP9" s="757">
        <v>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14847</v>
      </c>
      <c r="R23" s="780"/>
      <c r="S23" s="780"/>
      <c r="T23" s="780"/>
      <c r="U23" s="780"/>
      <c r="V23" s="780">
        <v>14574</v>
      </c>
      <c r="W23" s="780"/>
      <c r="X23" s="780"/>
      <c r="Y23" s="780"/>
      <c r="Z23" s="780"/>
      <c r="AA23" s="780">
        <v>272</v>
      </c>
      <c r="AB23" s="780"/>
      <c r="AC23" s="780"/>
      <c r="AD23" s="780"/>
      <c r="AE23" s="781"/>
      <c r="AF23" s="782">
        <v>140</v>
      </c>
      <c r="AG23" s="780"/>
      <c r="AH23" s="780"/>
      <c r="AI23" s="780"/>
      <c r="AJ23" s="783"/>
      <c r="AK23" s="784"/>
      <c r="AL23" s="785"/>
      <c r="AM23" s="785"/>
      <c r="AN23" s="785"/>
      <c r="AO23" s="785"/>
      <c r="AP23" s="780">
        <v>5110</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2061</v>
      </c>
      <c r="R28" s="810"/>
      <c r="S28" s="810"/>
      <c r="T28" s="810"/>
      <c r="U28" s="810"/>
      <c r="V28" s="810">
        <v>2036</v>
      </c>
      <c r="W28" s="810"/>
      <c r="X28" s="810"/>
      <c r="Y28" s="810"/>
      <c r="Z28" s="810"/>
      <c r="AA28" s="810">
        <v>25</v>
      </c>
      <c r="AB28" s="810"/>
      <c r="AC28" s="810"/>
      <c r="AD28" s="810"/>
      <c r="AE28" s="811"/>
      <c r="AF28" s="812">
        <v>25</v>
      </c>
      <c r="AG28" s="810"/>
      <c r="AH28" s="810"/>
      <c r="AI28" s="810"/>
      <c r="AJ28" s="813"/>
      <c r="AK28" s="814">
        <v>216</v>
      </c>
      <c r="AL28" s="815"/>
      <c r="AM28" s="815"/>
      <c r="AN28" s="815"/>
      <c r="AO28" s="815"/>
      <c r="AP28" s="815" t="s">
        <v>552</v>
      </c>
      <c r="AQ28" s="815"/>
      <c r="AR28" s="815"/>
      <c r="AS28" s="815"/>
      <c r="AT28" s="815"/>
      <c r="AU28" s="815" t="s">
        <v>552</v>
      </c>
      <c r="AV28" s="815"/>
      <c r="AW28" s="815"/>
      <c r="AX28" s="815"/>
      <c r="AY28" s="815"/>
      <c r="AZ28" s="816" t="s">
        <v>552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1819</v>
      </c>
      <c r="R29" s="771"/>
      <c r="S29" s="771"/>
      <c r="T29" s="771"/>
      <c r="U29" s="771"/>
      <c r="V29" s="771">
        <v>1741</v>
      </c>
      <c r="W29" s="771"/>
      <c r="X29" s="771"/>
      <c r="Y29" s="771"/>
      <c r="Z29" s="771"/>
      <c r="AA29" s="771">
        <v>78</v>
      </c>
      <c r="AB29" s="771"/>
      <c r="AC29" s="771"/>
      <c r="AD29" s="771"/>
      <c r="AE29" s="772"/>
      <c r="AF29" s="773">
        <v>78</v>
      </c>
      <c r="AG29" s="774"/>
      <c r="AH29" s="774"/>
      <c r="AI29" s="774"/>
      <c r="AJ29" s="775"/>
      <c r="AK29" s="821">
        <v>414</v>
      </c>
      <c r="AL29" s="817"/>
      <c r="AM29" s="817"/>
      <c r="AN29" s="817"/>
      <c r="AO29" s="817"/>
      <c r="AP29" s="817" t="s">
        <v>552</v>
      </c>
      <c r="AQ29" s="817"/>
      <c r="AR29" s="817"/>
      <c r="AS29" s="817"/>
      <c r="AT29" s="817"/>
      <c r="AU29" s="817" t="s">
        <v>552</v>
      </c>
      <c r="AV29" s="817"/>
      <c r="AW29" s="817"/>
      <c r="AX29" s="817"/>
      <c r="AY29" s="817"/>
      <c r="AZ29" s="818" t="s">
        <v>552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489</v>
      </c>
      <c r="R30" s="771"/>
      <c r="S30" s="771"/>
      <c r="T30" s="771"/>
      <c r="U30" s="771"/>
      <c r="V30" s="771">
        <v>488</v>
      </c>
      <c r="W30" s="771"/>
      <c r="X30" s="771"/>
      <c r="Y30" s="771"/>
      <c r="Z30" s="771"/>
      <c r="AA30" s="771">
        <v>1</v>
      </c>
      <c r="AB30" s="771"/>
      <c r="AC30" s="771"/>
      <c r="AD30" s="771"/>
      <c r="AE30" s="772"/>
      <c r="AF30" s="773">
        <v>1</v>
      </c>
      <c r="AG30" s="774"/>
      <c r="AH30" s="774"/>
      <c r="AI30" s="774"/>
      <c r="AJ30" s="775"/>
      <c r="AK30" s="821">
        <v>285</v>
      </c>
      <c r="AL30" s="817"/>
      <c r="AM30" s="817"/>
      <c r="AN30" s="817"/>
      <c r="AO30" s="817"/>
      <c r="AP30" s="817" t="s">
        <v>552</v>
      </c>
      <c r="AQ30" s="817"/>
      <c r="AR30" s="817"/>
      <c r="AS30" s="817"/>
      <c r="AT30" s="817"/>
      <c r="AU30" s="817" t="s">
        <v>552</v>
      </c>
      <c r="AV30" s="817"/>
      <c r="AW30" s="817"/>
      <c r="AX30" s="817"/>
      <c r="AY30" s="817"/>
      <c r="AZ30" s="818" t="s">
        <v>552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16</v>
      </c>
      <c r="R31" s="771"/>
      <c r="S31" s="771"/>
      <c r="T31" s="771"/>
      <c r="U31" s="771"/>
      <c r="V31" s="771">
        <v>15</v>
      </c>
      <c r="W31" s="771"/>
      <c r="X31" s="771"/>
      <c r="Y31" s="771"/>
      <c r="Z31" s="771"/>
      <c r="AA31" s="771">
        <v>1</v>
      </c>
      <c r="AB31" s="771"/>
      <c r="AC31" s="771"/>
      <c r="AD31" s="771"/>
      <c r="AE31" s="772"/>
      <c r="AF31" s="773">
        <v>1</v>
      </c>
      <c r="AG31" s="774"/>
      <c r="AH31" s="774"/>
      <c r="AI31" s="774"/>
      <c r="AJ31" s="775"/>
      <c r="AK31" s="821">
        <v>7</v>
      </c>
      <c r="AL31" s="817"/>
      <c r="AM31" s="817"/>
      <c r="AN31" s="817"/>
      <c r="AO31" s="817"/>
      <c r="AP31" s="817" t="s">
        <v>552</v>
      </c>
      <c r="AQ31" s="817"/>
      <c r="AR31" s="817"/>
      <c r="AS31" s="817"/>
      <c r="AT31" s="817"/>
      <c r="AU31" s="817" t="s">
        <v>552</v>
      </c>
      <c r="AV31" s="817"/>
      <c r="AW31" s="817"/>
      <c r="AX31" s="817"/>
      <c r="AY31" s="817"/>
      <c r="AZ31" s="818" t="s">
        <v>552</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297</v>
      </c>
      <c r="R32" s="771"/>
      <c r="S32" s="771"/>
      <c r="T32" s="771"/>
      <c r="U32" s="771"/>
      <c r="V32" s="771">
        <v>278</v>
      </c>
      <c r="W32" s="771"/>
      <c r="X32" s="771"/>
      <c r="Y32" s="771"/>
      <c r="Z32" s="771"/>
      <c r="AA32" s="771">
        <v>19</v>
      </c>
      <c r="AB32" s="771"/>
      <c r="AC32" s="771"/>
      <c r="AD32" s="771"/>
      <c r="AE32" s="772"/>
      <c r="AF32" s="773">
        <v>721</v>
      </c>
      <c r="AG32" s="774"/>
      <c r="AH32" s="774"/>
      <c r="AI32" s="774"/>
      <c r="AJ32" s="775"/>
      <c r="AK32" s="821">
        <v>14</v>
      </c>
      <c r="AL32" s="817"/>
      <c r="AM32" s="817"/>
      <c r="AN32" s="817"/>
      <c r="AO32" s="817"/>
      <c r="AP32" s="817">
        <v>323</v>
      </c>
      <c r="AQ32" s="817"/>
      <c r="AR32" s="817"/>
      <c r="AS32" s="817"/>
      <c r="AT32" s="817"/>
      <c r="AU32" s="817">
        <v>52</v>
      </c>
      <c r="AV32" s="817"/>
      <c r="AW32" s="817"/>
      <c r="AX32" s="817"/>
      <c r="AY32" s="817"/>
      <c r="AZ32" s="818" t="s">
        <v>552</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826</v>
      </c>
      <c r="AG63" s="831"/>
      <c r="AH63" s="831"/>
      <c r="AI63" s="831"/>
      <c r="AJ63" s="832"/>
      <c r="AK63" s="833"/>
      <c r="AL63" s="828"/>
      <c r="AM63" s="828"/>
      <c r="AN63" s="828"/>
      <c r="AO63" s="828"/>
      <c r="AP63" s="831">
        <v>323</v>
      </c>
      <c r="AQ63" s="831"/>
      <c r="AR63" s="831"/>
      <c r="AS63" s="831"/>
      <c r="AT63" s="831"/>
      <c r="AU63" s="831">
        <v>52</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553</v>
      </c>
      <c r="C68" s="857"/>
      <c r="D68" s="857"/>
      <c r="E68" s="857"/>
      <c r="F68" s="857"/>
      <c r="G68" s="857"/>
      <c r="H68" s="857"/>
      <c r="I68" s="857"/>
      <c r="J68" s="857"/>
      <c r="K68" s="857"/>
      <c r="L68" s="857"/>
      <c r="M68" s="857"/>
      <c r="N68" s="857"/>
      <c r="O68" s="857"/>
      <c r="P68" s="858"/>
      <c r="Q68" s="859">
        <v>1895</v>
      </c>
      <c r="R68" s="853"/>
      <c r="S68" s="853"/>
      <c r="T68" s="853"/>
      <c r="U68" s="853"/>
      <c r="V68" s="853">
        <v>1887</v>
      </c>
      <c r="W68" s="853"/>
      <c r="X68" s="853"/>
      <c r="Y68" s="853"/>
      <c r="Z68" s="853"/>
      <c r="AA68" s="853">
        <v>9</v>
      </c>
      <c r="AB68" s="853"/>
      <c r="AC68" s="853"/>
      <c r="AD68" s="853"/>
      <c r="AE68" s="853"/>
      <c r="AF68" s="853">
        <v>9</v>
      </c>
      <c r="AG68" s="853"/>
      <c r="AH68" s="853"/>
      <c r="AI68" s="853"/>
      <c r="AJ68" s="853"/>
      <c r="AK68" s="853">
        <v>24</v>
      </c>
      <c r="AL68" s="853"/>
      <c r="AM68" s="853"/>
      <c r="AN68" s="853"/>
      <c r="AO68" s="853"/>
      <c r="AP68" s="853">
        <v>0</v>
      </c>
      <c r="AQ68" s="853"/>
      <c r="AR68" s="853"/>
      <c r="AS68" s="853"/>
      <c r="AT68" s="853"/>
      <c r="AU68" s="853" t="s">
        <v>552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554</v>
      </c>
      <c r="C69" s="861"/>
      <c r="D69" s="861"/>
      <c r="E69" s="861"/>
      <c r="F69" s="861"/>
      <c r="G69" s="861"/>
      <c r="H69" s="861"/>
      <c r="I69" s="861"/>
      <c r="J69" s="861"/>
      <c r="K69" s="861"/>
      <c r="L69" s="861"/>
      <c r="M69" s="861"/>
      <c r="N69" s="861"/>
      <c r="O69" s="861"/>
      <c r="P69" s="862"/>
      <c r="Q69" s="863">
        <v>25</v>
      </c>
      <c r="R69" s="817"/>
      <c r="S69" s="817"/>
      <c r="T69" s="817"/>
      <c r="U69" s="817"/>
      <c r="V69" s="817">
        <v>23</v>
      </c>
      <c r="W69" s="817"/>
      <c r="X69" s="817"/>
      <c r="Y69" s="817"/>
      <c r="Z69" s="817"/>
      <c r="AA69" s="817">
        <v>1</v>
      </c>
      <c r="AB69" s="817"/>
      <c r="AC69" s="817"/>
      <c r="AD69" s="817"/>
      <c r="AE69" s="817"/>
      <c r="AF69" s="817">
        <v>1</v>
      </c>
      <c r="AG69" s="817"/>
      <c r="AH69" s="817"/>
      <c r="AI69" s="817"/>
      <c r="AJ69" s="817"/>
      <c r="AK69" s="817">
        <v>9</v>
      </c>
      <c r="AL69" s="817"/>
      <c r="AM69" s="817"/>
      <c r="AN69" s="817"/>
      <c r="AO69" s="817"/>
      <c r="AP69" s="817">
        <v>0</v>
      </c>
      <c r="AQ69" s="817"/>
      <c r="AR69" s="817"/>
      <c r="AS69" s="817"/>
      <c r="AT69" s="817"/>
      <c r="AU69" s="817" t="s">
        <v>552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555</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v>0</v>
      </c>
      <c r="AL70" s="817"/>
      <c r="AM70" s="817"/>
      <c r="AN70" s="817"/>
      <c r="AO70" s="817"/>
      <c r="AP70" s="817">
        <v>0</v>
      </c>
      <c r="AQ70" s="817"/>
      <c r="AR70" s="817"/>
      <c r="AS70" s="817"/>
      <c r="AT70" s="817"/>
      <c r="AU70" s="817" t="s">
        <v>552</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556</v>
      </c>
      <c r="C71" s="861"/>
      <c r="D71" s="861"/>
      <c r="E71" s="861"/>
      <c r="F71" s="861"/>
      <c r="G71" s="861"/>
      <c r="H71" s="861"/>
      <c r="I71" s="861"/>
      <c r="J71" s="861"/>
      <c r="K71" s="861"/>
      <c r="L71" s="861"/>
      <c r="M71" s="861"/>
      <c r="N71" s="861"/>
      <c r="O71" s="861"/>
      <c r="P71" s="862"/>
      <c r="Q71" s="863">
        <v>222</v>
      </c>
      <c r="R71" s="817"/>
      <c r="S71" s="817"/>
      <c r="T71" s="817"/>
      <c r="U71" s="817"/>
      <c r="V71" s="817">
        <v>215</v>
      </c>
      <c r="W71" s="817"/>
      <c r="X71" s="817"/>
      <c r="Y71" s="817"/>
      <c r="Z71" s="817"/>
      <c r="AA71" s="817">
        <v>7</v>
      </c>
      <c r="AB71" s="817"/>
      <c r="AC71" s="817"/>
      <c r="AD71" s="817"/>
      <c r="AE71" s="817"/>
      <c r="AF71" s="817">
        <v>7</v>
      </c>
      <c r="AG71" s="817"/>
      <c r="AH71" s="817"/>
      <c r="AI71" s="817"/>
      <c r="AJ71" s="817"/>
      <c r="AK71" s="817">
        <v>6</v>
      </c>
      <c r="AL71" s="817"/>
      <c r="AM71" s="817"/>
      <c r="AN71" s="817"/>
      <c r="AO71" s="817"/>
      <c r="AP71" s="817">
        <v>0</v>
      </c>
      <c r="AQ71" s="817"/>
      <c r="AR71" s="817"/>
      <c r="AS71" s="817"/>
      <c r="AT71" s="817"/>
      <c r="AU71" s="817" t="s">
        <v>552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557</v>
      </c>
      <c r="C72" s="861"/>
      <c r="D72" s="861"/>
      <c r="E72" s="861"/>
      <c r="F72" s="861"/>
      <c r="G72" s="861"/>
      <c r="H72" s="861"/>
      <c r="I72" s="861"/>
      <c r="J72" s="861"/>
      <c r="K72" s="861"/>
      <c r="L72" s="861"/>
      <c r="M72" s="861"/>
      <c r="N72" s="861"/>
      <c r="O72" s="861"/>
      <c r="P72" s="862"/>
      <c r="Q72" s="863">
        <v>176722</v>
      </c>
      <c r="R72" s="817"/>
      <c r="S72" s="817"/>
      <c r="T72" s="817"/>
      <c r="U72" s="817"/>
      <c r="V72" s="817">
        <v>170611</v>
      </c>
      <c r="W72" s="817"/>
      <c r="X72" s="817"/>
      <c r="Y72" s="817"/>
      <c r="Z72" s="817"/>
      <c r="AA72" s="817">
        <v>6110</v>
      </c>
      <c r="AB72" s="817"/>
      <c r="AC72" s="817"/>
      <c r="AD72" s="817"/>
      <c r="AE72" s="817"/>
      <c r="AF72" s="817">
        <v>6110</v>
      </c>
      <c r="AG72" s="817"/>
      <c r="AH72" s="817"/>
      <c r="AI72" s="817"/>
      <c r="AJ72" s="817"/>
      <c r="AK72" s="817">
        <v>2165</v>
      </c>
      <c r="AL72" s="817"/>
      <c r="AM72" s="817"/>
      <c r="AN72" s="817"/>
      <c r="AO72" s="817"/>
      <c r="AP72" s="817" t="s">
        <v>552</v>
      </c>
      <c r="AQ72" s="817"/>
      <c r="AR72" s="817"/>
      <c r="AS72" s="817"/>
      <c r="AT72" s="817"/>
      <c r="AU72" s="817" t="s">
        <v>552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558</v>
      </c>
      <c r="C73" s="861"/>
      <c r="D73" s="861"/>
      <c r="E73" s="861"/>
      <c r="F73" s="861"/>
      <c r="G73" s="861"/>
      <c r="H73" s="861"/>
      <c r="I73" s="861"/>
      <c r="J73" s="861"/>
      <c r="K73" s="861"/>
      <c r="L73" s="861"/>
      <c r="M73" s="861"/>
      <c r="N73" s="861"/>
      <c r="O73" s="861"/>
      <c r="P73" s="862"/>
      <c r="Q73" s="863">
        <v>1146</v>
      </c>
      <c r="R73" s="817"/>
      <c r="S73" s="817"/>
      <c r="T73" s="817"/>
      <c r="U73" s="817"/>
      <c r="V73" s="817">
        <v>1077</v>
      </c>
      <c r="W73" s="817"/>
      <c r="X73" s="817"/>
      <c r="Y73" s="817"/>
      <c r="Z73" s="817"/>
      <c r="AA73" s="817">
        <v>69</v>
      </c>
      <c r="AB73" s="817"/>
      <c r="AC73" s="817"/>
      <c r="AD73" s="817"/>
      <c r="AE73" s="817"/>
      <c r="AF73" s="817">
        <v>69</v>
      </c>
      <c r="AG73" s="817"/>
      <c r="AH73" s="817"/>
      <c r="AI73" s="817"/>
      <c r="AJ73" s="817"/>
      <c r="AK73" s="817">
        <v>4</v>
      </c>
      <c r="AL73" s="817"/>
      <c r="AM73" s="817"/>
      <c r="AN73" s="817"/>
      <c r="AO73" s="817"/>
      <c r="AP73" s="817">
        <v>54</v>
      </c>
      <c r="AQ73" s="817"/>
      <c r="AR73" s="817"/>
      <c r="AS73" s="817"/>
      <c r="AT73" s="817"/>
      <c r="AU73" s="817">
        <v>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559</v>
      </c>
      <c r="C74" s="861"/>
      <c r="D74" s="861"/>
      <c r="E74" s="861"/>
      <c r="F74" s="861"/>
      <c r="G74" s="861"/>
      <c r="H74" s="861"/>
      <c r="I74" s="861"/>
      <c r="J74" s="861"/>
      <c r="K74" s="861"/>
      <c r="L74" s="861"/>
      <c r="M74" s="861"/>
      <c r="N74" s="861"/>
      <c r="O74" s="861"/>
      <c r="P74" s="862"/>
      <c r="Q74" s="863">
        <v>262</v>
      </c>
      <c r="R74" s="817"/>
      <c r="S74" s="817"/>
      <c r="T74" s="817"/>
      <c r="U74" s="817"/>
      <c r="V74" s="817">
        <v>252</v>
      </c>
      <c r="W74" s="817"/>
      <c r="X74" s="817"/>
      <c r="Y74" s="817"/>
      <c r="Z74" s="817"/>
      <c r="AA74" s="817">
        <v>9</v>
      </c>
      <c r="AB74" s="817"/>
      <c r="AC74" s="817"/>
      <c r="AD74" s="817"/>
      <c r="AE74" s="817"/>
      <c r="AF74" s="817">
        <v>55</v>
      </c>
      <c r="AG74" s="817"/>
      <c r="AH74" s="817"/>
      <c r="AI74" s="817"/>
      <c r="AJ74" s="817"/>
      <c r="AK74" s="817">
        <v>59</v>
      </c>
      <c r="AL74" s="817"/>
      <c r="AM74" s="817"/>
      <c r="AN74" s="817"/>
      <c r="AO74" s="817"/>
      <c r="AP74" s="817">
        <v>361</v>
      </c>
      <c r="AQ74" s="817"/>
      <c r="AR74" s="817"/>
      <c r="AS74" s="817"/>
      <c r="AT74" s="817"/>
      <c r="AU74" s="817">
        <v>104</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560</v>
      </c>
      <c r="C75" s="861"/>
      <c r="D75" s="861"/>
      <c r="E75" s="861"/>
      <c r="F75" s="861"/>
      <c r="G75" s="861"/>
      <c r="H75" s="861"/>
      <c r="I75" s="861"/>
      <c r="J75" s="861"/>
      <c r="K75" s="861"/>
      <c r="L75" s="861"/>
      <c r="M75" s="861"/>
      <c r="N75" s="861"/>
      <c r="O75" s="861"/>
      <c r="P75" s="862"/>
      <c r="Q75" s="864">
        <v>1112</v>
      </c>
      <c r="R75" s="865"/>
      <c r="S75" s="865"/>
      <c r="T75" s="865"/>
      <c r="U75" s="821"/>
      <c r="V75" s="866">
        <v>1061</v>
      </c>
      <c r="W75" s="865"/>
      <c r="X75" s="865"/>
      <c r="Y75" s="865"/>
      <c r="Z75" s="821"/>
      <c r="AA75" s="866">
        <v>51</v>
      </c>
      <c r="AB75" s="865"/>
      <c r="AC75" s="865"/>
      <c r="AD75" s="865"/>
      <c r="AE75" s="821"/>
      <c r="AF75" s="866">
        <v>22</v>
      </c>
      <c r="AG75" s="865"/>
      <c r="AH75" s="865"/>
      <c r="AI75" s="865"/>
      <c r="AJ75" s="821"/>
      <c r="AK75" s="866">
        <v>31</v>
      </c>
      <c r="AL75" s="865"/>
      <c r="AM75" s="865"/>
      <c r="AN75" s="865"/>
      <c r="AO75" s="821"/>
      <c r="AP75" s="866">
        <v>488</v>
      </c>
      <c r="AQ75" s="865"/>
      <c r="AR75" s="865"/>
      <c r="AS75" s="865"/>
      <c r="AT75" s="821"/>
      <c r="AU75" s="866">
        <v>110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6275</v>
      </c>
      <c r="AG88" s="831"/>
      <c r="AH88" s="831"/>
      <c r="AI88" s="831"/>
      <c r="AJ88" s="831"/>
      <c r="AK88" s="828"/>
      <c r="AL88" s="828"/>
      <c r="AM88" s="828"/>
      <c r="AN88" s="828"/>
      <c r="AO88" s="828"/>
      <c r="AP88" s="831">
        <v>903</v>
      </c>
      <c r="AQ88" s="831"/>
      <c r="AR88" s="831"/>
      <c r="AS88" s="831"/>
      <c r="AT88" s="831"/>
      <c r="AU88" s="831">
        <v>223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v>
      </c>
      <c r="CS102" s="839"/>
      <c r="CT102" s="839"/>
      <c r="CU102" s="839"/>
      <c r="CV102" s="878"/>
      <c r="CW102" s="877">
        <v>1220</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614557</v>
      </c>
      <c r="AB110" s="887"/>
      <c r="AC110" s="887"/>
      <c r="AD110" s="887"/>
      <c r="AE110" s="888"/>
      <c r="AF110" s="889">
        <v>601771</v>
      </c>
      <c r="AG110" s="887"/>
      <c r="AH110" s="887"/>
      <c r="AI110" s="887"/>
      <c r="AJ110" s="888"/>
      <c r="AK110" s="889">
        <v>649967</v>
      </c>
      <c r="AL110" s="887"/>
      <c r="AM110" s="887"/>
      <c r="AN110" s="887"/>
      <c r="AO110" s="888"/>
      <c r="AP110" s="890">
        <v>15.5</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5591230</v>
      </c>
      <c r="BR110" s="918"/>
      <c r="BS110" s="918"/>
      <c r="BT110" s="918"/>
      <c r="BU110" s="918"/>
      <c r="BV110" s="918">
        <v>5434863</v>
      </c>
      <c r="BW110" s="918"/>
      <c r="BX110" s="918"/>
      <c r="BY110" s="918"/>
      <c r="BZ110" s="918"/>
      <c r="CA110" s="918">
        <v>5109878</v>
      </c>
      <c r="CB110" s="918"/>
      <c r="CC110" s="918"/>
      <c r="CD110" s="918"/>
      <c r="CE110" s="918"/>
      <c r="CF110" s="931">
        <v>121.5</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64813</v>
      </c>
      <c r="BR112" s="913"/>
      <c r="BS112" s="913"/>
      <c r="BT112" s="913"/>
      <c r="BU112" s="913"/>
      <c r="BV112" s="913">
        <v>60551</v>
      </c>
      <c r="BW112" s="913"/>
      <c r="BX112" s="913"/>
      <c r="BY112" s="913"/>
      <c r="BZ112" s="913"/>
      <c r="CA112" s="913">
        <v>52326</v>
      </c>
      <c r="CB112" s="913"/>
      <c r="CC112" s="913"/>
      <c r="CD112" s="913"/>
      <c r="CE112" s="913"/>
      <c r="CF112" s="907">
        <v>1.2</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5597</v>
      </c>
      <c r="AB113" s="925"/>
      <c r="AC113" s="925"/>
      <c r="AD113" s="925"/>
      <c r="AE113" s="926"/>
      <c r="AF113" s="927">
        <v>1791</v>
      </c>
      <c r="AG113" s="925"/>
      <c r="AH113" s="925"/>
      <c r="AI113" s="925"/>
      <c r="AJ113" s="926"/>
      <c r="AK113" s="927">
        <v>11641</v>
      </c>
      <c r="AL113" s="925"/>
      <c r="AM113" s="925"/>
      <c r="AN113" s="925"/>
      <c r="AO113" s="926"/>
      <c r="AP113" s="928">
        <v>0.3</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216370</v>
      </c>
      <c r="BR113" s="913"/>
      <c r="BS113" s="913"/>
      <c r="BT113" s="913"/>
      <c r="BU113" s="913"/>
      <c r="BV113" s="913">
        <v>219750</v>
      </c>
      <c r="BW113" s="913"/>
      <c r="BX113" s="913"/>
      <c r="BY113" s="913"/>
      <c r="BZ113" s="913"/>
      <c r="CA113" s="913">
        <v>222561</v>
      </c>
      <c r="CB113" s="913"/>
      <c r="CC113" s="913"/>
      <c r="CD113" s="913"/>
      <c r="CE113" s="913"/>
      <c r="CF113" s="907">
        <v>5.3</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51285</v>
      </c>
      <c r="AB114" s="946"/>
      <c r="AC114" s="946"/>
      <c r="AD114" s="946"/>
      <c r="AE114" s="947"/>
      <c r="AF114" s="948">
        <v>57466</v>
      </c>
      <c r="AG114" s="946"/>
      <c r="AH114" s="946"/>
      <c r="AI114" s="946"/>
      <c r="AJ114" s="947"/>
      <c r="AK114" s="948">
        <v>45796</v>
      </c>
      <c r="AL114" s="946"/>
      <c r="AM114" s="946"/>
      <c r="AN114" s="946"/>
      <c r="AO114" s="947"/>
      <c r="AP114" s="949">
        <v>1.1000000000000001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1328475</v>
      </c>
      <c r="BR114" s="913"/>
      <c r="BS114" s="913"/>
      <c r="BT114" s="913"/>
      <c r="BU114" s="913"/>
      <c r="BV114" s="913">
        <v>1343403</v>
      </c>
      <c r="BW114" s="913"/>
      <c r="BX114" s="913"/>
      <c r="BY114" s="913"/>
      <c r="BZ114" s="913"/>
      <c r="CA114" s="913">
        <v>1345378</v>
      </c>
      <c r="CB114" s="913"/>
      <c r="CC114" s="913"/>
      <c r="CD114" s="913"/>
      <c r="CE114" s="913"/>
      <c r="CF114" s="907">
        <v>32</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671439</v>
      </c>
      <c r="AB117" s="966"/>
      <c r="AC117" s="966"/>
      <c r="AD117" s="966"/>
      <c r="AE117" s="967"/>
      <c r="AF117" s="968">
        <v>661028</v>
      </c>
      <c r="AG117" s="966"/>
      <c r="AH117" s="966"/>
      <c r="AI117" s="966"/>
      <c r="AJ117" s="967"/>
      <c r="AK117" s="968">
        <v>707404</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7200888</v>
      </c>
      <c r="BR119" s="987"/>
      <c r="BS119" s="987"/>
      <c r="BT119" s="987"/>
      <c r="BU119" s="987"/>
      <c r="BV119" s="987">
        <v>7058567</v>
      </c>
      <c r="BW119" s="987"/>
      <c r="BX119" s="987"/>
      <c r="BY119" s="987"/>
      <c r="BZ119" s="987"/>
      <c r="CA119" s="987">
        <v>6730143</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3746035</v>
      </c>
      <c r="BR120" s="918"/>
      <c r="BS120" s="918"/>
      <c r="BT120" s="918"/>
      <c r="BU120" s="918"/>
      <c r="BV120" s="918">
        <v>4127497</v>
      </c>
      <c r="BW120" s="918"/>
      <c r="BX120" s="918"/>
      <c r="BY120" s="918"/>
      <c r="BZ120" s="918"/>
      <c r="CA120" s="918">
        <v>4603713</v>
      </c>
      <c r="CB120" s="918"/>
      <c r="CC120" s="918"/>
      <c r="CD120" s="918"/>
      <c r="CE120" s="918"/>
      <c r="CF120" s="931">
        <v>109.5</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64813</v>
      </c>
      <c r="DH120" s="918"/>
      <c r="DI120" s="918"/>
      <c r="DJ120" s="918"/>
      <c r="DK120" s="918"/>
      <c r="DL120" s="918">
        <v>60551</v>
      </c>
      <c r="DM120" s="918"/>
      <c r="DN120" s="918"/>
      <c r="DO120" s="918"/>
      <c r="DP120" s="918"/>
      <c r="DQ120" s="918">
        <v>52326</v>
      </c>
      <c r="DR120" s="918"/>
      <c r="DS120" s="918"/>
      <c r="DT120" s="918"/>
      <c r="DU120" s="918"/>
      <c r="DV120" s="919">
        <v>1.2</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228382</v>
      </c>
      <c r="BR121" s="913"/>
      <c r="BS121" s="913"/>
      <c r="BT121" s="913"/>
      <c r="BU121" s="913"/>
      <c r="BV121" s="913">
        <v>201048</v>
      </c>
      <c r="BW121" s="913"/>
      <c r="BX121" s="913"/>
      <c r="BY121" s="913"/>
      <c r="BZ121" s="913"/>
      <c r="CA121" s="913">
        <v>173274</v>
      </c>
      <c r="CB121" s="913"/>
      <c r="CC121" s="913"/>
      <c r="CD121" s="913"/>
      <c r="CE121" s="913"/>
      <c r="CF121" s="907">
        <v>4.0999999999999996</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3533631</v>
      </c>
      <c r="BR122" s="987"/>
      <c r="BS122" s="987"/>
      <c r="BT122" s="987"/>
      <c r="BU122" s="987"/>
      <c r="BV122" s="987">
        <v>3318909</v>
      </c>
      <c r="BW122" s="987"/>
      <c r="BX122" s="987"/>
      <c r="BY122" s="987"/>
      <c r="BZ122" s="987"/>
      <c r="CA122" s="987">
        <v>3088683</v>
      </c>
      <c r="CB122" s="987"/>
      <c r="CC122" s="987"/>
      <c r="CD122" s="987"/>
      <c r="CE122" s="987"/>
      <c r="CF122" s="1004">
        <v>73.400000000000006</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7508048</v>
      </c>
      <c r="BR123" s="1051"/>
      <c r="BS123" s="1051"/>
      <c r="BT123" s="1051"/>
      <c r="BU123" s="1051"/>
      <c r="BV123" s="1051">
        <v>7647454</v>
      </c>
      <c r="BW123" s="1051"/>
      <c r="BX123" s="1051"/>
      <c r="BY123" s="1051"/>
      <c r="BZ123" s="1051"/>
      <c r="CA123" s="1051">
        <v>7865670</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22808</v>
      </c>
      <c r="AB128" s="1033"/>
      <c r="AC128" s="1033"/>
      <c r="AD128" s="1033"/>
      <c r="AE128" s="1034"/>
      <c r="AF128" s="1035">
        <v>28562</v>
      </c>
      <c r="AG128" s="1033"/>
      <c r="AH128" s="1033"/>
      <c r="AI128" s="1033"/>
      <c r="AJ128" s="1034"/>
      <c r="AK128" s="1035">
        <v>38240</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4271783</v>
      </c>
      <c r="AB129" s="946"/>
      <c r="AC129" s="946"/>
      <c r="AD129" s="946"/>
      <c r="AE129" s="947"/>
      <c r="AF129" s="948">
        <v>4362943</v>
      </c>
      <c r="AG129" s="946"/>
      <c r="AH129" s="946"/>
      <c r="AI129" s="946"/>
      <c r="AJ129" s="947"/>
      <c r="AK129" s="948">
        <v>4516598</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329473</v>
      </c>
      <c r="AB130" s="946"/>
      <c r="AC130" s="946"/>
      <c r="AD130" s="946"/>
      <c r="AE130" s="947"/>
      <c r="AF130" s="948">
        <v>317033</v>
      </c>
      <c r="AG130" s="946"/>
      <c r="AH130" s="946"/>
      <c r="AI130" s="946"/>
      <c r="AJ130" s="947"/>
      <c r="AK130" s="948">
        <v>310510</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8.1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3942310</v>
      </c>
      <c r="AB131" s="973"/>
      <c r="AC131" s="973"/>
      <c r="AD131" s="973"/>
      <c r="AE131" s="974"/>
      <c r="AF131" s="972">
        <v>4045910</v>
      </c>
      <c r="AG131" s="973"/>
      <c r="AH131" s="973"/>
      <c r="AI131" s="973"/>
      <c r="AJ131" s="974"/>
      <c r="AK131" s="972">
        <v>4206088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8.0957103830000001</v>
      </c>
      <c r="AB132" s="1084"/>
      <c r="AC132" s="1084"/>
      <c r="AD132" s="1084"/>
      <c r="AE132" s="1085"/>
      <c r="AF132" s="1086">
        <v>7.7963424789999998</v>
      </c>
      <c r="AG132" s="1084"/>
      <c r="AH132" s="1084"/>
      <c r="AI132" s="1084"/>
      <c r="AJ132" s="1085"/>
      <c r="AK132" s="1086">
        <v>8.5270208329999999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7.6</v>
      </c>
      <c r="AB133" s="1067"/>
      <c r="AC133" s="1067"/>
      <c r="AD133" s="1067"/>
      <c r="AE133" s="1068"/>
      <c r="AF133" s="1066">
        <v>7.8</v>
      </c>
      <c r="AG133" s="1067"/>
      <c r="AH133" s="1067"/>
      <c r="AI133" s="1067"/>
      <c r="AJ133" s="1068"/>
      <c r="AK133" s="1066">
        <v>8.1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DtFutKbR3PW8EbgFHMu7gGg2fQRsaYdz74z9jSxXm/G4gz+Ihrdktcg34Vc9LwIpqgt6K9BcsDQUoYjouLUww==" saltValue="WNPpfIF0fSHzIYEk5gNI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C1rY0DywSA0RwsYJl/2AFcNeNt+uvh2lB2Sk77QTBZ1SGO3V3r0lETy69WFT4Pvq7WAMXStLSkcPctBEPFPrQ==" saltValue="rMDbHOiQmxAHTFAzqb1+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57eYp6c5MUjhf44ryAHUQH8Ds1NDeVWwH4COkM7jGniJ1TbokrACmBIp6AZeYi6HEONGUEh0r5X8EuwEL3aBw==" saltValue="t0/IlplUPo9QupLMWREh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1624204</v>
      </c>
      <c r="AP9" s="262">
        <v>98556</v>
      </c>
      <c r="AQ9" s="263">
        <v>102505</v>
      </c>
      <c r="AR9" s="264">
        <v>-3.9</v>
      </c>
    </row>
    <row r="10" spans="1:46" ht="13.5" customHeight="1" x14ac:dyDescent="0.15">
      <c r="A10" s="247"/>
      <c r="AK10" s="1103" t="s">
        <v>485</v>
      </c>
      <c r="AL10" s="1104"/>
      <c r="AM10" s="1104"/>
      <c r="AN10" s="1105"/>
      <c r="AO10" s="265">
        <v>190695</v>
      </c>
      <c r="AP10" s="265">
        <v>11571</v>
      </c>
      <c r="AQ10" s="266">
        <v>13118</v>
      </c>
      <c r="AR10" s="267">
        <v>-11.8</v>
      </c>
    </row>
    <row r="11" spans="1:46" ht="13.5" customHeight="1" x14ac:dyDescent="0.15">
      <c r="A11" s="247"/>
      <c r="AK11" s="1103" t="s">
        <v>486</v>
      </c>
      <c r="AL11" s="1104"/>
      <c r="AM11" s="1104"/>
      <c r="AN11" s="1105"/>
      <c r="AO11" s="265" t="s">
        <v>487</v>
      </c>
      <c r="AP11" s="265" t="s">
        <v>487</v>
      </c>
      <c r="AQ11" s="266">
        <v>532</v>
      </c>
      <c r="AR11" s="267" t="s">
        <v>487</v>
      </c>
    </row>
    <row r="12" spans="1:46" ht="13.5" customHeight="1" x14ac:dyDescent="0.15">
      <c r="A12" s="247"/>
      <c r="AK12" s="1103" t="s">
        <v>488</v>
      </c>
      <c r="AL12" s="1104"/>
      <c r="AM12" s="1104"/>
      <c r="AN12" s="1105"/>
      <c r="AO12" s="265" t="s">
        <v>487</v>
      </c>
      <c r="AP12" s="265" t="s">
        <v>487</v>
      </c>
      <c r="AQ12" s="266">
        <v>70</v>
      </c>
      <c r="AR12" s="267" t="s">
        <v>487</v>
      </c>
    </row>
    <row r="13" spans="1:46" ht="13.5" customHeight="1" x14ac:dyDescent="0.15">
      <c r="A13" s="247"/>
      <c r="AK13" s="1103" t="s">
        <v>489</v>
      </c>
      <c r="AL13" s="1104"/>
      <c r="AM13" s="1104"/>
      <c r="AN13" s="1105"/>
      <c r="AO13" s="265">
        <v>95379</v>
      </c>
      <c r="AP13" s="265">
        <v>5788</v>
      </c>
      <c r="AQ13" s="266">
        <v>4255</v>
      </c>
      <c r="AR13" s="267">
        <v>36</v>
      </c>
    </row>
    <row r="14" spans="1:46" ht="13.5" customHeight="1" x14ac:dyDescent="0.15">
      <c r="A14" s="247"/>
      <c r="AK14" s="1103" t="s">
        <v>490</v>
      </c>
      <c r="AL14" s="1104"/>
      <c r="AM14" s="1104"/>
      <c r="AN14" s="1105"/>
      <c r="AO14" s="265">
        <v>42403</v>
      </c>
      <c r="AP14" s="265">
        <v>2573</v>
      </c>
      <c r="AQ14" s="266">
        <v>1813</v>
      </c>
      <c r="AR14" s="267">
        <v>41.9</v>
      </c>
    </row>
    <row r="15" spans="1:46" ht="13.5" customHeight="1" x14ac:dyDescent="0.15">
      <c r="A15" s="247"/>
      <c r="AK15" s="1106" t="s">
        <v>491</v>
      </c>
      <c r="AL15" s="1107"/>
      <c r="AM15" s="1107"/>
      <c r="AN15" s="1108"/>
      <c r="AO15" s="265">
        <v>-79901</v>
      </c>
      <c r="AP15" s="265">
        <v>-4848</v>
      </c>
      <c r="AQ15" s="266">
        <v>-6003</v>
      </c>
      <c r="AR15" s="267">
        <v>-19.2</v>
      </c>
    </row>
    <row r="16" spans="1:46" x14ac:dyDescent="0.15">
      <c r="A16" s="247"/>
      <c r="AK16" s="1106" t="s">
        <v>177</v>
      </c>
      <c r="AL16" s="1107"/>
      <c r="AM16" s="1107"/>
      <c r="AN16" s="1108"/>
      <c r="AO16" s="265">
        <v>1872780</v>
      </c>
      <c r="AP16" s="265">
        <v>113640</v>
      </c>
      <c r="AQ16" s="266">
        <v>116291</v>
      </c>
      <c r="AR16" s="267">
        <v>-2.2999999999999998</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9.16</v>
      </c>
      <c r="AP21" s="278">
        <v>9.5500000000000007</v>
      </c>
      <c r="AQ21" s="279">
        <v>-0.39</v>
      </c>
      <c r="AS21" s="280"/>
      <c r="AT21" s="276"/>
    </row>
    <row r="22" spans="1:46" s="248" customFormat="1" x14ac:dyDescent="0.15">
      <c r="A22" s="276"/>
      <c r="AK22" s="1109" t="s">
        <v>497</v>
      </c>
      <c r="AL22" s="1110"/>
      <c r="AM22" s="1110"/>
      <c r="AN22" s="1111"/>
      <c r="AO22" s="281">
        <v>96.9</v>
      </c>
      <c r="AP22" s="282">
        <v>96.7</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649967</v>
      </c>
      <c r="AP32" s="291">
        <v>39440</v>
      </c>
      <c r="AQ32" s="292">
        <v>49899</v>
      </c>
      <c r="AR32" s="293">
        <v>-21</v>
      </c>
    </row>
    <row r="33" spans="1:46" ht="13.5" customHeight="1" x14ac:dyDescent="0.15">
      <c r="A33" s="247"/>
      <c r="AK33" s="1117" t="s">
        <v>502</v>
      </c>
      <c r="AL33" s="1118"/>
      <c r="AM33" s="1118"/>
      <c r="AN33" s="1119"/>
      <c r="AO33" s="291" t="s">
        <v>487</v>
      </c>
      <c r="AP33" s="291" t="s">
        <v>487</v>
      </c>
      <c r="AQ33" s="292" t="s">
        <v>487</v>
      </c>
      <c r="AR33" s="293" t="s">
        <v>487</v>
      </c>
    </row>
    <row r="34" spans="1:46" ht="27" customHeight="1" x14ac:dyDescent="0.15">
      <c r="A34" s="247"/>
      <c r="AK34" s="1117" t="s">
        <v>503</v>
      </c>
      <c r="AL34" s="1118"/>
      <c r="AM34" s="1118"/>
      <c r="AN34" s="1119"/>
      <c r="AO34" s="291" t="s">
        <v>487</v>
      </c>
      <c r="AP34" s="291" t="s">
        <v>487</v>
      </c>
      <c r="AQ34" s="292">
        <v>2</v>
      </c>
      <c r="AR34" s="293" t="s">
        <v>487</v>
      </c>
    </row>
    <row r="35" spans="1:46" ht="27" customHeight="1" x14ac:dyDescent="0.15">
      <c r="A35" s="247"/>
      <c r="AK35" s="1117" t="s">
        <v>504</v>
      </c>
      <c r="AL35" s="1118"/>
      <c r="AM35" s="1118"/>
      <c r="AN35" s="1119"/>
      <c r="AO35" s="291">
        <v>11641</v>
      </c>
      <c r="AP35" s="291">
        <v>706</v>
      </c>
      <c r="AQ35" s="292">
        <v>13394</v>
      </c>
      <c r="AR35" s="293">
        <v>-94.7</v>
      </c>
    </row>
    <row r="36" spans="1:46" ht="27" customHeight="1" x14ac:dyDescent="0.15">
      <c r="A36" s="247"/>
      <c r="AK36" s="1117" t="s">
        <v>505</v>
      </c>
      <c r="AL36" s="1118"/>
      <c r="AM36" s="1118"/>
      <c r="AN36" s="1119"/>
      <c r="AO36" s="291">
        <v>45796</v>
      </c>
      <c r="AP36" s="291">
        <v>2779</v>
      </c>
      <c r="AQ36" s="292">
        <v>2489</v>
      </c>
      <c r="AR36" s="293">
        <v>11.7</v>
      </c>
    </row>
    <row r="37" spans="1:46" ht="13.5" customHeight="1" x14ac:dyDescent="0.15">
      <c r="A37" s="247"/>
      <c r="AK37" s="1117" t="s">
        <v>506</v>
      </c>
      <c r="AL37" s="1118"/>
      <c r="AM37" s="1118"/>
      <c r="AN37" s="1119"/>
      <c r="AO37" s="291" t="s">
        <v>487</v>
      </c>
      <c r="AP37" s="291" t="s">
        <v>487</v>
      </c>
      <c r="AQ37" s="292">
        <v>625</v>
      </c>
      <c r="AR37" s="293" t="s">
        <v>487</v>
      </c>
    </row>
    <row r="38" spans="1:46" ht="27" customHeight="1" x14ac:dyDescent="0.15">
      <c r="A38" s="247"/>
      <c r="AK38" s="1120" t="s">
        <v>507</v>
      </c>
      <c r="AL38" s="1121"/>
      <c r="AM38" s="1121"/>
      <c r="AN38" s="1122"/>
      <c r="AO38" s="294" t="s">
        <v>487</v>
      </c>
      <c r="AP38" s="294" t="s">
        <v>487</v>
      </c>
      <c r="AQ38" s="295">
        <v>5</v>
      </c>
      <c r="AR38" s="283" t="s">
        <v>487</v>
      </c>
      <c r="AS38" s="290"/>
    </row>
    <row r="39" spans="1:46" x14ac:dyDescent="0.15">
      <c r="A39" s="247"/>
      <c r="AK39" s="1120" t="s">
        <v>508</v>
      </c>
      <c r="AL39" s="1121"/>
      <c r="AM39" s="1121"/>
      <c r="AN39" s="1122"/>
      <c r="AO39" s="291">
        <v>-38240</v>
      </c>
      <c r="AP39" s="291">
        <v>-2320</v>
      </c>
      <c r="AQ39" s="292">
        <v>-2982</v>
      </c>
      <c r="AR39" s="293">
        <v>-22.2</v>
      </c>
      <c r="AS39" s="290"/>
    </row>
    <row r="40" spans="1:46" ht="27" customHeight="1" x14ac:dyDescent="0.15">
      <c r="A40" s="247"/>
      <c r="AK40" s="1117" t="s">
        <v>509</v>
      </c>
      <c r="AL40" s="1118"/>
      <c r="AM40" s="1118"/>
      <c r="AN40" s="1119"/>
      <c r="AO40" s="291">
        <v>-310510</v>
      </c>
      <c r="AP40" s="291">
        <v>-18842</v>
      </c>
      <c r="AQ40" s="292">
        <v>-43756</v>
      </c>
      <c r="AR40" s="293">
        <v>-56.9</v>
      </c>
      <c r="AS40" s="290"/>
    </row>
    <row r="41" spans="1:46" x14ac:dyDescent="0.15">
      <c r="A41" s="247"/>
      <c r="AK41" s="1123" t="s">
        <v>287</v>
      </c>
      <c r="AL41" s="1124"/>
      <c r="AM41" s="1124"/>
      <c r="AN41" s="1125"/>
      <c r="AO41" s="291">
        <v>358654</v>
      </c>
      <c r="AP41" s="291">
        <v>21763</v>
      </c>
      <c r="AQ41" s="292">
        <v>19675</v>
      </c>
      <c r="AR41" s="293">
        <v>10.6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1671810</v>
      </c>
      <c r="AN51" s="313">
        <v>97153</v>
      </c>
      <c r="AO51" s="314">
        <v>18.100000000000001</v>
      </c>
      <c r="AP51" s="315">
        <v>96248</v>
      </c>
      <c r="AQ51" s="316">
        <v>10</v>
      </c>
      <c r="AR51" s="317">
        <v>8.1</v>
      </c>
    </row>
    <row r="52" spans="1:44" x14ac:dyDescent="0.15">
      <c r="A52" s="247"/>
      <c r="AK52" s="318"/>
      <c r="AL52" s="319" t="s">
        <v>519</v>
      </c>
      <c r="AM52" s="320">
        <v>777427</v>
      </c>
      <c r="AN52" s="321">
        <v>45178</v>
      </c>
      <c r="AO52" s="322">
        <v>13.3</v>
      </c>
      <c r="AP52" s="323">
        <v>55768</v>
      </c>
      <c r="AQ52" s="324">
        <v>17.5</v>
      </c>
      <c r="AR52" s="325">
        <v>-4.2</v>
      </c>
    </row>
    <row r="53" spans="1:44" x14ac:dyDescent="0.15">
      <c r="A53" s="247"/>
      <c r="AK53" s="303" t="s">
        <v>520</v>
      </c>
      <c r="AL53" s="304"/>
      <c r="AM53" s="312">
        <v>2147838</v>
      </c>
      <c r="AN53" s="313">
        <v>125988</v>
      </c>
      <c r="AO53" s="314">
        <v>29.7</v>
      </c>
      <c r="AP53" s="315">
        <v>76413</v>
      </c>
      <c r="AQ53" s="316">
        <v>-20.6</v>
      </c>
      <c r="AR53" s="317">
        <v>50.3</v>
      </c>
    </row>
    <row r="54" spans="1:44" x14ac:dyDescent="0.15">
      <c r="A54" s="247"/>
      <c r="AK54" s="318"/>
      <c r="AL54" s="319" t="s">
        <v>519</v>
      </c>
      <c r="AM54" s="320">
        <v>1175333</v>
      </c>
      <c r="AN54" s="321">
        <v>68943</v>
      </c>
      <c r="AO54" s="322">
        <v>52.6</v>
      </c>
      <c r="AP54" s="323">
        <v>39658</v>
      </c>
      <c r="AQ54" s="324">
        <v>-28.9</v>
      </c>
      <c r="AR54" s="325">
        <v>81.5</v>
      </c>
    </row>
    <row r="55" spans="1:44" x14ac:dyDescent="0.15">
      <c r="A55" s="247"/>
      <c r="AK55" s="303" t="s">
        <v>521</v>
      </c>
      <c r="AL55" s="304"/>
      <c r="AM55" s="312">
        <v>2651434</v>
      </c>
      <c r="AN55" s="313">
        <v>157001</v>
      </c>
      <c r="AO55" s="314">
        <v>24.6</v>
      </c>
      <c r="AP55" s="315">
        <v>66481</v>
      </c>
      <c r="AQ55" s="316">
        <v>-13</v>
      </c>
      <c r="AR55" s="317">
        <v>37.6</v>
      </c>
    </row>
    <row r="56" spans="1:44" x14ac:dyDescent="0.15">
      <c r="A56" s="247"/>
      <c r="AK56" s="318"/>
      <c r="AL56" s="319" t="s">
        <v>519</v>
      </c>
      <c r="AM56" s="320">
        <v>1110322</v>
      </c>
      <c r="AN56" s="321">
        <v>65746</v>
      </c>
      <c r="AO56" s="322">
        <v>-4.5999999999999996</v>
      </c>
      <c r="AP56" s="323">
        <v>36120</v>
      </c>
      <c r="AQ56" s="324">
        <v>-8.9</v>
      </c>
      <c r="AR56" s="325">
        <v>4.3</v>
      </c>
    </row>
    <row r="57" spans="1:44" x14ac:dyDescent="0.15">
      <c r="A57" s="247"/>
      <c r="AK57" s="303" t="s">
        <v>522</v>
      </c>
      <c r="AL57" s="304"/>
      <c r="AM57" s="312">
        <v>2289560</v>
      </c>
      <c r="AN57" s="313">
        <v>136952</v>
      </c>
      <c r="AO57" s="314">
        <v>-12.8</v>
      </c>
      <c r="AP57" s="315">
        <v>67825</v>
      </c>
      <c r="AQ57" s="316">
        <v>2</v>
      </c>
      <c r="AR57" s="317">
        <v>-14.8</v>
      </c>
    </row>
    <row r="58" spans="1:44" x14ac:dyDescent="0.15">
      <c r="A58" s="247"/>
      <c r="AK58" s="318"/>
      <c r="AL58" s="319" t="s">
        <v>519</v>
      </c>
      <c r="AM58" s="320">
        <v>1022645</v>
      </c>
      <c r="AN58" s="321">
        <v>61170</v>
      </c>
      <c r="AO58" s="322">
        <v>-7</v>
      </c>
      <c r="AP58" s="323">
        <v>39417</v>
      </c>
      <c r="AQ58" s="324">
        <v>9.1</v>
      </c>
      <c r="AR58" s="325">
        <v>-16.100000000000001</v>
      </c>
    </row>
    <row r="59" spans="1:44" x14ac:dyDescent="0.15">
      <c r="A59" s="247"/>
      <c r="AK59" s="303" t="s">
        <v>523</v>
      </c>
      <c r="AL59" s="304"/>
      <c r="AM59" s="312">
        <v>1597800</v>
      </c>
      <c r="AN59" s="313">
        <v>96954</v>
      </c>
      <c r="AO59" s="314">
        <v>-29.2</v>
      </c>
      <c r="AP59" s="315">
        <v>81158</v>
      </c>
      <c r="AQ59" s="316">
        <v>19.7</v>
      </c>
      <c r="AR59" s="317">
        <v>-48.9</v>
      </c>
    </row>
    <row r="60" spans="1:44" x14ac:dyDescent="0.15">
      <c r="A60" s="247"/>
      <c r="AK60" s="318"/>
      <c r="AL60" s="319" t="s">
        <v>519</v>
      </c>
      <c r="AM60" s="320">
        <v>1012983</v>
      </c>
      <c r="AN60" s="321">
        <v>61467</v>
      </c>
      <c r="AO60" s="322">
        <v>0.5</v>
      </c>
      <c r="AP60" s="323">
        <v>45320</v>
      </c>
      <c r="AQ60" s="324">
        <v>15</v>
      </c>
      <c r="AR60" s="325">
        <v>-14.5</v>
      </c>
    </row>
    <row r="61" spans="1:44" x14ac:dyDescent="0.15">
      <c r="A61" s="247"/>
      <c r="AK61" s="303" t="s">
        <v>524</v>
      </c>
      <c r="AL61" s="326"/>
      <c r="AM61" s="312">
        <v>2071688</v>
      </c>
      <c r="AN61" s="313">
        <v>122810</v>
      </c>
      <c r="AO61" s="314">
        <v>6.1</v>
      </c>
      <c r="AP61" s="315">
        <v>77625</v>
      </c>
      <c r="AQ61" s="327">
        <v>-0.4</v>
      </c>
      <c r="AR61" s="317">
        <v>6.5</v>
      </c>
    </row>
    <row r="62" spans="1:44" x14ac:dyDescent="0.15">
      <c r="A62" s="247"/>
      <c r="AK62" s="318"/>
      <c r="AL62" s="319" t="s">
        <v>519</v>
      </c>
      <c r="AM62" s="320">
        <v>1019742</v>
      </c>
      <c r="AN62" s="321">
        <v>60501</v>
      </c>
      <c r="AO62" s="322">
        <v>11</v>
      </c>
      <c r="AP62" s="323">
        <v>43257</v>
      </c>
      <c r="AQ62" s="324">
        <v>0.8</v>
      </c>
      <c r="AR62" s="325">
        <v>10.199999999999999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JHMWB32uU8SszFd+DPjjL5dC3G+tmt0xupp+CqLBsLs4ApJOfT0MDNpEFPIE1Wrch5o/KPkV9cD8i+8GTGa0gw==" saltValue="34JSyG47vQ1IgDU3QJwz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73zRNCqmgQolNyt727VccI2FWMiGARyGSB1RPkft4BkBNJyh0Y4KFjVCxMZ9hBKu3vUxH2M8ACMkROxesHeb3w==" saltValue="8Uh4C1dXm49cnbq+A1eM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foug4dY7gwG8H4V3jfBC7jfEZ8MezTYdqTnP2RHOZtCTdg73xPTLwCKTZrWq2hMgIu1PzgYjTXNl8Tzu8mMZzg==" saltValue="E+65myDHRbGPWEFTR5VN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15.43</v>
      </c>
      <c r="G47" s="12">
        <v>15.6</v>
      </c>
      <c r="H47" s="12">
        <v>20.51</v>
      </c>
      <c r="I47" s="12">
        <v>25.49</v>
      </c>
      <c r="J47" s="13">
        <v>29.53</v>
      </c>
    </row>
    <row r="48" spans="2:10" ht="57.75" customHeight="1" x14ac:dyDescent="0.15">
      <c r="B48" s="14"/>
      <c r="C48" s="1128" t="s">
        <v>4</v>
      </c>
      <c r="D48" s="1128"/>
      <c r="E48" s="1129"/>
      <c r="F48" s="15">
        <v>5.75</v>
      </c>
      <c r="G48" s="16">
        <v>6.46</v>
      </c>
      <c r="H48" s="16">
        <v>9.2799999999999994</v>
      </c>
      <c r="I48" s="16">
        <v>7.71</v>
      </c>
      <c r="J48" s="17">
        <v>3.1</v>
      </c>
    </row>
    <row r="49" spans="2:10" ht="57.75" customHeight="1" thickBot="1" x14ac:dyDescent="0.2">
      <c r="B49" s="18"/>
      <c r="C49" s="1130" t="s">
        <v>5</v>
      </c>
      <c r="D49" s="1130"/>
      <c r="E49" s="1131"/>
      <c r="F49" s="19" t="s">
        <v>531</v>
      </c>
      <c r="G49" s="20">
        <v>2.12</v>
      </c>
      <c r="H49" s="20">
        <v>7.36</v>
      </c>
      <c r="I49" s="20">
        <v>4.03</v>
      </c>
      <c r="J49" s="21">
        <v>0.55000000000000004</v>
      </c>
    </row>
    <row r="50" spans="2:10" x14ac:dyDescent="0.15"/>
  </sheetData>
  <sheetProtection algorithmName="SHA-512" hashValue="0Fp5KR9VLkAwyYFMypZiNeklyg9xFFkb14QWOVO9icKlPj6jX17qDJTmIIjN7NWYAX3EiGt0p+phhpZEZx+9pw==" saltValue="lMHtXWKX10y1RyxeYs5s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齋藤　優華</cp:lastModifiedBy>
  <cp:lastPrinted>2026-03-11T02:44:55Z</cp:lastPrinted>
  <dcterms:created xsi:type="dcterms:W3CDTF">2026-02-23T09:49:04Z</dcterms:created>
  <dcterms:modified xsi:type="dcterms:W3CDTF">2026-03-26T00:04:46Z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2026-03-03T09:31:37Z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72b6c80d-101d-4215-9478-a81a54b809ec</vt:lpwstr>
  </property>
  <property fmtid="{D5CDD505-2E9C-101B-9397-08002B2CF9AE}" pid="7" name="MSIP_Label_defa4170-0d19-0005-0004-bc88714345d2_ActionId">
    <vt:lpwstr>9a1f0ba6-8c84-4236-a068-9d6acf052b7a</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