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K:\1117_総合交通課\13_広域交通・物流担当\02海上・物流\02_物流\★ 各種補助事業・委託\01_1 広域物流網利用促進事業\R08\02ホームページ資料\"/>
    </mc:Choice>
  </mc:AlternateContent>
  <xr:revisionPtr revIDLastSave="0" documentId="13_ncr:1_{950EE2D9-2D14-4B0B-985A-ABE3D4BAD298}" xr6:coauthVersionLast="47" xr6:coauthVersionMax="47" xr10:uidLastSave="{00000000-0000-0000-0000-000000000000}"/>
  <bookViews>
    <workbookView xWindow="28680" yWindow="-120" windowWidth="29040" windowHeight="15720" tabRatio="859" xr2:uid="{00000000-000D-0000-FFFF-FFFF00000000}"/>
  </bookViews>
  <sheets>
    <sheet name="補助額算定フォーマット（上り荷）" sheetId="34" r:id="rId1"/>
    <sheet name="補助額算定フォーマット（下り荷）" sheetId="23" r:id="rId2"/>
  </sheets>
  <definedNames>
    <definedName name="_xlnm.Print_Area" localSheetId="1">'補助額算定フォーマット（下り荷）'!$A$1:$L$59</definedName>
    <definedName name="_xlnm.Print_Area" localSheetId="0">'補助額算定フォーマット（上り荷）'!$A$1:$L$57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23" l="1"/>
  <c r="E26" i="34"/>
  <c r="E27" i="34"/>
  <c r="C52" i="23"/>
  <c r="C50" i="34"/>
  <c r="C27" i="34"/>
  <c r="C26" i="34"/>
  <c r="C50" i="23"/>
  <c r="C48" i="23"/>
  <c r="C46" i="34"/>
  <c r="C48" i="34"/>
  <c r="I36" i="34" l="1"/>
  <c r="H36" i="34"/>
  <c r="I35" i="34"/>
  <c r="H35" i="34"/>
  <c r="J35" i="34" s="1"/>
  <c r="I34" i="34"/>
  <c r="H34" i="34"/>
  <c r="I33" i="34"/>
  <c r="H33" i="34"/>
  <c r="I32" i="34"/>
  <c r="H32" i="34"/>
  <c r="I31" i="34"/>
  <c r="H31" i="34"/>
  <c r="G20" i="34"/>
  <c r="G19" i="34"/>
  <c r="G18" i="34"/>
  <c r="G17" i="34"/>
  <c r="G16" i="34"/>
  <c r="G15" i="34"/>
  <c r="G21" i="34" l="1"/>
  <c r="J36" i="34"/>
  <c r="J32" i="34"/>
  <c r="J33" i="34"/>
  <c r="J34" i="34"/>
  <c r="J31" i="34"/>
  <c r="J37" i="34" s="1"/>
  <c r="I37" i="34"/>
  <c r="H37" i="34"/>
  <c r="I36" i="23"/>
  <c r="H36" i="23"/>
  <c r="I35" i="23"/>
  <c r="H35" i="23"/>
  <c r="I34" i="23"/>
  <c r="H34" i="23"/>
  <c r="I33" i="23"/>
  <c r="H33" i="23"/>
  <c r="I32" i="23"/>
  <c r="H32" i="23"/>
  <c r="I31" i="23"/>
  <c r="H31" i="23"/>
  <c r="C27" i="23"/>
  <c r="E27" i="23"/>
  <c r="C26" i="23"/>
  <c r="G20" i="23"/>
  <c r="G19" i="23"/>
  <c r="G18" i="23"/>
  <c r="G17" i="23"/>
  <c r="G16" i="23"/>
  <c r="G15" i="23"/>
  <c r="I42" i="34" l="1"/>
  <c r="I44" i="34" s="1"/>
  <c r="J31" i="23"/>
  <c r="J35" i="23"/>
  <c r="I50" i="34"/>
  <c r="I48" i="34"/>
  <c r="J36" i="23"/>
  <c r="J33" i="23"/>
  <c r="J34" i="23"/>
  <c r="I37" i="23"/>
  <c r="J32" i="23"/>
  <c r="H37" i="23"/>
  <c r="G21" i="23"/>
  <c r="C44" i="34" l="1"/>
  <c r="I46" i="34"/>
  <c r="I52" i="34" s="1"/>
  <c r="J37" i="23"/>
  <c r="I42" i="23" s="1"/>
  <c r="I46" i="23" s="1"/>
  <c r="I52" i="23" l="1"/>
  <c r="I50" i="23"/>
  <c r="I48" i="23"/>
  <c r="B55" i="34"/>
  <c r="I55" i="34"/>
  <c r="I44" i="23"/>
  <c r="C46" i="23"/>
  <c r="I54" i="23" l="1"/>
  <c r="B57" i="23" s="1"/>
  <c r="I57" i="23" l="1"/>
</calcChain>
</file>

<file path=xl/sharedStrings.xml><?xml version="1.0" encoding="utf-8"?>
<sst xmlns="http://schemas.openxmlformats.org/spreadsheetml/2006/main" count="141" uniqueCount="58">
  <si>
    <t>※二重線の中（黄色の箇所）のみ記入してください。</t>
    <rPh sb="1" eb="4">
      <t>ニジュウセン</t>
    </rPh>
    <rPh sb="5" eb="6">
      <t>ナカ</t>
    </rPh>
    <rPh sb="7" eb="9">
      <t>キイロ</t>
    </rPh>
    <rPh sb="10" eb="12">
      <t>カショ</t>
    </rPh>
    <rPh sb="15" eb="17">
      <t>キニュウ</t>
    </rPh>
    <phoneticPr fontId="1"/>
  </si>
  <si>
    <t>荷主</t>
    <rPh sb="0" eb="2">
      <t>ニヌシ</t>
    </rPh>
    <phoneticPr fontId="1"/>
  </si>
  <si>
    <t>運送事業者</t>
    <rPh sb="0" eb="2">
      <t>ウンソウ</t>
    </rPh>
    <rPh sb="2" eb="5">
      <t>ジギョウシャ</t>
    </rPh>
    <phoneticPr fontId="1"/>
  </si>
  <si>
    <t>補助対象期間</t>
    <rPh sb="0" eb="2">
      <t>ホジョ</t>
    </rPh>
    <rPh sb="2" eb="4">
      <t>タイショウ</t>
    </rPh>
    <rPh sb="4" eb="6">
      <t>キカン</t>
    </rPh>
    <phoneticPr fontId="1"/>
  </si>
  <si>
    <t>～</t>
    <phoneticPr fontId="1"/>
  </si>
  <si>
    <t>輸送手段</t>
    <rPh sb="0" eb="2">
      <t>ユソウ</t>
    </rPh>
    <rPh sb="2" eb="4">
      <t>シュダン</t>
    </rPh>
    <phoneticPr fontId="1"/>
  </si>
  <si>
    <t>規格</t>
    <rPh sb="0" eb="2">
      <t>キカク</t>
    </rPh>
    <phoneticPr fontId="1"/>
  </si>
  <si>
    <t>単価(基本)</t>
    <rPh sb="0" eb="2">
      <t>タンカ</t>
    </rPh>
    <rPh sb="3" eb="5">
      <t>キホン</t>
    </rPh>
    <phoneticPr fontId="1"/>
  </si>
  <si>
    <t>台数</t>
    <rPh sb="0" eb="2">
      <t>ダイスウ</t>
    </rPh>
    <phoneticPr fontId="1"/>
  </si>
  <si>
    <t>金額</t>
    <rPh sb="0" eb="2">
      <t>キンガク</t>
    </rPh>
    <phoneticPr fontId="1"/>
  </si>
  <si>
    <t>単車</t>
    <rPh sb="0" eb="2">
      <t>タンシャ</t>
    </rPh>
    <phoneticPr fontId="1"/>
  </si>
  <si>
    <t>8m-</t>
    <phoneticPr fontId="1"/>
  </si>
  <si>
    <t>トレーラー</t>
    <phoneticPr fontId="1"/>
  </si>
  <si>
    <t>コンテナ</t>
    <phoneticPr fontId="1"/>
  </si>
  <si>
    <t>40ft</t>
    <phoneticPr fontId="1"/>
  </si>
  <si>
    <t>20ft</t>
    <phoneticPr fontId="1"/>
  </si>
  <si>
    <t>12ft</t>
    <phoneticPr fontId="1"/>
  </si>
  <si>
    <t>鉄道</t>
    <rPh sb="0" eb="2">
      <t>テツドウ</t>
    </rPh>
    <phoneticPr fontId="1"/>
  </si>
  <si>
    <t>計</t>
    <rPh sb="0" eb="1">
      <t>ケイ</t>
    </rPh>
    <phoneticPr fontId="1"/>
  </si>
  <si>
    <t>－①</t>
    <phoneticPr fontId="1"/>
  </si>
  <si>
    <t>前年度同期間</t>
    <rPh sb="0" eb="2">
      <t>ゼンネン</t>
    </rPh>
    <rPh sb="2" eb="3">
      <t>ド</t>
    </rPh>
    <rPh sb="3" eb="6">
      <t>ドウキカン</t>
    </rPh>
    <phoneticPr fontId="1"/>
  </si>
  <si>
    <t>前々年度同期間</t>
    <rPh sb="0" eb="2">
      <t>ゼンゼン</t>
    </rPh>
    <rPh sb="2" eb="4">
      <t>ネンド</t>
    </rPh>
    <rPh sb="4" eb="7">
      <t>ドウキカン</t>
    </rPh>
    <phoneticPr fontId="1"/>
  </si>
  <si>
    <t>前年度台数</t>
    <rPh sb="0" eb="3">
      <t>ゼンネンド</t>
    </rPh>
    <rPh sb="3" eb="5">
      <t>ダイスウ</t>
    </rPh>
    <phoneticPr fontId="1"/>
  </si>
  <si>
    <t>前々年度台数</t>
    <rPh sb="0" eb="2">
      <t>ゼンゼン</t>
    </rPh>
    <rPh sb="2" eb="4">
      <t>ネンド</t>
    </rPh>
    <rPh sb="4" eb="6">
      <t>ダイスウ</t>
    </rPh>
    <phoneticPr fontId="1"/>
  </si>
  <si>
    <t>前年度金額</t>
    <rPh sb="0" eb="3">
      <t>ゼンネンド</t>
    </rPh>
    <rPh sb="3" eb="5">
      <t>キンガク</t>
    </rPh>
    <phoneticPr fontId="1"/>
  </si>
  <si>
    <t>前々年度金額</t>
    <rPh sb="0" eb="2">
      <t>ゼンゼン</t>
    </rPh>
    <rPh sb="2" eb="4">
      <t>ネンド</t>
    </rPh>
    <rPh sb="4" eb="6">
      <t>キンガク</t>
    </rPh>
    <phoneticPr fontId="1"/>
  </si>
  <si>
    <t>－②</t>
    <phoneticPr fontId="1"/>
  </si>
  <si>
    <t>基本補助額［①－②（千円未満切り捨て）]</t>
    <rPh sb="0" eb="2">
      <t>キホン</t>
    </rPh>
    <rPh sb="2" eb="5">
      <t>ホジョガク</t>
    </rPh>
    <rPh sb="10" eb="11">
      <t>セン</t>
    </rPh>
    <rPh sb="11" eb="14">
      <t>エンミマン</t>
    </rPh>
    <rPh sb="14" eb="15">
      <t>キ</t>
    </rPh>
    <rPh sb="16" eb="17">
      <t>ス</t>
    </rPh>
    <phoneticPr fontId="1"/>
  </si>
  <si>
    <t>－③</t>
    <phoneticPr fontId="1"/>
  </si>
  <si>
    <t xml:space="preserve">下り荷割増 </t>
    <rPh sb="0" eb="1">
      <t>クダ</t>
    </rPh>
    <rPh sb="2" eb="3">
      <t>ニ</t>
    </rPh>
    <rPh sb="3" eb="5">
      <t>ワリマシ</t>
    </rPh>
    <phoneticPr fontId="1"/>
  </si>
  <si>
    <t>［③×20％］</t>
    <phoneticPr fontId="1"/>
  </si>
  <si>
    <t>－④</t>
    <phoneticPr fontId="1"/>
  </si>
  <si>
    <t>大口割増</t>
    <rPh sb="0" eb="2">
      <t>オオグチ</t>
    </rPh>
    <rPh sb="2" eb="4">
      <t>ワリマシ</t>
    </rPh>
    <phoneticPr fontId="1"/>
  </si>
  <si>
    <t>－⑤</t>
    <phoneticPr fontId="1"/>
  </si>
  <si>
    <t>－⑥</t>
    <phoneticPr fontId="1"/>
  </si>
  <si>
    <t>－⑦</t>
    <phoneticPr fontId="1"/>
  </si>
  <si>
    <t>※増加分が算定されない場合は基本補助金額以降は表示されません。</t>
    <rPh sb="1" eb="4">
      <t>ゾウカブン</t>
    </rPh>
    <rPh sb="5" eb="7">
      <t>サンテイ</t>
    </rPh>
    <rPh sb="11" eb="13">
      <t>バアイ</t>
    </rPh>
    <rPh sb="14" eb="16">
      <t>キホン</t>
    </rPh>
    <rPh sb="16" eb="18">
      <t>ホジョ</t>
    </rPh>
    <rPh sb="18" eb="20">
      <t>キンガク</t>
    </rPh>
    <rPh sb="20" eb="22">
      <t>イコウ</t>
    </rPh>
    <rPh sb="23" eb="25">
      <t>ヒョウジ</t>
    </rPh>
    <phoneticPr fontId="1"/>
  </si>
  <si>
    <t>－⑧</t>
    <phoneticPr fontId="1"/>
  </si>
  <si>
    <t>割増額 [④＋⑤＋⑥＋⑦]</t>
    <rPh sb="0" eb="3">
      <t>ワリマシガク</t>
    </rPh>
    <phoneticPr fontId="1"/>
  </si>
  <si>
    <t>ホワイト物流割増該当</t>
    <rPh sb="4" eb="6">
      <t>ブツリュウ</t>
    </rPh>
    <rPh sb="6" eb="8">
      <t>ワリマシ</t>
    </rPh>
    <rPh sb="8" eb="10">
      <t>ガイトウ</t>
    </rPh>
    <phoneticPr fontId="1"/>
  </si>
  <si>
    <t>※ホワイト物流割増に該当する場合は「1」を入力</t>
    <rPh sb="5" eb="7">
      <t>ブツリュウ</t>
    </rPh>
    <rPh sb="7" eb="9">
      <t>ワリマシ</t>
    </rPh>
    <rPh sb="10" eb="12">
      <t>ガイトウ</t>
    </rPh>
    <rPh sb="14" eb="16">
      <t>バアイ</t>
    </rPh>
    <rPh sb="21" eb="23">
      <t>ニュウリョク</t>
    </rPh>
    <phoneticPr fontId="1"/>
  </si>
  <si>
    <t>前年度及び前々年度平均輸送量に基づく算出額</t>
    <rPh sb="0" eb="3">
      <t>ゼンネンド</t>
    </rPh>
    <rPh sb="3" eb="4">
      <t>オヨ</t>
    </rPh>
    <rPh sb="5" eb="7">
      <t>ゼンゼン</t>
    </rPh>
    <rPh sb="7" eb="9">
      <t>ネンド</t>
    </rPh>
    <rPh sb="9" eb="11">
      <t>ヘイキン</t>
    </rPh>
    <rPh sb="11" eb="14">
      <t>ユソウリョウ</t>
    </rPh>
    <rPh sb="15" eb="16">
      <t>モト</t>
    </rPh>
    <rPh sb="18" eb="20">
      <t>サンシュツ</t>
    </rPh>
    <rPh sb="20" eb="21">
      <t>ガク</t>
    </rPh>
    <phoneticPr fontId="1"/>
  </si>
  <si>
    <t>補助対象期間輸送量に基づく算出額</t>
    <rPh sb="0" eb="2">
      <t>ホジョ</t>
    </rPh>
    <rPh sb="2" eb="4">
      <t>タイショウ</t>
    </rPh>
    <rPh sb="4" eb="6">
      <t>キカン</t>
    </rPh>
    <rPh sb="6" eb="9">
      <t>ユソウリョウ</t>
    </rPh>
    <rPh sb="10" eb="11">
      <t>モト</t>
    </rPh>
    <rPh sb="13" eb="15">
      <t>サンシュツ</t>
    </rPh>
    <rPh sb="15" eb="16">
      <t>ガク</t>
    </rPh>
    <phoneticPr fontId="1"/>
  </si>
  <si>
    <t>平均額</t>
    <rPh sb="0" eb="2">
      <t>ヘイキン</t>
    </rPh>
    <rPh sb="2" eb="3">
      <t>ガク</t>
    </rPh>
    <phoneticPr fontId="1"/>
  </si>
  <si>
    <t>ホワイト物流割増</t>
    <rPh sb="4" eb="6">
      <t>ブツリュウ</t>
    </rPh>
    <rPh sb="6" eb="8">
      <t>ワリマ</t>
    </rPh>
    <phoneticPr fontId="1"/>
  </si>
  <si>
    <t>※荷主が立地企業に認定されている場合は「1」を入力（直近の認定日から10年以内）</t>
    <rPh sb="1" eb="3">
      <t>ニヌシ</t>
    </rPh>
    <rPh sb="4" eb="6">
      <t>リッチ</t>
    </rPh>
    <rPh sb="6" eb="8">
      <t>キギョウ</t>
    </rPh>
    <rPh sb="9" eb="11">
      <t>ニンテイ</t>
    </rPh>
    <rPh sb="16" eb="18">
      <t>バアイ</t>
    </rPh>
    <rPh sb="23" eb="25">
      <t>ニュウリョク</t>
    </rPh>
    <phoneticPr fontId="1"/>
  </si>
  <si>
    <t>ﾊﾟｰﾄﾅｰｼｯﾌﾟ構築宣言割増該当</t>
    <rPh sb="10" eb="12">
      <t>コウチク</t>
    </rPh>
    <rPh sb="12" eb="14">
      <t>センゲン</t>
    </rPh>
    <rPh sb="14" eb="16">
      <t>ワリマシ</t>
    </rPh>
    <rPh sb="16" eb="18">
      <t>ガイトウ</t>
    </rPh>
    <phoneticPr fontId="1"/>
  </si>
  <si>
    <t>立地企業割増該当</t>
    <rPh sb="0" eb="2">
      <t>リッチ</t>
    </rPh>
    <rPh sb="2" eb="4">
      <t>キギョウ</t>
    </rPh>
    <rPh sb="4" eb="6">
      <t>ワリマシ</t>
    </rPh>
    <rPh sb="6" eb="8">
      <t>ガイトウ</t>
    </rPh>
    <phoneticPr fontId="1"/>
  </si>
  <si>
    <t>※荷主が立地企業に認定されている場合は「1」を入力（直近の認定日から10年以内）</t>
    <phoneticPr fontId="1"/>
  </si>
  <si>
    <t>立地企業割増</t>
    <rPh sb="0" eb="2">
      <t>リッチ</t>
    </rPh>
    <rPh sb="2" eb="4">
      <t>キギョウ</t>
    </rPh>
    <rPh sb="4" eb="6">
      <t>ワリマシ</t>
    </rPh>
    <phoneticPr fontId="1"/>
  </si>
  <si>
    <t>［③＋⑧]</t>
    <phoneticPr fontId="1"/>
  </si>
  <si>
    <t>ﾊﾟｰﾄﾅｰｼｯﾌﾟ構築宣言割増</t>
    <rPh sb="10" eb="12">
      <t>コウチク</t>
    </rPh>
    <rPh sb="12" eb="14">
      <t>センゲン</t>
    </rPh>
    <rPh sb="14" eb="16">
      <t>ワリマシ</t>
    </rPh>
    <phoneticPr fontId="1"/>
  </si>
  <si>
    <t>－⑨</t>
    <phoneticPr fontId="1"/>
  </si>
  <si>
    <t>［③＋⑨]</t>
    <phoneticPr fontId="1"/>
  </si>
  <si>
    <t>割増額 [④＋⑤＋⑥＋⑦＋⑧]</t>
    <rPh sb="0" eb="3">
      <t>ワリマシガク</t>
    </rPh>
    <phoneticPr fontId="1"/>
  </si>
  <si>
    <t>※ﾊﾟｰﾄﾅｰｼｯﾌﾟ構築宣言割増に該当する場合は「1」を入力</t>
    <rPh sb="11" eb="13">
      <t>コウチク</t>
    </rPh>
    <rPh sb="13" eb="15">
      <t>センゲン</t>
    </rPh>
    <rPh sb="15" eb="17">
      <t>ワリマシ</t>
    </rPh>
    <rPh sb="18" eb="20">
      <t>ガイトウ</t>
    </rPh>
    <rPh sb="22" eb="24">
      <t>バアイ</t>
    </rPh>
    <rPh sb="29" eb="31">
      <t>ニュウリョク</t>
    </rPh>
    <phoneticPr fontId="1"/>
  </si>
  <si>
    <t>令和８年度広域物流網利用促進事業補助額計算表（上り荷）</t>
    <rPh sb="0" eb="2">
      <t>レイワ</t>
    </rPh>
    <rPh sb="3" eb="5">
      <t>ネンド</t>
    </rPh>
    <rPh sb="5" eb="7">
      <t>コウイキ</t>
    </rPh>
    <rPh sb="7" eb="9">
      <t>ブツリュウ</t>
    </rPh>
    <rPh sb="9" eb="10">
      <t>モウ</t>
    </rPh>
    <rPh sb="10" eb="12">
      <t>リヨウ</t>
    </rPh>
    <rPh sb="12" eb="14">
      <t>ソクシン</t>
    </rPh>
    <rPh sb="14" eb="16">
      <t>ジギョウ</t>
    </rPh>
    <rPh sb="16" eb="19">
      <t>ホジョガク</t>
    </rPh>
    <rPh sb="19" eb="22">
      <t>ケイサンヒョウ</t>
    </rPh>
    <rPh sb="23" eb="24">
      <t>ノボ</t>
    </rPh>
    <rPh sb="25" eb="26">
      <t>ニ</t>
    </rPh>
    <phoneticPr fontId="1"/>
  </si>
  <si>
    <t>令和８年度広域物流網利用促進事業補助額計算表（下り荷）</t>
    <rPh sb="0" eb="2">
      <t>レイワ</t>
    </rPh>
    <rPh sb="3" eb="5">
      <t>ネンド</t>
    </rPh>
    <rPh sb="5" eb="7">
      <t>コウイキ</t>
    </rPh>
    <rPh sb="7" eb="9">
      <t>ブツリュウ</t>
    </rPh>
    <rPh sb="9" eb="10">
      <t>モウ</t>
    </rPh>
    <rPh sb="10" eb="12">
      <t>リヨウ</t>
    </rPh>
    <rPh sb="12" eb="14">
      <t>ソクシン</t>
    </rPh>
    <rPh sb="14" eb="16">
      <t>ジギョウ</t>
    </rPh>
    <rPh sb="16" eb="19">
      <t>ホジョガク</t>
    </rPh>
    <rPh sb="19" eb="22">
      <t>ケイサンヒョウ</t>
    </rPh>
    <rPh sb="23" eb="24">
      <t>クダ</t>
    </rPh>
    <rPh sb="25" eb="26">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</si>
</sst>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e\.m\.d;@"/>
    <numFmt numFmtId="177" formatCode="#,##0_);[Red]\(#,##0\)"/>
    <numFmt numFmtId="178" formatCode="#,##0_ "/>
    <numFmt numFmtId="179" formatCode="#,##0;\-#,##0;"/>
  </numFmts>
  <fonts count="8" x14ac:knownFonts="1">
    <font>
      <sz val="11"/>
      <color theme="1"/>
      <name val="ＭＳ ゴシック"/>
      <family val="3"/>
      <charset val="128"/>
    </font>
    <font>
      <sz val="6"/>
      <name val="ＭＳ ゴシック"/>
      <family val="3"/>
      <charset val="128"/>
    </font>
    <font>
      <u/>
      <sz val="11"/>
      <color rgb="FFFF0000"/>
      <name val="ＭＳ ゴシック"/>
      <family val="3"/>
      <charset val="128"/>
    </font>
    <font>
      <sz val="8"/>
      <color theme="1"/>
      <name val="ＭＳ ゴシック"/>
      <family val="3"/>
      <charset val="128"/>
    </font>
    <font>
      <sz val="11"/>
      <color theme="0"/>
      <name val="ＭＳ ゴシック"/>
      <family val="3"/>
      <charset val="128"/>
    </font>
    <font>
      <sz val="11"/>
      <name val="ＭＳ ゴシック"/>
      <family val="3"/>
      <charset val="128"/>
    </font>
    <font>
      <b/>
      <sz val="11"/>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3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double">
        <color indexed="64"/>
      </left>
      <right style="double">
        <color indexed="64"/>
      </right>
      <top style="double">
        <color indexed="64"/>
      </top>
      <bottom style="double">
        <color indexed="64"/>
      </bottom>
      <diagonal/>
    </border>
    <border>
      <left/>
      <right style="thick">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double">
        <color indexed="64"/>
      </top>
      <bottom style="double">
        <color indexed="64"/>
      </bottom>
      <diagonal/>
    </border>
    <border>
      <left style="thin">
        <color indexed="64"/>
      </left>
      <right style="thick">
        <color indexed="64"/>
      </right>
      <top/>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double">
        <color indexed="64"/>
      </left>
      <right style="double">
        <color indexed="64"/>
      </right>
      <top/>
      <bottom style="thin">
        <color indexed="64"/>
      </bottom>
      <diagonal/>
    </border>
    <border>
      <left/>
      <right style="double">
        <color indexed="64"/>
      </right>
      <top style="double">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Alignment="1">
      <alignment horizontal="right" vertical="center"/>
    </xf>
    <xf numFmtId="0" fontId="2" fillId="0" borderId="0" xfId="0" applyFont="1" applyAlignment="1">
      <alignment horizontal="right" vertical="center"/>
    </xf>
    <xf numFmtId="0" fontId="0" fillId="0" borderId="0" xfId="0" applyAlignment="1">
      <alignment horizontal="center" vertical="center"/>
    </xf>
    <xf numFmtId="0" fontId="3"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right" vertical="center"/>
    </xf>
    <xf numFmtId="176" fontId="0" fillId="2" borderId="9" xfId="0" applyNumberFormat="1" applyFill="1" applyBorder="1">
      <alignment vertical="center"/>
    </xf>
    <xf numFmtId="0" fontId="0" fillId="0" borderId="10" xfId="0" applyBorder="1">
      <alignment vertical="center"/>
    </xf>
    <xf numFmtId="0" fontId="0" fillId="0" borderId="8"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5" xfId="0" applyBorder="1">
      <alignment vertical="center"/>
    </xf>
    <xf numFmtId="0" fontId="0" fillId="0" borderId="12" xfId="0" applyBorder="1">
      <alignment vertical="center"/>
    </xf>
    <xf numFmtId="5" fontId="0" fillId="0" borderId="11" xfId="0" applyNumberFormat="1" applyBorder="1">
      <alignment vertical="center"/>
    </xf>
    <xf numFmtId="177" fontId="0" fillId="2" borderId="16" xfId="0" applyNumberFormat="1" applyFill="1" applyBorder="1">
      <alignment vertical="center"/>
    </xf>
    <xf numFmtId="0" fontId="0" fillId="0" borderId="18" xfId="0" applyBorder="1">
      <alignment vertical="center"/>
    </xf>
    <xf numFmtId="177" fontId="0" fillId="2" borderId="19" xfId="0" applyNumberFormat="1" applyFill="1" applyBorder="1">
      <alignment vertical="center"/>
    </xf>
    <xf numFmtId="0" fontId="0" fillId="0" borderId="21" xfId="0" applyBorder="1">
      <alignment vertical="center"/>
    </xf>
    <xf numFmtId="177" fontId="0" fillId="2" borderId="22" xfId="0" applyNumberFormat="1" applyFill="1" applyBorder="1">
      <alignment vertical="center"/>
    </xf>
    <xf numFmtId="177" fontId="0" fillId="0" borderId="23" xfId="0" applyNumberFormat="1" applyBorder="1">
      <alignment vertical="center"/>
    </xf>
    <xf numFmtId="0" fontId="0" fillId="0" borderId="0" xfId="0" quotePrefix="1">
      <alignment vertical="center"/>
    </xf>
    <xf numFmtId="0" fontId="0" fillId="0" borderId="10" xfId="0" quotePrefix="1" applyBorder="1">
      <alignment vertical="center"/>
    </xf>
    <xf numFmtId="0" fontId="0" fillId="0" borderId="25" xfId="0" applyBorder="1">
      <alignment vertical="center"/>
    </xf>
    <xf numFmtId="0" fontId="0" fillId="0" borderId="26" xfId="0" applyBorder="1" applyAlignment="1">
      <alignment horizontal="center" vertical="center"/>
    </xf>
    <xf numFmtId="177" fontId="0" fillId="0" borderId="26" xfId="0" applyNumberFormat="1" applyBorder="1">
      <alignment vertical="center"/>
    </xf>
    <xf numFmtId="5" fontId="0" fillId="0" borderId="26" xfId="0" applyNumberFormat="1" applyBorder="1">
      <alignment vertical="center"/>
    </xf>
    <xf numFmtId="0" fontId="0" fillId="0" borderId="26" xfId="0" quotePrefix="1" applyBorder="1">
      <alignment vertical="center"/>
    </xf>
    <xf numFmtId="0" fontId="0" fillId="0" borderId="27" xfId="0" quotePrefix="1" applyBorder="1">
      <alignment vertical="center"/>
    </xf>
    <xf numFmtId="177" fontId="0" fillId="0" borderId="0" xfId="0" applyNumberFormat="1">
      <alignment vertical="center"/>
    </xf>
    <xf numFmtId="176" fontId="0" fillId="0" borderId="0" xfId="0" applyNumberFormat="1">
      <alignment vertical="center"/>
    </xf>
    <xf numFmtId="0" fontId="0" fillId="0" borderId="8" xfId="0" applyBorder="1" applyAlignment="1">
      <alignment horizontal="left" vertical="center"/>
    </xf>
    <xf numFmtId="178" fontId="0" fillId="2" borderId="16" xfId="0" applyNumberFormat="1" applyFill="1" applyBorder="1">
      <alignment vertical="center"/>
    </xf>
    <xf numFmtId="178" fontId="0" fillId="2" borderId="19" xfId="0" applyNumberFormat="1" applyFill="1" applyBorder="1">
      <alignment vertical="center"/>
    </xf>
    <xf numFmtId="178" fontId="0" fillId="2" borderId="22" xfId="0" applyNumberFormat="1" applyFill="1" applyBorder="1">
      <alignment vertical="center"/>
    </xf>
    <xf numFmtId="5" fontId="0" fillId="0" borderId="0" xfId="0" applyNumberFormat="1">
      <alignment vertical="center"/>
    </xf>
    <xf numFmtId="179" fontId="4" fillId="0" borderId="0" xfId="0" applyNumberFormat="1" applyFont="1">
      <alignment vertical="center"/>
    </xf>
    <xf numFmtId="179" fontId="5" fillId="0" borderId="0" xfId="0" applyNumberFormat="1" applyFont="1">
      <alignment vertical="center"/>
    </xf>
    <xf numFmtId="179" fontId="0" fillId="4" borderId="0" xfId="0" applyNumberFormat="1" applyFill="1">
      <alignment vertical="center"/>
    </xf>
    <xf numFmtId="179" fontId="0" fillId="0" borderId="0" xfId="0" applyNumberFormat="1">
      <alignment vertical="center"/>
    </xf>
    <xf numFmtId="0" fontId="0" fillId="0" borderId="0" xfId="0" applyAlignment="1">
      <alignment horizontal="left" vertical="center"/>
    </xf>
    <xf numFmtId="179" fontId="0" fillId="0" borderId="0" xfId="0" applyNumberFormat="1" applyAlignment="1">
      <alignment horizontal="right" vertical="center"/>
    </xf>
    <xf numFmtId="179" fontId="6" fillId="4" borderId="28" xfId="0" applyNumberFormat="1" applyFont="1" applyFill="1" applyBorder="1">
      <alignment vertical="center"/>
    </xf>
    <xf numFmtId="0" fontId="0" fillId="0" borderId="11" xfId="0" applyBorder="1" applyAlignment="1">
      <alignment horizontal="center" vertical="center"/>
    </xf>
    <xf numFmtId="0" fontId="7" fillId="0" borderId="0" xfId="0" applyFont="1">
      <alignment vertical="center"/>
    </xf>
    <xf numFmtId="177" fontId="0" fillId="0" borderId="17" xfId="0" applyNumberFormat="1" applyBorder="1" applyAlignment="1">
      <alignment vertical="center" shrinkToFit="1"/>
    </xf>
    <xf numFmtId="177" fontId="0" fillId="0" borderId="12" xfId="0" applyNumberFormat="1" applyBorder="1" applyAlignment="1">
      <alignment vertical="center" shrinkToFit="1"/>
    </xf>
    <xf numFmtId="177" fontId="0" fillId="0" borderId="14" xfId="0" applyNumberFormat="1" applyBorder="1" applyAlignment="1">
      <alignment vertical="center" shrinkToFit="1"/>
    </xf>
    <xf numFmtId="0" fontId="0" fillId="0" borderId="31" xfId="0" applyBorder="1">
      <alignment vertical="center"/>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177" fontId="0" fillId="3" borderId="15" xfId="0" applyNumberFormat="1" applyFill="1" applyBorder="1" applyAlignment="1">
      <alignment horizontal="center" vertical="center" shrinkToFit="1"/>
    </xf>
    <xf numFmtId="0" fontId="0" fillId="3" borderId="15" xfId="0" applyFill="1" applyBorder="1" applyAlignment="1">
      <alignment horizontal="center" vertical="center" shrinkToFit="1"/>
    </xf>
    <xf numFmtId="177" fontId="0" fillId="0" borderId="20" xfId="0" applyNumberFormat="1" applyBorder="1" applyAlignment="1">
      <alignment vertical="center" shrinkToFit="1"/>
    </xf>
    <xf numFmtId="177" fontId="0" fillId="0" borderId="15" xfId="0" applyNumberFormat="1" applyBorder="1" applyAlignment="1">
      <alignment vertical="center" shrinkToFit="1"/>
    </xf>
    <xf numFmtId="0" fontId="0" fillId="0" borderId="0" xfId="0" applyAlignment="1">
      <alignment vertical="center" shrinkToFit="1"/>
    </xf>
    <xf numFmtId="177" fontId="0" fillId="4" borderId="28" xfId="0" applyNumberFormat="1" applyFill="1" applyBorder="1" applyAlignment="1">
      <alignment vertical="center" shrinkToFit="1"/>
    </xf>
    <xf numFmtId="179" fontId="5" fillId="4" borderId="0" xfId="0" applyNumberFormat="1" applyFont="1" applyFill="1">
      <alignment vertical="center"/>
    </xf>
    <xf numFmtId="177" fontId="0" fillId="2" borderId="34" xfId="0" applyNumberFormat="1" applyFill="1" applyBorder="1">
      <alignment vertical="center"/>
    </xf>
    <xf numFmtId="178" fontId="0" fillId="2" borderId="34" xfId="0" applyNumberFormat="1" applyFill="1" applyBorder="1">
      <alignment vertical="center"/>
    </xf>
    <xf numFmtId="177" fontId="0" fillId="3" borderId="33" xfId="0" applyNumberFormat="1" applyFill="1" applyBorder="1">
      <alignment vertical="center"/>
    </xf>
    <xf numFmtId="178" fontId="0" fillId="2" borderId="35" xfId="0" applyNumberFormat="1" applyFill="1" applyBorder="1">
      <alignment vertical="center"/>
    </xf>
    <xf numFmtId="0" fontId="6" fillId="0" borderId="0" xfId="0" applyFont="1" applyAlignment="1">
      <alignment vertical="center" shrinkToFit="1"/>
    </xf>
    <xf numFmtId="5" fontId="0" fillId="0" borderId="20" xfId="0" applyNumberFormat="1" applyBorder="1">
      <alignment vertical="center"/>
    </xf>
    <xf numFmtId="0" fontId="0" fillId="0" borderId="14" xfId="0" applyBorder="1">
      <alignment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6" fillId="0" borderId="0" xfId="0" applyFont="1" applyAlignment="1">
      <alignment horizontal="left" vertical="center" shrinkToFit="1"/>
    </xf>
    <xf numFmtId="0" fontId="0" fillId="0" borderId="0" xfId="0" applyAlignment="1">
      <alignment horizontal="left" vertical="center" shrinkToFit="1"/>
    </xf>
    <xf numFmtId="5" fontId="0" fillId="0" borderId="0" xfId="0" applyNumberFormat="1">
      <alignment vertical="center"/>
    </xf>
    <xf numFmtId="0" fontId="0" fillId="0" borderId="17" xfId="0" applyBorder="1">
      <alignment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5" fontId="0" fillId="4" borderId="1" xfId="0" applyNumberFormat="1" applyFill="1" applyBorder="1">
      <alignment vertical="center"/>
    </xf>
    <xf numFmtId="0" fontId="0" fillId="4" borderId="32" xfId="0" applyFill="1" applyBorder="1">
      <alignment vertical="center"/>
    </xf>
    <xf numFmtId="0" fontId="0" fillId="5" borderId="29" xfId="0" applyFill="1" applyBorder="1" applyAlignment="1">
      <alignment horizontal="center" vertical="center"/>
    </xf>
    <xf numFmtId="0" fontId="0" fillId="0" borderId="1" xfId="0" applyBorder="1" applyAlignment="1">
      <alignment horizontal="center" vertical="center" shrinkToFit="1"/>
    </xf>
    <xf numFmtId="0" fontId="0" fillId="0" borderId="2" xfId="0" applyBorder="1">
      <alignment vertical="center"/>
    </xf>
    <xf numFmtId="0" fontId="0" fillId="2" borderId="3" xfId="0" applyFill="1" applyBorder="1" applyAlignment="1">
      <alignment horizontal="center" vertical="center"/>
    </xf>
    <xf numFmtId="0" fontId="0" fillId="2" borderId="30" xfId="0" applyFill="1"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0EE9-B7E6-4F64-926C-8502A09A85D0}">
  <sheetPr>
    <tabColor rgb="FF92D050"/>
  </sheetPr>
  <dimension ref="A1:K57"/>
  <sheetViews>
    <sheetView tabSelected="1" view="pageBreakPreview" zoomScaleNormal="100" zoomScaleSheetLayoutView="100" workbookViewId="0">
      <selection activeCell="H3" sqref="H3:J3"/>
    </sheetView>
  </sheetViews>
  <sheetFormatPr defaultRowHeight="13.2" x14ac:dyDescent="0.2"/>
  <cols>
    <col min="1" max="1" width="4.77734375" customWidth="1"/>
    <col min="2" max="2" width="15.44140625" customWidth="1"/>
    <col min="3" max="3" width="10.77734375" customWidth="1"/>
    <col min="4" max="4" width="8.109375" customWidth="1"/>
    <col min="5" max="5" width="10.77734375" customWidth="1"/>
    <col min="6" max="7" width="9.88671875" customWidth="1"/>
    <col min="8" max="10" width="13.88671875" customWidth="1"/>
    <col min="11" max="11" width="5.44140625" customWidth="1"/>
    <col min="12" max="12" width="3.6640625" customWidth="1"/>
    <col min="258" max="258" width="4.77734375" customWidth="1"/>
    <col min="259" max="259" width="22.44140625" customWidth="1"/>
    <col min="260" max="260" width="10.77734375" customWidth="1"/>
    <col min="261" max="261" width="10.33203125" customWidth="1"/>
    <col min="262" max="262" width="10.77734375" customWidth="1"/>
    <col min="263" max="263" width="10.6640625" customWidth="1"/>
    <col min="264" max="264" width="12.6640625" customWidth="1"/>
    <col min="265" max="266" width="11.6640625" customWidth="1"/>
    <col min="267" max="267" width="5.44140625" customWidth="1"/>
    <col min="268" max="268" width="3.6640625" customWidth="1"/>
    <col min="514" max="514" width="4.77734375" customWidth="1"/>
    <col min="515" max="515" width="22.44140625" customWidth="1"/>
    <col min="516" max="516" width="10.77734375" customWidth="1"/>
    <col min="517" max="517" width="10.33203125" customWidth="1"/>
    <col min="518" max="518" width="10.77734375" customWidth="1"/>
    <col min="519" max="519" width="10.6640625" customWidth="1"/>
    <col min="520" max="520" width="12.6640625" customWidth="1"/>
    <col min="521" max="522" width="11.6640625" customWidth="1"/>
    <col min="523" max="523" width="5.44140625" customWidth="1"/>
    <col min="524" max="524" width="3.6640625" customWidth="1"/>
    <col min="770" max="770" width="4.77734375" customWidth="1"/>
    <col min="771" max="771" width="22.44140625" customWidth="1"/>
    <col min="772" max="772" width="10.77734375" customWidth="1"/>
    <col min="773" max="773" width="10.33203125" customWidth="1"/>
    <col min="774" max="774" width="10.77734375" customWidth="1"/>
    <col min="775" max="775" width="10.6640625" customWidth="1"/>
    <col min="776" max="776" width="12.6640625" customWidth="1"/>
    <col min="777" max="778" width="11.6640625" customWidth="1"/>
    <col min="779" max="779" width="5.44140625" customWidth="1"/>
    <col min="780" max="780" width="3.6640625" customWidth="1"/>
    <col min="1026" max="1026" width="4.77734375" customWidth="1"/>
    <col min="1027" max="1027" width="22.44140625" customWidth="1"/>
    <col min="1028" max="1028" width="10.77734375" customWidth="1"/>
    <col min="1029" max="1029" width="10.33203125" customWidth="1"/>
    <col min="1030" max="1030" width="10.77734375" customWidth="1"/>
    <col min="1031" max="1031" width="10.6640625" customWidth="1"/>
    <col min="1032" max="1032" width="12.6640625" customWidth="1"/>
    <col min="1033" max="1034" width="11.6640625" customWidth="1"/>
    <col min="1035" max="1035" width="5.44140625" customWidth="1"/>
    <col min="1036" max="1036" width="3.6640625" customWidth="1"/>
    <col min="1282" max="1282" width="4.77734375" customWidth="1"/>
    <col min="1283" max="1283" width="22.44140625" customWidth="1"/>
    <col min="1284" max="1284" width="10.77734375" customWidth="1"/>
    <col min="1285" max="1285" width="10.33203125" customWidth="1"/>
    <col min="1286" max="1286" width="10.77734375" customWidth="1"/>
    <col min="1287" max="1287" width="10.6640625" customWidth="1"/>
    <col min="1288" max="1288" width="12.6640625" customWidth="1"/>
    <col min="1289" max="1290" width="11.6640625" customWidth="1"/>
    <col min="1291" max="1291" width="5.44140625" customWidth="1"/>
    <col min="1292" max="1292" width="3.6640625" customWidth="1"/>
    <col min="1538" max="1538" width="4.77734375" customWidth="1"/>
    <col min="1539" max="1539" width="22.44140625" customWidth="1"/>
    <col min="1540" max="1540" width="10.77734375" customWidth="1"/>
    <col min="1541" max="1541" width="10.33203125" customWidth="1"/>
    <col min="1542" max="1542" width="10.77734375" customWidth="1"/>
    <col min="1543" max="1543" width="10.6640625" customWidth="1"/>
    <col min="1544" max="1544" width="12.6640625" customWidth="1"/>
    <col min="1545" max="1546" width="11.6640625" customWidth="1"/>
    <col min="1547" max="1547" width="5.44140625" customWidth="1"/>
    <col min="1548" max="1548" width="3.6640625" customWidth="1"/>
    <col min="1794" max="1794" width="4.77734375" customWidth="1"/>
    <col min="1795" max="1795" width="22.44140625" customWidth="1"/>
    <col min="1796" max="1796" width="10.77734375" customWidth="1"/>
    <col min="1797" max="1797" width="10.33203125" customWidth="1"/>
    <col min="1798" max="1798" width="10.77734375" customWidth="1"/>
    <col min="1799" max="1799" width="10.6640625" customWidth="1"/>
    <col min="1800" max="1800" width="12.6640625" customWidth="1"/>
    <col min="1801" max="1802" width="11.6640625" customWidth="1"/>
    <col min="1803" max="1803" width="5.44140625" customWidth="1"/>
    <col min="1804" max="1804" width="3.6640625" customWidth="1"/>
    <col min="2050" max="2050" width="4.77734375" customWidth="1"/>
    <col min="2051" max="2051" width="22.44140625" customWidth="1"/>
    <col min="2052" max="2052" width="10.77734375" customWidth="1"/>
    <col min="2053" max="2053" width="10.33203125" customWidth="1"/>
    <col min="2054" max="2054" width="10.77734375" customWidth="1"/>
    <col min="2055" max="2055" width="10.6640625" customWidth="1"/>
    <col min="2056" max="2056" width="12.6640625" customWidth="1"/>
    <col min="2057" max="2058" width="11.6640625" customWidth="1"/>
    <col min="2059" max="2059" width="5.44140625" customWidth="1"/>
    <col min="2060" max="2060" width="3.6640625" customWidth="1"/>
    <col min="2306" max="2306" width="4.77734375" customWidth="1"/>
    <col min="2307" max="2307" width="22.44140625" customWidth="1"/>
    <col min="2308" max="2308" width="10.77734375" customWidth="1"/>
    <col min="2309" max="2309" width="10.33203125" customWidth="1"/>
    <col min="2310" max="2310" width="10.77734375" customWidth="1"/>
    <col min="2311" max="2311" width="10.6640625" customWidth="1"/>
    <col min="2312" max="2312" width="12.6640625" customWidth="1"/>
    <col min="2313" max="2314" width="11.6640625" customWidth="1"/>
    <col min="2315" max="2315" width="5.44140625" customWidth="1"/>
    <col min="2316" max="2316" width="3.6640625" customWidth="1"/>
    <col min="2562" max="2562" width="4.77734375" customWidth="1"/>
    <col min="2563" max="2563" width="22.44140625" customWidth="1"/>
    <col min="2564" max="2564" width="10.77734375" customWidth="1"/>
    <col min="2565" max="2565" width="10.33203125" customWidth="1"/>
    <col min="2566" max="2566" width="10.77734375" customWidth="1"/>
    <col min="2567" max="2567" width="10.6640625" customWidth="1"/>
    <col min="2568" max="2568" width="12.6640625" customWidth="1"/>
    <col min="2569" max="2570" width="11.6640625" customWidth="1"/>
    <col min="2571" max="2571" width="5.44140625" customWidth="1"/>
    <col min="2572" max="2572" width="3.6640625" customWidth="1"/>
    <col min="2818" max="2818" width="4.77734375" customWidth="1"/>
    <col min="2819" max="2819" width="22.44140625" customWidth="1"/>
    <col min="2820" max="2820" width="10.77734375" customWidth="1"/>
    <col min="2821" max="2821" width="10.33203125" customWidth="1"/>
    <col min="2822" max="2822" width="10.77734375" customWidth="1"/>
    <col min="2823" max="2823" width="10.6640625" customWidth="1"/>
    <col min="2824" max="2824" width="12.6640625" customWidth="1"/>
    <col min="2825" max="2826" width="11.6640625" customWidth="1"/>
    <col min="2827" max="2827" width="5.44140625" customWidth="1"/>
    <col min="2828" max="2828" width="3.6640625" customWidth="1"/>
    <col min="3074" max="3074" width="4.77734375" customWidth="1"/>
    <col min="3075" max="3075" width="22.44140625" customWidth="1"/>
    <col min="3076" max="3076" width="10.77734375" customWidth="1"/>
    <col min="3077" max="3077" width="10.33203125" customWidth="1"/>
    <col min="3078" max="3078" width="10.77734375" customWidth="1"/>
    <col min="3079" max="3079" width="10.6640625" customWidth="1"/>
    <col min="3080" max="3080" width="12.6640625" customWidth="1"/>
    <col min="3081" max="3082" width="11.6640625" customWidth="1"/>
    <col min="3083" max="3083" width="5.44140625" customWidth="1"/>
    <col min="3084" max="3084" width="3.6640625" customWidth="1"/>
    <col min="3330" max="3330" width="4.77734375" customWidth="1"/>
    <col min="3331" max="3331" width="22.44140625" customWidth="1"/>
    <col min="3332" max="3332" width="10.77734375" customWidth="1"/>
    <col min="3333" max="3333" width="10.33203125" customWidth="1"/>
    <col min="3334" max="3334" width="10.77734375" customWidth="1"/>
    <col min="3335" max="3335" width="10.6640625" customWidth="1"/>
    <col min="3336" max="3336" width="12.6640625" customWidth="1"/>
    <col min="3337" max="3338" width="11.6640625" customWidth="1"/>
    <col min="3339" max="3339" width="5.44140625" customWidth="1"/>
    <col min="3340" max="3340" width="3.6640625" customWidth="1"/>
    <col min="3586" max="3586" width="4.77734375" customWidth="1"/>
    <col min="3587" max="3587" width="22.44140625" customWidth="1"/>
    <col min="3588" max="3588" width="10.77734375" customWidth="1"/>
    <col min="3589" max="3589" width="10.33203125" customWidth="1"/>
    <col min="3590" max="3590" width="10.77734375" customWidth="1"/>
    <col min="3591" max="3591" width="10.6640625" customWidth="1"/>
    <col min="3592" max="3592" width="12.6640625" customWidth="1"/>
    <col min="3593" max="3594" width="11.6640625" customWidth="1"/>
    <col min="3595" max="3595" width="5.44140625" customWidth="1"/>
    <col min="3596" max="3596" width="3.6640625" customWidth="1"/>
    <col min="3842" max="3842" width="4.77734375" customWidth="1"/>
    <col min="3843" max="3843" width="22.44140625" customWidth="1"/>
    <col min="3844" max="3844" width="10.77734375" customWidth="1"/>
    <col min="3845" max="3845" width="10.33203125" customWidth="1"/>
    <col min="3846" max="3846" width="10.77734375" customWidth="1"/>
    <col min="3847" max="3847" width="10.6640625" customWidth="1"/>
    <col min="3848" max="3848" width="12.6640625" customWidth="1"/>
    <col min="3849" max="3850" width="11.6640625" customWidth="1"/>
    <col min="3851" max="3851" width="5.44140625" customWidth="1"/>
    <col min="3852" max="3852" width="3.6640625" customWidth="1"/>
    <col min="4098" max="4098" width="4.77734375" customWidth="1"/>
    <col min="4099" max="4099" width="22.44140625" customWidth="1"/>
    <col min="4100" max="4100" width="10.77734375" customWidth="1"/>
    <col min="4101" max="4101" width="10.33203125" customWidth="1"/>
    <col min="4102" max="4102" width="10.77734375" customWidth="1"/>
    <col min="4103" max="4103" width="10.6640625" customWidth="1"/>
    <col min="4104" max="4104" width="12.6640625" customWidth="1"/>
    <col min="4105" max="4106" width="11.6640625" customWidth="1"/>
    <col min="4107" max="4107" width="5.44140625" customWidth="1"/>
    <col min="4108" max="4108" width="3.6640625" customWidth="1"/>
    <col min="4354" max="4354" width="4.77734375" customWidth="1"/>
    <col min="4355" max="4355" width="22.44140625" customWidth="1"/>
    <col min="4356" max="4356" width="10.77734375" customWidth="1"/>
    <col min="4357" max="4357" width="10.33203125" customWidth="1"/>
    <col min="4358" max="4358" width="10.77734375" customWidth="1"/>
    <col min="4359" max="4359" width="10.6640625" customWidth="1"/>
    <col min="4360" max="4360" width="12.6640625" customWidth="1"/>
    <col min="4361" max="4362" width="11.6640625" customWidth="1"/>
    <col min="4363" max="4363" width="5.44140625" customWidth="1"/>
    <col min="4364" max="4364" width="3.6640625" customWidth="1"/>
    <col min="4610" max="4610" width="4.77734375" customWidth="1"/>
    <col min="4611" max="4611" width="22.44140625" customWidth="1"/>
    <col min="4612" max="4612" width="10.77734375" customWidth="1"/>
    <col min="4613" max="4613" width="10.33203125" customWidth="1"/>
    <col min="4614" max="4614" width="10.77734375" customWidth="1"/>
    <col min="4615" max="4615" width="10.6640625" customWidth="1"/>
    <col min="4616" max="4616" width="12.6640625" customWidth="1"/>
    <col min="4617" max="4618" width="11.6640625" customWidth="1"/>
    <col min="4619" max="4619" width="5.44140625" customWidth="1"/>
    <col min="4620" max="4620" width="3.6640625" customWidth="1"/>
    <col min="4866" max="4866" width="4.77734375" customWidth="1"/>
    <col min="4867" max="4867" width="22.44140625" customWidth="1"/>
    <col min="4868" max="4868" width="10.77734375" customWidth="1"/>
    <col min="4869" max="4869" width="10.33203125" customWidth="1"/>
    <col min="4870" max="4870" width="10.77734375" customWidth="1"/>
    <col min="4871" max="4871" width="10.6640625" customWidth="1"/>
    <col min="4872" max="4872" width="12.6640625" customWidth="1"/>
    <col min="4873" max="4874" width="11.6640625" customWidth="1"/>
    <col min="4875" max="4875" width="5.44140625" customWidth="1"/>
    <col min="4876" max="4876" width="3.6640625" customWidth="1"/>
    <col min="5122" max="5122" width="4.77734375" customWidth="1"/>
    <col min="5123" max="5123" width="22.44140625" customWidth="1"/>
    <col min="5124" max="5124" width="10.77734375" customWidth="1"/>
    <col min="5125" max="5125" width="10.33203125" customWidth="1"/>
    <col min="5126" max="5126" width="10.77734375" customWidth="1"/>
    <col min="5127" max="5127" width="10.6640625" customWidth="1"/>
    <col min="5128" max="5128" width="12.6640625" customWidth="1"/>
    <col min="5129" max="5130" width="11.6640625" customWidth="1"/>
    <col min="5131" max="5131" width="5.44140625" customWidth="1"/>
    <col min="5132" max="5132" width="3.6640625" customWidth="1"/>
    <col min="5378" max="5378" width="4.77734375" customWidth="1"/>
    <col min="5379" max="5379" width="22.44140625" customWidth="1"/>
    <col min="5380" max="5380" width="10.77734375" customWidth="1"/>
    <col min="5381" max="5381" width="10.33203125" customWidth="1"/>
    <col min="5382" max="5382" width="10.77734375" customWidth="1"/>
    <col min="5383" max="5383" width="10.6640625" customWidth="1"/>
    <col min="5384" max="5384" width="12.6640625" customWidth="1"/>
    <col min="5385" max="5386" width="11.6640625" customWidth="1"/>
    <col min="5387" max="5387" width="5.44140625" customWidth="1"/>
    <col min="5388" max="5388" width="3.6640625" customWidth="1"/>
    <col min="5634" max="5634" width="4.77734375" customWidth="1"/>
    <col min="5635" max="5635" width="22.44140625" customWidth="1"/>
    <col min="5636" max="5636" width="10.77734375" customWidth="1"/>
    <col min="5637" max="5637" width="10.33203125" customWidth="1"/>
    <col min="5638" max="5638" width="10.77734375" customWidth="1"/>
    <col min="5639" max="5639" width="10.6640625" customWidth="1"/>
    <col min="5640" max="5640" width="12.6640625" customWidth="1"/>
    <col min="5641" max="5642" width="11.6640625" customWidth="1"/>
    <col min="5643" max="5643" width="5.44140625" customWidth="1"/>
    <col min="5644" max="5644" width="3.6640625" customWidth="1"/>
    <col min="5890" max="5890" width="4.77734375" customWidth="1"/>
    <col min="5891" max="5891" width="22.44140625" customWidth="1"/>
    <col min="5892" max="5892" width="10.77734375" customWidth="1"/>
    <col min="5893" max="5893" width="10.33203125" customWidth="1"/>
    <col min="5894" max="5894" width="10.77734375" customWidth="1"/>
    <col min="5895" max="5895" width="10.6640625" customWidth="1"/>
    <col min="5896" max="5896" width="12.6640625" customWidth="1"/>
    <col min="5897" max="5898" width="11.6640625" customWidth="1"/>
    <col min="5899" max="5899" width="5.44140625" customWidth="1"/>
    <col min="5900" max="5900" width="3.6640625" customWidth="1"/>
    <col min="6146" max="6146" width="4.77734375" customWidth="1"/>
    <col min="6147" max="6147" width="22.44140625" customWidth="1"/>
    <col min="6148" max="6148" width="10.77734375" customWidth="1"/>
    <col min="6149" max="6149" width="10.33203125" customWidth="1"/>
    <col min="6150" max="6150" width="10.77734375" customWidth="1"/>
    <col min="6151" max="6151" width="10.6640625" customWidth="1"/>
    <col min="6152" max="6152" width="12.6640625" customWidth="1"/>
    <col min="6153" max="6154" width="11.6640625" customWidth="1"/>
    <col min="6155" max="6155" width="5.44140625" customWidth="1"/>
    <col min="6156" max="6156" width="3.6640625" customWidth="1"/>
    <col min="6402" max="6402" width="4.77734375" customWidth="1"/>
    <col min="6403" max="6403" width="22.44140625" customWidth="1"/>
    <col min="6404" max="6404" width="10.77734375" customWidth="1"/>
    <col min="6405" max="6405" width="10.33203125" customWidth="1"/>
    <col min="6406" max="6406" width="10.77734375" customWidth="1"/>
    <col min="6407" max="6407" width="10.6640625" customWidth="1"/>
    <col min="6408" max="6408" width="12.6640625" customWidth="1"/>
    <col min="6409" max="6410" width="11.6640625" customWidth="1"/>
    <col min="6411" max="6411" width="5.44140625" customWidth="1"/>
    <col min="6412" max="6412" width="3.6640625" customWidth="1"/>
    <col min="6658" max="6658" width="4.77734375" customWidth="1"/>
    <col min="6659" max="6659" width="22.44140625" customWidth="1"/>
    <col min="6660" max="6660" width="10.77734375" customWidth="1"/>
    <col min="6661" max="6661" width="10.33203125" customWidth="1"/>
    <col min="6662" max="6662" width="10.77734375" customWidth="1"/>
    <col min="6663" max="6663" width="10.6640625" customWidth="1"/>
    <col min="6664" max="6664" width="12.6640625" customWidth="1"/>
    <col min="6665" max="6666" width="11.6640625" customWidth="1"/>
    <col min="6667" max="6667" width="5.44140625" customWidth="1"/>
    <col min="6668" max="6668" width="3.6640625" customWidth="1"/>
    <col min="6914" max="6914" width="4.77734375" customWidth="1"/>
    <col min="6915" max="6915" width="22.44140625" customWidth="1"/>
    <col min="6916" max="6916" width="10.77734375" customWidth="1"/>
    <col min="6917" max="6917" width="10.33203125" customWidth="1"/>
    <col min="6918" max="6918" width="10.77734375" customWidth="1"/>
    <col min="6919" max="6919" width="10.6640625" customWidth="1"/>
    <col min="6920" max="6920" width="12.6640625" customWidth="1"/>
    <col min="6921" max="6922" width="11.6640625" customWidth="1"/>
    <col min="6923" max="6923" width="5.44140625" customWidth="1"/>
    <col min="6924" max="6924" width="3.6640625" customWidth="1"/>
    <col min="7170" max="7170" width="4.77734375" customWidth="1"/>
    <col min="7171" max="7171" width="22.44140625" customWidth="1"/>
    <col min="7172" max="7172" width="10.77734375" customWidth="1"/>
    <col min="7173" max="7173" width="10.33203125" customWidth="1"/>
    <col min="7174" max="7174" width="10.77734375" customWidth="1"/>
    <col min="7175" max="7175" width="10.6640625" customWidth="1"/>
    <col min="7176" max="7176" width="12.6640625" customWidth="1"/>
    <col min="7177" max="7178" width="11.6640625" customWidth="1"/>
    <col min="7179" max="7179" width="5.44140625" customWidth="1"/>
    <col min="7180" max="7180" width="3.6640625" customWidth="1"/>
    <col min="7426" max="7426" width="4.77734375" customWidth="1"/>
    <col min="7427" max="7427" width="22.44140625" customWidth="1"/>
    <col min="7428" max="7428" width="10.77734375" customWidth="1"/>
    <col min="7429" max="7429" width="10.33203125" customWidth="1"/>
    <col min="7430" max="7430" width="10.77734375" customWidth="1"/>
    <col min="7431" max="7431" width="10.6640625" customWidth="1"/>
    <col min="7432" max="7432" width="12.6640625" customWidth="1"/>
    <col min="7433" max="7434" width="11.6640625" customWidth="1"/>
    <col min="7435" max="7435" width="5.44140625" customWidth="1"/>
    <col min="7436" max="7436" width="3.6640625" customWidth="1"/>
    <col min="7682" max="7682" width="4.77734375" customWidth="1"/>
    <col min="7683" max="7683" width="22.44140625" customWidth="1"/>
    <col min="7684" max="7684" width="10.77734375" customWidth="1"/>
    <col min="7685" max="7685" width="10.33203125" customWidth="1"/>
    <col min="7686" max="7686" width="10.77734375" customWidth="1"/>
    <col min="7687" max="7687" width="10.6640625" customWidth="1"/>
    <col min="7688" max="7688" width="12.6640625" customWidth="1"/>
    <col min="7689" max="7690" width="11.6640625" customWidth="1"/>
    <col min="7691" max="7691" width="5.44140625" customWidth="1"/>
    <col min="7692" max="7692" width="3.6640625" customWidth="1"/>
    <col min="7938" max="7938" width="4.77734375" customWidth="1"/>
    <col min="7939" max="7939" width="22.44140625" customWidth="1"/>
    <col min="7940" max="7940" width="10.77734375" customWidth="1"/>
    <col min="7941" max="7941" width="10.33203125" customWidth="1"/>
    <col min="7942" max="7942" width="10.77734375" customWidth="1"/>
    <col min="7943" max="7943" width="10.6640625" customWidth="1"/>
    <col min="7944" max="7944" width="12.6640625" customWidth="1"/>
    <col min="7945" max="7946" width="11.6640625" customWidth="1"/>
    <col min="7947" max="7947" width="5.44140625" customWidth="1"/>
    <col min="7948" max="7948" width="3.6640625" customWidth="1"/>
    <col min="8194" max="8194" width="4.77734375" customWidth="1"/>
    <col min="8195" max="8195" width="22.44140625" customWidth="1"/>
    <col min="8196" max="8196" width="10.77734375" customWidth="1"/>
    <col min="8197" max="8197" width="10.33203125" customWidth="1"/>
    <col min="8198" max="8198" width="10.77734375" customWidth="1"/>
    <col min="8199" max="8199" width="10.6640625" customWidth="1"/>
    <col min="8200" max="8200" width="12.6640625" customWidth="1"/>
    <col min="8201" max="8202" width="11.6640625" customWidth="1"/>
    <col min="8203" max="8203" width="5.44140625" customWidth="1"/>
    <col min="8204" max="8204" width="3.6640625" customWidth="1"/>
    <col min="8450" max="8450" width="4.77734375" customWidth="1"/>
    <col min="8451" max="8451" width="22.44140625" customWidth="1"/>
    <col min="8452" max="8452" width="10.77734375" customWidth="1"/>
    <col min="8453" max="8453" width="10.33203125" customWidth="1"/>
    <col min="8454" max="8454" width="10.77734375" customWidth="1"/>
    <col min="8455" max="8455" width="10.6640625" customWidth="1"/>
    <col min="8456" max="8456" width="12.6640625" customWidth="1"/>
    <col min="8457" max="8458" width="11.6640625" customWidth="1"/>
    <col min="8459" max="8459" width="5.44140625" customWidth="1"/>
    <col min="8460" max="8460" width="3.6640625" customWidth="1"/>
    <col min="8706" max="8706" width="4.77734375" customWidth="1"/>
    <col min="8707" max="8707" width="22.44140625" customWidth="1"/>
    <col min="8708" max="8708" width="10.77734375" customWidth="1"/>
    <col min="8709" max="8709" width="10.33203125" customWidth="1"/>
    <col min="8710" max="8710" width="10.77734375" customWidth="1"/>
    <col min="8711" max="8711" width="10.6640625" customWidth="1"/>
    <col min="8712" max="8712" width="12.6640625" customWidth="1"/>
    <col min="8713" max="8714" width="11.6640625" customWidth="1"/>
    <col min="8715" max="8715" width="5.44140625" customWidth="1"/>
    <col min="8716" max="8716" width="3.6640625" customWidth="1"/>
    <col min="8962" max="8962" width="4.77734375" customWidth="1"/>
    <col min="8963" max="8963" width="22.44140625" customWidth="1"/>
    <col min="8964" max="8964" width="10.77734375" customWidth="1"/>
    <col min="8965" max="8965" width="10.33203125" customWidth="1"/>
    <col min="8966" max="8966" width="10.77734375" customWidth="1"/>
    <col min="8967" max="8967" width="10.6640625" customWidth="1"/>
    <col min="8968" max="8968" width="12.6640625" customWidth="1"/>
    <col min="8969" max="8970" width="11.6640625" customWidth="1"/>
    <col min="8971" max="8971" width="5.44140625" customWidth="1"/>
    <col min="8972" max="8972" width="3.6640625" customWidth="1"/>
    <col min="9218" max="9218" width="4.77734375" customWidth="1"/>
    <col min="9219" max="9219" width="22.44140625" customWidth="1"/>
    <col min="9220" max="9220" width="10.77734375" customWidth="1"/>
    <col min="9221" max="9221" width="10.33203125" customWidth="1"/>
    <col min="9222" max="9222" width="10.77734375" customWidth="1"/>
    <col min="9223" max="9223" width="10.6640625" customWidth="1"/>
    <col min="9224" max="9224" width="12.6640625" customWidth="1"/>
    <col min="9225" max="9226" width="11.6640625" customWidth="1"/>
    <col min="9227" max="9227" width="5.44140625" customWidth="1"/>
    <col min="9228" max="9228" width="3.6640625" customWidth="1"/>
    <col min="9474" max="9474" width="4.77734375" customWidth="1"/>
    <col min="9475" max="9475" width="22.44140625" customWidth="1"/>
    <col min="9476" max="9476" width="10.77734375" customWidth="1"/>
    <col min="9477" max="9477" width="10.33203125" customWidth="1"/>
    <col min="9478" max="9478" width="10.77734375" customWidth="1"/>
    <col min="9479" max="9479" width="10.6640625" customWidth="1"/>
    <col min="9480" max="9480" width="12.6640625" customWidth="1"/>
    <col min="9481" max="9482" width="11.6640625" customWidth="1"/>
    <col min="9483" max="9483" width="5.44140625" customWidth="1"/>
    <col min="9484" max="9484" width="3.6640625" customWidth="1"/>
    <col min="9730" max="9730" width="4.77734375" customWidth="1"/>
    <col min="9731" max="9731" width="22.44140625" customWidth="1"/>
    <col min="9732" max="9732" width="10.77734375" customWidth="1"/>
    <col min="9733" max="9733" width="10.33203125" customWidth="1"/>
    <col min="9734" max="9734" width="10.77734375" customWidth="1"/>
    <col min="9735" max="9735" width="10.6640625" customWidth="1"/>
    <col min="9736" max="9736" width="12.6640625" customWidth="1"/>
    <col min="9737" max="9738" width="11.6640625" customWidth="1"/>
    <col min="9739" max="9739" width="5.44140625" customWidth="1"/>
    <col min="9740" max="9740" width="3.6640625" customWidth="1"/>
    <col min="9986" max="9986" width="4.77734375" customWidth="1"/>
    <col min="9987" max="9987" width="22.44140625" customWidth="1"/>
    <col min="9988" max="9988" width="10.77734375" customWidth="1"/>
    <col min="9989" max="9989" width="10.33203125" customWidth="1"/>
    <col min="9990" max="9990" width="10.77734375" customWidth="1"/>
    <col min="9991" max="9991" width="10.6640625" customWidth="1"/>
    <col min="9992" max="9992" width="12.6640625" customWidth="1"/>
    <col min="9993" max="9994" width="11.6640625" customWidth="1"/>
    <col min="9995" max="9995" width="5.44140625" customWidth="1"/>
    <col min="9996" max="9996" width="3.6640625" customWidth="1"/>
    <col min="10242" max="10242" width="4.77734375" customWidth="1"/>
    <col min="10243" max="10243" width="22.44140625" customWidth="1"/>
    <col min="10244" max="10244" width="10.77734375" customWidth="1"/>
    <col min="10245" max="10245" width="10.33203125" customWidth="1"/>
    <col min="10246" max="10246" width="10.77734375" customWidth="1"/>
    <col min="10247" max="10247" width="10.6640625" customWidth="1"/>
    <col min="10248" max="10248" width="12.6640625" customWidth="1"/>
    <col min="10249" max="10250" width="11.6640625" customWidth="1"/>
    <col min="10251" max="10251" width="5.44140625" customWidth="1"/>
    <col min="10252" max="10252" width="3.6640625" customWidth="1"/>
    <col min="10498" max="10498" width="4.77734375" customWidth="1"/>
    <col min="10499" max="10499" width="22.44140625" customWidth="1"/>
    <col min="10500" max="10500" width="10.77734375" customWidth="1"/>
    <col min="10501" max="10501" width="10.33203125" customWidth="1"/>
    <col min="10502" max="10502" width="10.77734375" customWidth="1"/>
    <col min="10503" max="10503" width="10.6640625" customWidth="1"/>
    <col min="10504" max="10504" width="12.6640625" customWidth="1"/>
    <col min="10505" max="10506" width="11.6640625" customWidth="1"/>
    <col min="10507" max="10507" width="5.44140625" customWidth="1"/>
    <col min="10508" max="10508" width="3.6640625" customWidth="1"/>
    <col min="10754" max="10754" width="4.77734375" customWidth="1"/>
    <col min="10755" max="10755" width="22.44140625" customWidth="1"/>
    <col min="10756" max="10756" width="10.77734375" customWidth="1"/>
    <col min="10757" max="10757" width="10.33203125" customWidth="1"/>
    <col min="10758" max="10758" width="10.77734375" customWidth="1"/>
    <col min="10759" max="10759" width="10.6640625" customWidth="1"/>
    <col min="10760" max="10760" width="12.6640625" customWidth="1"/>
    <col min="10761" max="10762" width="11.6640625" customWidth="1"/>
    <col min="10763" max="10763" width="5.44140625" customWidth="1"/>
    <col min="10764" max="10764" width="3.6640625" customWidth="1"/>
    <col min="11010" max="11010" width="4.77734375" customWidth="1"/>
    <col min="11011" max="11011" width="22.44140625" customWidth="1"/>
    <col min="11012" max="11012" width="10.77734375" customWidth="1"/>
    <col min="11013" max="11013" width="10.33203125" customWidth="1"/>
    <col min="11014" max="11014" width="10.77734375" customWidth="1"/>
    <col min="11015" max="11015" width="10.6640625" customWidth="1"/>
    <col min="11016" max="11016" width="12.6640625" customWidth="1"/>
    <col min="11017" max="11018" width="11.6640625" customWidth="1"/>
    <col min="11019" max="11019" width="5.44140625" customWidth="1"/>
    <col min="11020" max="11020" width="3.6640625" customWidth="1"/>
    <col min="11266" max="11266" width="4.77734375" customWidth="1"/>
    <col min="11267" max="11267" width="22.44140625" customWidth="1"/>
    <col min="11268" max="11268" width="10.77734375" customWidth="1"/>
    <col min="11269" max="11269" width="10.33203125" customWidth="1"/>
    <col min="11270" max="11270" width="10.77734375" customWidth="1"/>
    <col min="11271" max="11271" width="10.6640625" customWidth="1"/>
    <col min="11272" max="11272" width="12.6640625" customWidth="1"/>
    <col min="11273" max="11274" width="11.6640625" customWidth="1"/>
    <col min="11275" max="11275" width="5.44140625" customWidth="1"/>
    <col min="11276" max="11276" width="3.6640625" customWidth="1"/>
    <col min="11522" max="11522" width="4.77734375" customWidth="1"/>
    <col min="11523" max="11523" width="22.44140625" customWidth="1"/>
    <col min="11524" max="11524" width="10.77734375" customWidth="1"/>
    <col min="11525" max="11525" width="10.33203125" customWidth="1"/>
    <col min="11526" max="11526" width="10.77734375" customWidth="1"/>
    <col min="11527" max="11527" width="10.6640625" customWidth="1"/>
    <col min="11528" max="11528" width="12.6640625" customWidth="1"/>
    <col min="11529" max="11530" width="11.6640625" customWidth="1"/>
    <col min="11531" max="11531" width="5.44140625" customWidth="1"/>
    <col min="11532" max="11532" width="3.6640625" customWidth="1"/>
    <col min="11778" max="11778" width="4.77734375" customWidth="1"/>
    <col min="11779" max="11779" width="22.44140625" customWidth="1"/>
    <col min="11780" max="11780" width="10.77734375" customWidth="1"/>
    <col min="11781" max="11781" width="10.33203125" customWidth="1"/>
    <col min="11782" max="11782" width="10.77734375" customWidth="1"/>
    <col min="11783" max="11783" width="10.6640625" customWidth="1"/>
    <col min="11784" max="11784" width="12.6640625" customWidth="1"/>
    <col min="11785" max="11786" width="11.6640625" customWidth="1"/>
    <col min="11787" max="11787" width="5.44140625" customWidth="1"/>
    <col min="11788" max="11788" width="3.6640625" customWidth="1"/>
    <col min="12034" max="12034" width="4.77734375" customWidth="1"/>
    <col min="12035" max="12035" width="22.44140625" customWidth="1"/>
    <col min="12036" max="12036" width="10.77734375" customWidth="1"/>
    <col min="12037" max="12037" width="10.33203125" customWidth="1"/>
    <col min="12038" max="12038" width="10.77734375" customWidth="1"/>
    <col min="12039" max="12039" width="10.6640625" customWidth="1"/>
    <col min="12040" max="12040" width="12.6640625" customWidth="1"/>
    <col min="12041" max="12042" width="11.6640625" customWidth="1"/>
    <col min="12043" max="12043" width="5.44140625" customWidth="1"/>
    <col min="12044" max="12044" width="3.6640625" customWidth="1"/>
    <col min="12290" max="12290" width="4.77734375" customWidth="1"/>
    <col min="12291" max="12291" width="22.44140625" customWidth="1"/>
    <col min="12292" max="12292" width="10.77734375" customWidth="1"/>
    <col min="12293" max="12293" width="10.33203125" customWidth="1"/>
    <col min="12294" max="12294" width="10.77734375" customWidth="1"/>
    <col min="12295" max="12295" width="10.6640625" customWidth="1"/>
    <col min="12296" max="12296" width="12.6640625" customWidth="1"/>
    <col min="12297" max="12298" width="11.6640625" customWidth="1"/>
    <col min="12299" max="12299" width="5.44140625" customWidth="1"/>
    <col min="12300" max="12300" width="3.6640625" customWidth="1"/>
    <col min="12546" max="12546" width="4.77734375" customWidth="1"/>
    <col min="12547" max="12547" width="22.44140625" customWidth="1"/>
    <col min="12548" max="12548" width="10.77734375" customWidth="1"/>
    <col min="12549" max="12549" width="10.33203125" customWidth="1"/>
    <col min="12550" max="12550" width="10.77734375" customWidth="1"/>
    <col min="12551" max="12551" width="10.6640625" customWidth="1"/>
    <col min="12552" max="12552" width="12.6640625" customWidth="1"/>
    <col min="12553" max="12554" width="11.6640625" customWidth="1"/>
    <col min="12555" max="12555" width="5.44140625" customWidth="1"/>
    <col min="12556" max="12556" width="3.6640625" customWidth="1"/>
    <col min="12802" max="12802" width="4.77734375" customWidth="1"/>
    <col min="12803" max="12803" width="22.44140625" customWidth="1"/>
    <col min="12804" max="12804" width="10.77734375" customWidth="1"/>
    <col min="12805" max="12805" width="10.33203125" customWidth="1"/>
    <col min="12806" max="12806" width="10.77734375" customWidth="1"/>
    <col min="12807" max="12807" width="10.6640625" customWidth="1"/>
    <col min="12808" max="12808" width="12.6640625" customWidth="1"/>
    <col min="12809" max="12810" width="11.6640625" customWidth="1"/>
    <col min="12811" max="12811" width="5.44140625" customWidth="1"/>
    <col min="12812" max="12812" width="3.6640625" customWidth="1"/>
    <col min="13058" max="13058" width="4.77734375" customWidth="1"/>
    <col min="13059" max="13059" width="22.44140625" customWidth="1"/>
    <col min="13060" max="13060" width="10.77734375" customWidth="1"/>
    <col min="13061" max="13061" width="10.33203125" customWidth="1"/>
    <col min="13062" max="13062" width="10.77734375" customWidth="1"/>
    <col min="13063" max="13063" width="10.6640625" customWidth="1"/>
    <col min="13064" max="13064" width="12.6640625" customWidth="1"/>
    <col min="13065" max="13066" width="11.6640625" customWidth="1"/>
    <col min="13067" max="13067" width="5.44140625" customWidth="1"/>
    <col min="13068" max="13068" width="3.6640625" customWidth="1"/>
    <col min="13314" max="13314" width="4.77734375" customWidth="1"/>
    <col min="13315" max="13315" width="22.44140625" customWidth="1"/>
    <col min="13316" max="13316" width="10.77734375" customWidth="1"/>
    <col min="13317" max="13317" width="10.33203125" customWidth="1"/>
    <col min="13318" max="13318" width="10.77734375" customWidth="1"/>
    <col min="13319" max="13319" width="10.6640625" customWidth="1"/>
    <col min="13320" max="13320" width="12.6640625" customWidth="1"/>
    <col min="13321" max="13322" width="11.6640625" customWidth="1"/>
    <col min="13323" max="13323" width="5.44140625" customWidth="1"/>
    <col min="13324" max="13324" width="3.6640625" customWidth="1"/>
    <col min="13570" max="13570" width="4.77734375" customWidth="1"/>
    <col min="13571" max="13571" width="22.44140625" customWidth="1"/>
    <col min="13572" max="13572" width="10.77734375" customWidth="1"/>
    <col min="13573" max="13573" width="10.33203125" customWidth="1"/>
    <col min="13574" max="13574" width="10.77734375" customWidth="1"/>
    <col min="13575" max="13575" width="10.6640625" customWidth="1"/>
    <col min="13576" max="13576" width="12.6640625" customWidth="1"/>
    <col min="13577" max="13578" width="11.6640625" customWidth="1"/>
    <col min="13579" max="13579" width="5.44140625" customWidth="1"/>
    <col min="13580" max="13580" width="3.6640625" customWidth="1"/>
    <col min="13826" max="13826" width="4.77734375" customWidth="1"/>
    <col min="13827" max="13827" width="22.44140625" customWidth="1"/>
    <col min="13828" max="13828" width="10.77734375" customWidth="1"/>
    <col min="13829" max="13829" width="10.33203125" customWidth="1"/>
    <col min="13830" max="13830" width="10.77734375" customWidth="1"/>
    <col min="13831" max="13831" width="10.6640625" customWidth="1"/>
    <col min="13832" max="13832" width="12.6640625" customWidth="1"/>
    <col min="13833" max="13834" width="11.6640625" customWidth="1"/>
    <col min="13835" max="13835" width="5.44140625" customWidth="1"/>
    <col min="13836" max="13836" width="3.6640625" customWidth="1"/>
    <col min="14082" max="14082" width="4.77734375" customWidth="1"/>
    <col min="14083" max="14083" width="22.44140625" customWidth="1"/>
    <col min="14084" max="14084" width="10.77734375" customWidth="1"/>
    <col min="14085" max="14085" width="10.33203125" customWidth="1"/>
    <col min="14086" max="14086" width="10.77734375" customWidth="1"/>
    <col min="14087" max="14087" width="10.6640625" customWidth="1"/>
    <col min="14088" max="14088" width="12.6640625" customWidth="1"/>
    <col min="14089" max="14090" width="11.6640625" customWidth="1"/>
    <col min="14091" max="14091" width="5.44140625" customWidth="1"/>
    <col min="14092" max="14092" width="3.6640625" customWidth="1"/>
    <col min="14338" max="14338" width="4.77734375" customWidth="1"/>
    <col min="14339" max="14339" width="22.44140625" customWidth="1"/>
    <col min="14340" max="14340" width="10.77734375" customWidth="1"/>
    <col min="14341" max="14341" width="10.33203125" customWidth="1"/>
    <col min="14342" max="14342" width="10.77734375" customWidth="1"/>
    <col min="14343" max="14343" width="10.6640625" customWidth="1"/>
    <col min="14344" max="14344" width="12.6640625" customWidth="1"/>
    <col min="14345" max="14346" width="11.6640625" customWidth="1"/>
    <col min="14347" max="14347" width="5.44140625" customWidth="1"/>
    <col min="14348" max="14348" width="3.6640625" customWidth="1"/>
    <col min="14594" max="14594" width="4.77734375" customWidth="1"/>
    <col min="14595" max="14595" width="22.44140625" customWidth="1"/>
    <col min="14596" max="14596" width="10.77734375" customWidth="1"/>
    <col min="14597" max="14597" width="10.33203125" customWidth="1"/>
    <col min="14598" max="14598" width="10.77734375" customWidth="1"/>
    <col min="14599" max="14599" width="10.6640625" customWidth="1"/>
    <col min="14600" max="14600" width="12.6640625" customWidth="1"/>
    <col min="14601" max="14602" width="11.6640625" customWidth="1"/>
    <col min="14603" max="14603" width="5.44140625" customWidth="1"/>
    <col min="14604" max="14604" width="3.6640625" customWidth="1"/>
    <col min="14850" max="14850" width="4.77734375" customWidth="1"/>
    <col min="14851" max="14851" width="22.44140625" customWidth="1"/>
    <col min="14852" max="14852" width="10.77734375" customWidth="1"/>
    <col min="14853" max="14853" width="10.33203125" customWidth="1"/>
    <col min="14854" max="14854" width="10.77734375" customWidth="1"/>
    <col min="14855" max="14855" width="10.6640625" customWidth="1"/>
    <col min="14856" max="14856" width="12.6640625" customWidth="1"/>
    <col min="14857" max="14858" width="11.6640625" customWidth="1"/>
    <col min="14859" max="14859" width="5.44140625" customWidth="1"/>
    <col min="14860" max="14860" width="3.6640625" customWidth="1"/>
    <col min="15106" max="15106" width="4.77734375" customWidth="1"/>
    <col min="15107" max="15107" width="22.44140625" customWidth="1"/>
    <col min="15108" max="15108" width="10.77734375" customWidth="1"/>
    <col min="15109" max="15109" width="10.33203125" customWidth="1"/>
    <col min="15110" max="15110" width="10.77734375" customWidth="1"/>
    <col min="15111" max="15111" width="10.6640625" customWidth="1"/>
    <col min="15112" max="15112" width="12.6640625" customWidth="1"/>
    <col min="15113" max="15114" width="11.6640625" customWidth="1"/>
    <col min="15115" max="15115" width="5.44140625" customWidth="1"/>
    <col min="15116" max="15116" width="3.6640625" customWidth="1"/>
    <col min="15362" max="15362" width="4.77734375" customWidth="1"/>
    <col min="15363" max="15363" width="22.44140625" customWidth="1"/>
    <col min="15364" max="15364" width="10.77734375" customWidth="1"/>
    <col min="15365" max="15365" width="10.33203125" customWidth="1"/>
    <col min="15366" max="15366" width="10.77734375" customWidth="1"/>
    <col min="15367" max="15367" width="10.6640625" customWidth="1"/>
    <col min="15368" max="15368" width="12.6640625" customWidth="1"/>
    <col min="15369" max="15370" width="11.6640625" customWidth="1"/>
    <col min="15371" max="15371" width="5.44140625" customWidth="1"/>
    <col min="15372" max="15372" width="3.6640625" customWidth="1"/>
    <col min="15618" max="15618" width="4.77734375" customWidth="1"/>
    <col min="15619" max="15619" width="22.44140625" customWidth="1"/>
    <col min="15620" max="15620" width="10.77734375" customWidth="1"/>
    <col min="15621" max="15621" width="10.33203125" customWidth="1"/>
    <col min="15622" max="15622" width="10.77734375" customWidth="1"/>
    <col min="15623" max="15623" width="10.6640625" customWidth="1"/>
    <col min="15624" max="15624" width="12.6640625" customWidth="1"/>
    <col min="15625" max="15626" width="11.6640625" customWidth="1"/>
    <col min="15627" max="15627" width="5.44140625" customWidth="1"/>
    <col min="15628" max="15628" width="3.6640625" customWidth="1"/>
    <col min="15874" max="15874" width="4.77734375" customWidth="1"/>
    <col min="15875" max="15875" width="22.44140625" customWidth="1"/>
    <col min="15876" max="15876" width="10.77734375" customWidth="1"/>
    <col min="15877" max="15877" width="10.33203125" customWidth="1"/>
    <col min="15878" max="15878" width="10.77734375" customWidth="1"/>
    <col min="15879" max="15879" width="10.6640625" customWidth="1"/>
    <col min="15880" max="15880" width="12.6640625" customWidth="1"/>
    <col min="15881" max="15882" width="11.6640625" customWidth="1"/>
    <col min="15883" max="15883" width="5.44140625" customWidth="1"/>
    <col min="15884" max="15884" width="3.6640625" customWidth="1"/>
    <col min="16130" max="16130" width="4.77734375" customWidth="1"/>
    <col min="16131" max="16131" width="22.44140625" customWidth="1"/>
    <col min="16132" max="16132" width="10.77734375" customWidth="1"/>
    <col min="16133" max="16133" width="10.33203125" customWidth="1"/>
    <col min="16134" max="16134" width="10.77734375" customWidth="1"/>
    <col min="16135" max="16135" width="10.6640625" customWidth="1"/>
    <col min="16136" max="16136" width="12.6640625" customWidth="1"/>
    <col min="16137" max="16138" width="11.6640625" customWidth="1"/>
    <col min="16139" max="16139" width="5.44140625" customWidth="1"/>
    <col min="16140" max="16140" width="3.6640625" customWidth="1"/>
  </cols>
  <sheetData>
    <row r="1" spans="1:11" ht="14.4" x14ac:dyDescent="0.2">
      <c r="A1" s="47" t="s">
        <v>56</v>
      </c>
      <c r="D1" s="1"/>
      <c r="K1" s="2" t="s">
        <v>0</v>
      </c>
    </row>
    <row r="2" spans="1:11" ht="13.8" thickBot="1" x14ac:dyDescent="0.25">
      <c r="D2" s="1"/>
    </row>
    <row r="3" spans="1:11" ht="15" customHeight="1" thickTop="1" thickBot="1" x14ac:dyDescent="0.25">
      <c r="B3" t="s">
        <v>1</v>
      </c>
      <c r="C3" s="4"/>
      <c r="F3" s="81" t="s">
        <v>47</v>
      </c>
      <c r="G3" s="82"/>
      <c r="H3" s="83"/>
      <c r="I3" s="84"/>
      <c r="J3" s="85"/>
    </row>
    <row r="4" spans="1:11" ht="15" customHeight="1" thickBot="1" x14ac:dyDescent="0.25">
      <c r="B4" t="s">
        <v>2</v>
      </c>
      <c r="F4" s="86" t="s">
        <v>48</v>
      </c>
      <c r="G4" s="86"/>
      <c r="H4" s="86"/>
      <c r="I4" s="86"/>
      <c r="J4" s="86"/>
      <c r="K4" s="86"/>
    </row>
    <row r="5" spans="1:11" ht="15" customHeight="1" thickTop="1" thickBot="1" x14ac:dyDescent="0.25">
      <c r="F5" s="81" t="s">
        <v>39</v>
      </c>
      <c r="G5" s="82"/>
      <c r="H5" s="83"/>
      <c r="I5" s="84"/>
      <c r="J5" s="85"/>
      <c r="K5" s="3"/>
    </row>
    <row r="6" spans="1:11" ht="15" customHeight="1" thickBot="1" x14ac:dyDescent="0.25">
      <c r="F6" s="4" t="s">
        <v>40</v>
      </c>
      <c r="G6" s="4"/>
    </row>
    <row r="7" spans="1:11" ht="15" customHeight="1" thickTop="1" thickBot="1" x14ac:dyDescent="0.25">
      <c r="F7" s="81" t="s">
        <v>46</v>
      </c>
      <c r="G7" s="82"/>
      <c r="H7" s="83"/>
      <c r="I7" s="84"/>
      <c r="J7" s="85"/>
    </row>
    <row r="8" spans="1:11" ht="15" customHeight="1" x14ac:dyDescent="0.2">
      <c r="F8" s="4" t="s">
        <v>40</v>
      </c>
      <c r="G8" s="4"/>
    </row>
    <row r="9" spans="1:11" ht="13.8" thickBot="1" x14ac:dyDescent="0.25">
      <c r="F9" s="4"/>
      <c r="G9" s="4"/>
    </row>
    <row r="10" spans="1:11" ht="14.4" thickTop="1" thickBot="1" x14ac:dyDescent="0.25">
      <c r="B10" s="5"/>
      <c r="C10" s="6"/>
      <c r="D10" s="6"/>
      <c r="E10" s="6"/>
      <c r="F10" s="6"/>
      <c r="G10" s="6"/>
      <c r="H10" s="6"/>
      <c r="I10" s="6"/>
      <c r="J10" s="6"/>
      <c r="K10" s="7"/>
    </row>
    <row r="11" spans="1:11" ht="14.4" thickTop="1" thickBot="1" x14ac:dyDescent="0.25">
      <c r="B11" s="8" t="s">
        <v>3</v>
      </c>
      <c r="C11" s="9">
        <v>46113</v>
      </c>
      <c r="D11" s="3" t="s">
        <v>4</v>
      </c>
      <c r="E11" s="9">
        <v>46477</v>
      </c>
      <c r="K11" s="10"/>
    </row>
    <row r="12" spans="1:11" ht="13.8" thickTop="1" x14ac:dyDescent="0.2">
      <c r="B12" s="8"/>
      <c r="C12" s="33"/>
      <c r="D12" s="3"/>
      <c r="E12" s="33"/>
      <c r="K12" s="10"/>
    </row>
    <row r="13" spans="1:11" ht="25.2" customHeight="1" x14ac:dyDescent="0.2">
      <c r="B13" s="11"/>
      <c r="C13" s="80" t="s">
        <v>42</v>
      </c>
      <c r="D13" s="80"/>
      <c r="E13" s="80"/>
      <c r="F13" s="80"/>
      <c r="G13" s="80"/>
      <c r="H13" s="80"/>
      <c r="K13" s="10"/>
    </row>
    <row r="14" spans="1:11" ht="15" customHeight="1" thickBot="1" x14ac:dyDescent="0.25">
      <c r="B14" s="11"/>
      <c r="C14" s="46" t="s">
        <v>5</v>
      </c>
      <c r="D14" s="12" t="s">
        <v>6</v>
      </c>
      <c r="E14" s="12" t="s">
        <v>7</v>
      </c>
      <c r="F14" s="13" t="s">
        <v>8</v>
      </c>
      <c r="G14" s="75" t="s">
        <v>9</v>
      </c>
      <c r="H14" s="77"/>
      <c r="I14" s="3"/>
      <c r="J14" s="3"/>
      <c r="K14" s="14"/>
    </row>
    <row r="15" spans="1:11" ht="15" customHeight="1" thickTop="1" x14ac:dyDescent="0.2">
      <c r="B15" s="11"/>
      <c r="C15" s="15" t="s">
        <v>10</v>
      </c>
      <c r="D15" s="16" t="s">
        <v>11</v>
      </c>
      <c r="E15" s="17">
        <v>8000</v>
      </c>
      <c r="F15" s="18"/>
      <c r="G15" s="73">
        <f>E15*F15</f>
        <v>0</v>
      </c>
      <c r="H15" s="74"/>
      <c r="K15" s="10"/>
    </row>
    <row r="16" spans="1:11" ht="15" customHeight="1" x14ac:dyDescent="0.2">
      <c r="B16" s="11"/>
      <c r="C16" s="15" t="s">
        <v>12</v>
      </c>
      <c r="D16" s="16" t="s">
        <v>11</v>
      </c>
      <c r="E16" s="17">
        <v>10000</v>
      </c>
      <c r="F16" s="20"/>
      <c r="G16" s="66">
        <f t="shared" ref="G16:G20" si="0">E16*F16</f>
        <v>0</v>
      </c>
      <c r="H16" s="67"/>
      <c r="K16" s="10"/>
    </row>
    <row r="17" spans="2:11" ht="15" customHeight="1" x14ac:dyDescent="0.2">
      <c r="B17" s="11"/>
      <c r="C17" s="15" t="s">
        <v>13</v>
      </c>
      <c r="D17" s="16" t="s">
        <v>14</v>
      </c>
      <c r="E17" s="17">
        <v>10000</v>
      </c>
      <c r="F17" s="20"/>
      <c r="G17" s="66">
        <f t="shared" si="0"/>
        <v>0</v>
      </c>
      <c r="H17" s="67"/>
      <c r="K17" s="10"/>
    </row>
    <row r="18" spans="2:11" ht="15" customHeight="1" x14ac:dyDescent="0.2">
      <c r="B18" s="11"/>
      <c r="C18" s="19"/>
      <c r="D18" s="16" t="s">
        <v>15</v>
      </c>
      <c r="E18" s="17">
        <v>5000</v>
      </c>
      <c r="F18" s="20"/>
      <c r="G18" s="66">
        <f t="shared" si="0"/>
        <v>0</v>
      </c>
      <c r="H18" s="67"/>
      <c r="K18" s="10"/>
    </row>
    <row r="19" spans="2:11" ht="15" customHeight="1" x14ac:dyDescent="0.2">
      <c r="B19" s="11"/>
      <c r="C19" s="15" t="s">
        <v>17</v>
      </c>
      <c r="D19" s="16" t="s">
        <v>15</v>
      </c>
      <c r="E19" s="17">
        <v>5000</v>
      </c>
      <c r="F19" s="20"/>
      <c r="G19" s="66">
        <f t="shared" si="0"/>
        <v>0</v>
      </c>
      <c r="H19" s="67"/>
      <c r="K19" s="10"/>
    </row>
    <row r="20" spans="2:11" ht="15" customHeight="1" thickBot="1" x14ac:dyDescent="0.25">
      <c r="B20" s="11"/>
      <c r="C20" s="21"/>
      <c r="D20" s="16" t="s">
        <v>16</v>
      </c>
      <c r="E20" s="17">
        <v>3000</v>
      </c>
      <c r="F20" s="22"/>
      <c r="G20" s="73">
        <f t="shared" si="0"/>
        <v>0</v>
      </c>
      <c r="H20" s="74"/>
      <c r="K20" s="10"/>
    </row>
    <row r="21" spans="2:11" ht="15" customHeight="1" thickTop="1" thickBot="1" x14ac:dyDescent="0.25">
      <c r="B21" s="11"/>
      <c r="C21" s="75" t="s">
        <v>18</v>
      </c>
      <c r="D21" s="76"/>
      <c r="E21" s="77"/>
      <c r="F21" s="23"/>
      <c r="G21" s="78">
        <f>SUM(G15:G20)</f>
        <v>0</v>
      </c>
      <c r="H21" s="79"/>
      <c r="I21" s="24" t="s">
        <v>19</v>
      </c>
      <c r="K21" s="25"/>
    </row>
    <row r="22" spans="2:11" ht="13.8" thickBot="1" x14ac:dyDescent="0.25">
      <c r="B22" s="26"/>
      <c r="C22" s="27"/>
      <c r="D22" s="27"/>
      <c r="E22" s="27"/>
      <c r="F22" s="28"/>
      <c r="G22" s="29"/>
      <c r="H22" s="30"/>
      <c r="I22" s="30"/>
      <c r="J22" s="30"/>
      <c r="K22" s="31"/>
    </row>
    <row r="23" spans="2:11" ht="13.8" thickTop="1" x14ac:dyDescent="0.2">
      <c r="F23" s="32"/>
    </row>
    <row r="24" spans="2:11" ht="13.8" thickBot="1" x14ac:dyDescent="0.25">
      <c r="F24" s="32"/>
    </row>
    <row r="25" spans="2:11" ht="13.8" thickTop="1" x14ac:dyDescent="0.2">
      <c r="B25" s="5"/>
      <c r="C25" s="6"/>
      <c r="D25" s="6"/>
      <c r="E25" s="6"/>
      <c r="F25" s="6"/>
      <c r="G25" s="6"/>
      <c r="H25" s="6"/>
      <c r="I25" s="6"/>
      <c r="J25" s="6"/>
      <c r="K25" s="7"/>
    </row>
    <row r="26" spans="2:11" x14ac:dyDescent="0.2">
      <c r="B26" s="8" t="s">
        <v>20</v>
      </c>
      <c r="C26" s="33">
        <f>DATE(YEAR(C11)-1,MONTH(C11),DAY(C11))</f>
        <v>45748</v>
      </c>
      <c r="D26" s="3" t="s">
        <v>4</v>
      </c>
      <c r="E26" s="33">
        <f>E11-365</f>
        <v>46112</v>
      </c>
      <c r="F26" s="32"/>
      <c r="K26" s="10"/>
    </row>
    <row r="27" spans="2:11" x14ac:dyDescent="0.2">
      <c r="B27" s="8" t="s">
        <v>21</v>
      </c>
      <c r="C27" s="33">
        <f>DATE(YEAR(C11)-2,MONTH(C11),DAY(C11))</f>
        <v>45383</v>
      </c>
      <c r="D27" s="3" t="s">
        <v>4</v>
      </c>
      <c r="E27" s="33">
        <f>E26-365</f>
        <v>45747</v>
      </c>
      <c r="F27" s="32"/>
      <c r="K27" s="10"/>
    </row>
    <row r="28" spans="2:11" x14ac:dyDescent="0.2">
      <c r="B28" s="8"/>
      <c r="C28" s="33"/>
      <c r="D28" s="3"/>
      <c r="E28" s="33"/>
      <c r="F28" s="32"/>
      <c r="K28" s="10"/>
    </row>
    <row r="29" spans="2:11" ht="25.2" customHeight="1" x14ac:dyDescent="0.2">
      <c r="B29" s="11"/>
      <c r="C29" s="80" t="s">
        <v>41</v>
      </c>
      <c r="D29" s="80"/>
      <c r="E29" s="80"/>
      <c r="F29" s="80"/>
      <c r="G29" s="80"/>
      <c r="H29" s="80"/>
      <c r="I29" s="80"/>
      <c r="J29" s="80"/>
      <c r="K29" s="10"/>
    </row>
    <row r="30" spans="2:11" ht="15" customHeight="1" thickBot="1" x14ac:dyDescent="0.25">
      <c r="B30" s="8"/>
      <c r="C30" s="52" t="s">
        <v>5</v>
      </c>
      <c r="D30" s="53" t="s">
        <v>6</v>
      </c>
      <c r="E30" s="53" t="s">
        <v>7</v>
      </c>
      <c r="F30" s="54" t="s">
        <v>22</v>
      </c>
      <c r="G30" s="55" t="s">
        <v>23</v>
      </c>
      <c r="H30" s="53" t="s">
        <v>24</v>
      </c>
      <c r="I30" s="53" t="s">
        <v>25</v>
      </c>
      <c r="J30" s="53" t="s">
        <v>43</v>
      </c>
      <c r="K30" s="14"/>
    </row>
    <row r="31" spans="2:11" ht="15" customHeight="1" thickTop="1" x14ac:dyDescent="0.2">
      <c r="B31" s="34"/>
      <c r="C31" s="15" t="s">
        <v>10</v>
      </c>
      <c r="D31" s="16" t="s">
        <v>11</v>
      </c>
      <c r="E31" s="17">
        <v>8000</v>
      </c>
      <c r="F31" s="18"/>
      <c r="G31" s="35"/>
      <c r="H31" s="48">
        <f t="shared" ref="H31:H36" si="1">E31*F31</f>
        <v>0</v>
      </c>
      <c r="I31" s="49">
        <f t="shared" ref="I31:I36" si="2">E31*G31</f>
        <v>0</v>
      </c>
      <c r="J31" s="49">
        <f>(H31+I31)/2</f>
        <v>0</v>
      </c>
      <c r="K31" s="10"/>
    </row>
    <row r="32" spans="2:11" ht="15" customHeight="1" x14ac:dyDescent="0.2">
      <c r="B32" s="11"/>
      <c r="C32" s="15" t="s">
        <v>12</v>
      </c>
      <c r="D32" s="16" t="s">
        <v>11</v>
      </c>
      <c r="E32" s="17">
        <v>10000</v>
      </c>
      <c r="F32" s="20"/>
      <c r="G32" s="36"/>
      <c r="H32" s="50">
        <f>E32*F32</f>
        <v>0</v>
      </c>
      <c r="I32" s="49">
        <f t="shared" si="2"/>
        <v>0</v>
      </c>
      <c r="J32" s="49">
        <f t="shared" ref="J32:J36" si="3">(H32+I32)/2</f>
        <v>0</v>
      </c>
      <c r="K32" s="10"/>
    </row>
    <row r="33" spans="2:11" ht="15" customHeight="1" x14ac:dyDescent="0.2">
      <c r="B33" s="11"/>
      <c r="C33" s="15" t="s">
        <v>13</v>
      </c>
      <c r="D33" s="16" t="s">
        <v>14</v>
      </c>
      <c r="E33" s="17">
        <v>10000</v>
      </c>
      <c r="F33" s="20"/>
      <c r="G33" s="36"/>
      <c r="H33" s="50">
        <f t="shared" si="1"/>
        <v>0</v>
      </c>
      <c r="I33" s="49">
        <f t="shared" si="2"/>
        <v>0</v>
      </c>
      <c r="J33" s="49">
        <f t="shared" si="3"/>
        <v>0</v>
      </c>
      <c r="K33" s="10"/>
    </row>
    <row r="34" spans="2:11" ht="15" customHeight="1" x14ac:dyDescent="0.2">
      <c r="B34" s="11"/>
      <c r="C34" s="19"/>
      <c r="D34" s="16" t="s">
        <v>15</v>
      </c>
      <c r="E34" s="17">
        <v>5000</v>
      </c>
      <c r="F34" s="20"/>
      <c r="G34" s="36"/>
      <c r="H34" s="50">
        <f t="shared" si="1"/>
        <v>0</v>
      </c>
      <c r="I34" s="49">
        <f t="shared" si="2"/>
        <v>0</v>
      </c>
      <c r="J34" s="49">
        <f t="shared" si="3"/>
        <v>0</v>
      </c>
      <c r="K34" s="10"/>
    </row>
    <row r="35" spans="2:11" ht="15" customHeight="1" x14ac:dyDescent="0.2">
      <c r="B35" s="11"/>
      <c r="C35" s="15" t="s">
        <v>17</v>
      </c>
      <c r="D35" s="16" t="s">
        <v>15</v>
      </c>
      <c r="E35" s="17">
        <v>5000</v>
      </c>
      <c r="F35" s="20"/>
      <c r="G35" s="36"/>
      <c r="H35" s="50">
        <f t="shared" si="1"/>
        <v>0</v>
      </c>
      <c r="I35" s="49">
        <f t="shared" si="2"/>
        <v>0</v>
      </c>
      <c r="J35" s="49">
        <f t="shared" si="3"/>
        <v>0</v>
      </c>
      <c r="K35" s="10"/>
    </row>
    <row r="36" spans="2:11" ht="15" customHeight="1" thickBot="1" x14ac:dyDescent="0.25">
      <c r="B36" s="11"/>
      <c r="C36" s="21"/>
      <c r="D36" s="16" t="s">
        <v>16</v>
      </c>
      <c r="E36" s="17">
        <v>3000</v>
      </c>
      <c r="F36" s="22"/>
      <c r="G36" s="37"/>
      <c r="H36" s="50">
        <f t="shared" si="1"/>
        <v>0</v>
      </c>
      <c r="I36" s="49">
        <f t="shared" si="2"/>
        <v>0</v>
      </c>
      <c r="J36" s="57">
        <f t="shared" si="3"/>
        <v>0</v>
      </c>
      <c r="K36" s="51"/>
    </row>
    <row r="37" spans="2:11" ht="15" customHeight="1" thickTop="1" thickBot="1" x14ac:dyDescent="0.25">
      <c r="B37" s="11"/>
      <c r="C37" s="68" t="s">
        <v>18</v>
      </c>
      <c r="D37" s="69"/>
      <c r="E37" s="69"/>
      <c r="F37" s="69"/>
      <c r="G37" s="70"/>
      <c r="H37" s="50">
        <f>SUM(H31:H36)</f>
        <v>0</v>
      </c>
      <c r="I37" s="56">
        <f>SUM(I31:I36)</f>
        <v>0</v>
      </c>
      <c r="J37" s="59">
        <f>SUM(J31:J36)</f>
        <v>0</v>
      </c>
      <c r="K37" s="25" t="s">
        <v>26</v>
      </c>
    </row>
    <row r="38" spans="2:11" ht="13.8" thickBot="1" x14ac:dyDescent="0.25">
      <c r="B38" s="26"/>
      <c r="C38" s="27"/>
      <c r="D38" s="27"/>
      <c r="E38" s="27"/>
      <c r="F38" s="28"/>
      <c r="G38" s="29"/>
      <c r="H38" s="30"/>
      <c r="I38" s="30"/>
      <c r="J38" s="30"/>
      <c r="K38" s="31"/>
    </row>
    <row r="39" spans="2:11" ht="13.8" thickTop="1" x14ac:dyDescent="0.2">
      <c r="C39" s="3"/>
      <c r="D39" s="3"/>
      <c r="E39" s="3"/>
      <c r="F39" s="32"/>
      <c r="G39" s="38"/>
      <c r="H39" s="24"/>
      <c r="I39" s="24"/>
      <c r="J39" s="24"/>
      <c r="K39" s="24"/>
    </row>
    <row r="41" spans="2:11" x14ac:dyDescent="0.2">
      <c r="G41" s="39"/>
    </row>
    <row r="42" spans="2:11" ht="15" customHeight="1" x14ac:dyDescent="0.2">
      <c r="B42" t="s">
        <v>27</v>
      </c>
      <c r="F42" s="40"/>
      <c r="I42" s="41">
        <f>ROUNDDOWN(G21-J37,-3)</f>
        <v>0</v>
      </c>
      <c r="J42" s="24" t="s">
        <v>28</v>
      </c>
      <c r="K42" s="24"/>
    </row>
    <row r="43" spans="2:11" ht="15" customHeight="1" x14ac:dyDescent="0.2">
      <c r="I43" s="42"/>
    </row>
    <row r="44" spans="2:11" ht="15" customHeight="1" x14ac:dyDescent="0.2">
      <c r="B44" s="58" t="s">
        <v>32</v>
      </c>
      <c r="C44" s="43" t="str">
        <f>IF(I42&gt;=2500000,"［250万円以上なので③×20％]",IF(I42&lt;2500000,"［250万円未満なので割増なし]",""))</f>
        <v>［250万円未満なので割増なし]</v>
      </c>
      <c r="I44" s="42">
        <f>IF(I42&gt;=2500000,ROUNDDOWN(I42*0.2,-3),IF(I42&lt;2500000,I42*1-I42))</f>
        <v>0</v>
      </c>
      <c r="J44" s="24" t="s">
        <v>31</v>
      </c>
      <c r="K44" s="24"/>
    </row>
    <row r="45" spans="2:11" ht="15" customHeight="1" x14ac:dyDescent="0.2">
      <c r="C45" s="43"/>
      <c r="I45" s="42"/>
      <c r="J45" s="24"/>
      <c r="K45" s="24"/>
    </row>
    <row r="46" spans="2:11" ht="15" customHeight="1" x14ac:dyDescent="0.2">
      <c r="B46" s="58" t="s">
        <v>49</v>
      </c>
      <c r="C46" s="43" t="str">
        <f>IF(H3=1,"［③×20％]","［非該当のため割増なし］ ")</f>
        <v xml:space="preserve">［非該当のため割増なし］ </v>
      </c>
      <c r="I46" s="40">
        <f>IF(H3=1,ROUNDDOWN(I42*0.2,-3),0)</f>
        <v>0</v>
      </c>
      <c r="J46" s="24" t="s">
        <v>33</v>
      </c>
      <c r="K46" s="24"/>
    </row>
    <row r="47" spans="2:11" ht="15" customHeight="1" x14ac:dyDescent="0.2">
      <c r="C47" s="43"/>
      <c r="I47" s="40"/>
      <c r="J47" s="24"/>
      <c r="K47" s="24"/>
    </row>
    <row r="48" spans="2:11" ht="15" customHeight="1" x14ac:dyDescent="0.2">
      <c r="B48" s="58" t="s">
        <v>44</v>
      </c>
      <c r="C48" s="43" t="str">
        <f>IF(H5=1,"［③×20％]","［非該当のため割増なし］ ")</f>
        <v xml:space="preserve">［非該当のため割増なし］ </v>
      </c>
      <c r="I48" s="40">
        <f>IF(H5=1,ROUNDDOWN(I42*0.2,-3),0)</f>
        <v>0</v>
      </c>
      <c r="J48" s="24" t="s">
        <v>34</v>
      </c>
      <c r="K48" s="24"/>
    </row>
    <row r="49" spans="2:11" ht="15" customHeight="1" x14ac:dyDescent="0.2">
      <c r="C49" s="43"/>
      <c r="I49" s="40"/>
      <c r="J49" s="24"/>
      <c r="K49" s="24"/>
    </row>
    <row r="50" spans="2:11" ht="15" customHeight="1" x14ac:dyDescent="0.2">
      <c r="B50" s="58" t="s">
        <v>51</v>
      </c>
      <c r="C50" s="43" t="str">
        <f>IF(H7=1,"［③×20％]","［非該当のため割増なし］ ")</f>
        <v xml:space="preserve">［非該当のため割増なし］ </v>
      </c>
      <c r="I50" s="40">
        <f>IF(H7=1,ROUNDDOWN(I42*0.2,-3),0)</f>
        <v>0</v>
      </c>
      <c r="J50" s="24" t="s">
        <v>35</v>
      </c>
      <c r="K50" s="24"/>
    </row>
    <row r="51" spans="2:11" ht="15" customHeight="1" x14ac:dyDescent="0.2">
      <c r="C51" s="43"/>
      <c r="I51" s="40"/>
      <c r="J51" s="24"/>
      <c r="K51" s="24"/>
    </row>
    <row r="52" spans="2:11" ht="15" customHeight="1" x14ac:dyDescent="0.2">
      <c r="B52" t="s">
        <v>38</v>
      </c>
      <c r="C52" s="43"/>
      <c r="I52" s="60">
        <f>I44+I46+I48+I50</f>
        <v>0</v>
      </c>
      <c r="J52" s="24" t="s">
        <v>37</v>
      </c>
      <c r="K52" s="24"/>
    </row>
    <row r="53" spans="2:11" ht="15" customHeight="1" x14ac:dyDescent="0.2">
      <c r="C53" s="43"/>
      <c r="G53" s="40"/>
      <c r="H53" s="24"/>
      <c r="I53" s="24"/>
      <c r="J53" s="24"/>
      <c r="K53" s="24"/>
    </row>
    <row r="54" spans="2:11" ht="15" customHeight="1" thickBot="1" x14ac:dyDescent="0.25">
      <c r="G54" s="44"/>
    </row>
    <row r="55" spans="2:11" ht="15" customHeight="1" thickBot="1" x14ac:dyDescent="0.25">
      <c r="B55" s="71" t="str">
        <f>IF(I52&lt;10000000,"交付決定額（上り荷）","")</f>
        <v>交付決定額（上り荷）</v>
      </c>
      <c r="C55" s="71"/>
      <c r="D55" s="72" t="s">
        <v>50</v>
      </c>
      <c r="E55" s="72"/>
      <c r="F55" s="65"/>
      <c r="I55" s="45">
        <f>I42+I52</f>
        <v>0</v>
      </c>
    </row>
    <row r="57" spans="2:11" x14ac:dyDescent="0.2">
      <c r="B57" t="s">
        <v>36</v>
      </c>
    </row>
  </sheetData>
  <mergeCells count="21">
    <mergeCell ref="G14:H14"/>
    <mergeCell ref="G15:H15"/>
    <mergeCell ref="C13:H13"/>
    <mergeCell ref="F3:G3"/>
    <mergeCell ref="H3:J3"/>
    <mergeCell ref="F4:K4"/>
    <mergeCell ref="F5:G5"/>
    <mergeCell ref="H5:J5"/>
    <mergeCell ref="F7:G7"/>
    <mergeCell ref="H7:J7"/>
    <mergeCell ref="G16:H16"/>
    <mergeCell ref="G17:H17"/>
    <mergeCell ref="G18:H18"/>
    <mergeCell ref="C37:G37"/>
    <mergeCell ref="B55:C55"/>
    <mergeCell ref="D55:E55"/>
    <mergeCell ref="G19:H19"/>
    <mergeCell ref="G20:H20"/>
    <mergeCell ref="C21:E21"/>
    <mergeCell ref="G21:H21"/>
    <mergeCell ref="C29:J29"/>
  </mergeCells>
  <phoneticPr fontId="1"/>
  <dataValidations count="1">
    <dataValidation type="list" allowBlank="1" showInputMessage="1" showErrorMessage="1" sqref="H5: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H65525:I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H131061:I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H196597:I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H262133:I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H327669:I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H393205:I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H458741:I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H524277:I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H589813:I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H655349:I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H720885:I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H786421:I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H851957:I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H917493:I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H983029:I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H3:I3 H7:I7" xr:uid="{218F54B4-C2D6-4BFC-B449-8BF9F55E03F6}">
      <formula1>"1"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0D69-0813-41B1-90EF-8FA843035AC5}">
  <sheetPr>
    <tabColor rgb="FF92D050"/>
  </sheetPr>
  <dimension ref="A1:K59"/>
  <sheetViews>
    <sheetView view="pageBreakPreview" zoomScaleNormal="100" zoomScaleSheetLayoutView="100" workbookViewId="0">
      <selection activeCell="H3" sqref="H3:J3"/>
    </sheetView>
  </sheetViews>
  <sheetFormatPr defaultRowHeight="13.2" x14ac:dyDescent="0.2"/>
  <cols>
    <col min="1" max="1" width="4.77734375" customWidth="1"/>
    <col min="2" max="2" width="15.44140625" customWidth="1"/>
    <col min="3" max="3" width="10.77734375" customWidth="1"/>
    <col min="4" max="4" width="8.109375" customWidth="1"/>
    <col min="5" max="5" width="10.77734375" customWidth="1"/>
    <col min="6" max="7" width="9.88671875" customWidth="1"/>
    <col min="8" max="10" width="13.88671875" customWidth="1"/>
    <col min="11" max="11" width="5.44140625" customWidth="1"/>
    <col min="12" max="12" width="3.6640625" customWidth="1"/>
    <col min="258" max="258" width="4.77734375" customWidth="1"/>
    <col min="259" max="259" width="22.44140625" customWidth="1"/>
    <col min="260" max="260" width="10.77734375" customWidth="1"/>
    <col min="261" max="261" width="10.33203125" customWidth="1"/>
    <col min="262" max="262" width="10.77734375" customWidth="1"/>
    <col min="263" max="263" width="10.6640625" customWidth="1"/>
    <col min="264" max="264" width="12.6640625" customWidth="1"/>
    <col min="265" max="266" width="11.6640625" customWidth="1"/>
    <col min="267" max="267" width="5.44140625" customWidth="1"/>
    <col min="268" max="268" width="3.6640625" customWidth="1"/>
    <col min="514" max="514" width="4.77734375" customWidth="1"/>
    <col min="515" max="515" width="22.44140625" customWidth="1"/>
    <col min="516" max="516" width="10.77734375" customWidth="1"/>
    <col min="517" max="517" width="10.33203125" customWidth="1"/>
    <col min="518" max="518" width="10.77734375" customWidth="1"/>
    <col min="519" max="519" width="10.6640625" customWidth="1"/>
    <col min="520" max="520" width="12.6640625" customWidth="1"/>
    <col min="521" max="522" width="11.6640625" customWidth="1"/>
    <col min="523" max="523" width="5.44140625" customWidth="1"/>
    <col min="524" max="524" width="3.6640625" customWidth="1"/>
    <col min="770" max="770" width="4.77734375" customWidth="1"/>
    <col min="771" max="771" width="22.44140625" customWidth="1"/>
    <col min="772" max="772" width="10.77734375" customWidth="1"/>
    <col min="773" max="773" width="10.33203125" customWidth="1"/>
    <col min="774" max="774" width="10.77734375" customWidth="1"/>
    <col min="775" max="775" width="10.6640625" customWidth="1"/>
    <col min="776" max="776" width="12.6640625" customWidth="1"/>
    <col min="777" max="778" width="11.6640625" customWidth="1"/>
    <col min="779" max="779" width="5.44140625" customWidth="1"/>
    <col min="780" max="780" width="3.6640625" customWidth="1"/>
    <col min="1026" max="1026" width="4.77734375" customWidth="1"/>
    <col min="1027" max="1027" width="22.44140625" customWidth="1"/>
    <col min="1028" max="1028" width="10.77734375" customWidth="1"/>
    <col min="1029" max="1029" width="10.33203125" customWidth="1"/>
    <col min="1030" max="1030" width="10.77734375" customWidth="1"/>
    <col min="1031" max="1031" width="10.6640625" customWidth="1"/>
    <col min="1032" max="1032" width="12.6640625" customWidth="1"/>
    <col min="1033" max="1034" width="11.6640625" customWidth="1"/>
    <col min="1035" max="1035" width="5.44140625" customWidth="1"/>
    <col min="1036" max="1036" width="3.6640625" customWidth="1"/>
    <col min="1282" max="1282" width="4.77734375" customWidth="1"/>
    <col min="1283" max="1283" width="22.44140625" customWidth="1"/>
    <col min="1284" max="1284" width="10.77734375" customWidth="1"/>
    <col min="1285" max="1285" width="10.33203125" customWidth="1"/>
    <col min="1286" max="1286" width="10.77734375" customWidth="1"/>
    <col min="1287" max="1287" width="10.6640625" customWidth="1"/>
    <col min="1288" max="1288" width="12.6640625" customWidth="1"/>
    <col min="1289" max="1290" width="11.6640625" customWidth="1"/>
    <col min="1291" max="1291" width="5.44140625" customWidth="1"/>
    <col min="1292" max="1292" width="3.6640625" customWidth="1"/>
    <col min="1538" max="1538" width="4.77734375" customWidth="1"/>
    <col min="1539" max="1539" width="22.44140625" customWidth="1"/>
    <col min="1540" max="1540" width="10.77734375" customWidth="1"/>
    <col min="1541" max="1541" width="10.33203125" customWidth="1"/>
    <col min="1542" max="1542" width="10.77734375" customWidth="1"/>
    <col min="1543" max="1543" width="10.6640625" customWidth="1"/>
    <col min="1544" max="1544" width="12.6640625" customWidth="1"/>
    <col min="1545" max="1546" width="11.6640625" customWidth="1"/>
    <col min="1547" max="1547" width="5.44140625" customWidth="1"/>
    <col min="1548" max="1548" width="3.6640625" customWidth="1"/>
    <col min="1794" max="1794" width="4.77734375" customWidth="1"/>
    <col min="1795" max="1795" width="22.44140625" customWidth="1"/>
    <col min="1796" max="1796" width="10.77734375" customWidth="1"/>
    <col min="1797" max="1797" width="10.33203125" customWidth="1"/>
    <col min="1798" max="1798" width="10.77734375" customWidth="1"/>
    <col min="1799" max="1799" width="10.6640625" customWidth="1"/>
    <col min="1800" max="1800" width="12.6640625" customWidth="1"/>
    <col min="1801" max="1802" width="11.6640625" customWidth="1"/>
    <col min="1803" max="1803" width="5.44140625" customWidth="1"/>
    <col min="1804" max="1804" width="3.6640625" customWidth="1"/>
    <col min="2050" max="2050" width="4.77734375" customWidth="1"/>
    <col min="2051" max="2051" width="22.44140625" customWidth="1"/>
    <col min="2052" max="2052" width="10.77734375" customWidth="1"/>
    <col min="2053" max="2053" width="10.33203125" customWidth="1"/>
    <col min="2054" max="2054" width="10.77734375" customWidth="1"/>
    <col min="2055" max="2055" width="10.6640625" customWidth="1"/>
    <col min="2056" max="2056" width="12.6640625" customWidth="1"/>
    <col min="2057" max="2058" width="11.6640625" customWidth="1"/>
    <col min="2059" max="2059" width="5.44140625" customWidth="1"/>
    <col min="2060" max="2060" width="3.6640625" customWidth="1"/>
    <col min="2306" max="2306" width="4.77734375" customWidth="1"/>
    <col min="2307" max="2307" width="22.44140625" customWidth="1"/>
    <col min="2308" max="2308" width="10.77734375" customWidth="1"/>
    <col min="2309" max="2309" width="10.33203125" customWidth="1"/>
    <col min="2310" max="2310" width="10.77734375" customWidth="1"/>
    <col min="2311" max="2311" width="10.6640625" customWidth="1"/>
    <col min="2312" max="2312" width="12.6640625" customWidth="1"/>
    <col min="2313" max="2314" width="11.6640625" customWidth="1"/>
    <col min="2315" max="2315" width="5.44140625" customWidth="1"/>
    <col min="2316" max="2316" width="3.6640625" customWidth="1"/>
    <col min="2562" max="2562" width="4.77734375" customWidth="1"/>
    <col min="2563" max="2563" width="22.44140625" customWidth="1"/>
    <col min="2564" max="2564" width="10.77734375" customWidth="1"/>
    <col min="2565" max="2565" width="10.33203125" customWidth="1"/>
    <col min="2566" max="2566" width="10.77734375" customWidth="1"/>
    <col min="2567" max="2567" width="10.6640625" customWidth="1"/>
    <col min="2568" max="2568" width="12.6640625" customWidth="1"/>
    <col min="2569" max="2570" width="11.6640625" customWidth="1"/>
    <col min="2571" max="2571" width="5.44140625" customWidth="1"/>
    <col min="2572" max="2572" width="3.6640625" customWidth="1"/>
    <col min="2818" max="2818" width="4.77734375" customWidth="1"/>
    <col min="2819" max="2819" width="22.44140625" customWidth="1"/>
    <col min="2820" max="2820" width="10.77734375" customWidth="1"/>
    <col min="2821" max="2821" width="10.33203125" customWidth="1"/>
    <col min="2822" max="2822" width="10.77734375" customWidth="1"/>
    <col min="2823" max="2823" width="10.6640625" customWidth="1"/>
    <col min="2824" max="2824" width="12.6640625" customWidth="1"/>
    <col min="2825" max="2826" width="11.6640625" customWidth="1"/>
    <col min="2827" max="2827" width="5.44140625" customWidth="1"/>
    <col min="2828" max="2828" width="3.6640625" customWidth="1"/>
    <col min="3074" max="3074" width="4.77734375" customWidth="1"/>
    <col min="3075" max="3075" width="22.44140625" customWidth="1"/>
    <col min="3076" max="3076" width="10.77734375" customWidth="1"/>
    <col min="3077" max="3077" width="10.33203125" customWidth="1"/>
    <col min="3078" max="3078" width="10.77734375" customWidth="1"/>
    <col min="3079" max="3079" width="10.6640625" customWidth="1"/>
    <col min="3080" max="3080" width="12.6640625" customWidth="1"/>
    <col min="3081" max="3082" width="11.6640625" customWidth="1"/>
    <col min="3083" max="3083" width="5.44140625" customWidth="1"/>
    <col min="3084" max="3084" width="3.6640625" customWidth="1"/>
    <col min="3330" max="3330" width="4.77734375" customWidth="1"/>
    <col min="3331" max="3331" width="22.44140625" customWidth="1"/>
    <col min="3332" max="3332" width="10.77734375" customWidth="1"/>
    <col min="3333" max="3333" width="10.33203125" customWidth="1"/>
    <col min="3334" max="3334" width="10.77734375" customWidth="1"/>
    <col min="3335" max="3335" width="10.6640625" customWidth="1"/>
    <col min="3336" max="3336" width="12.6640625" customWidth="1"/>
    <col min="3337" max="3338" width="11.6640625" customWidth="1"/>
    <col min="3339" max="3339" width="5.44140625" customWidth="1"/>
    <col min="3340" max="3340" width="3.6640625" customWidth="1"/>
    <col min="3586" max="3586" width="4.77734375" customWidth="1"/>
    <col min="3587" max="3587" width="22.44140625" customWidth="1"/>
    <col min="3588" max="3588" width="10.77734375" customWidth="1"/>
    <col min="3589" max="3589" width="10.33203125" customWidth="1"/>
    <col min="3590" max="3590" width="10.77734375" customWidth="1"/>
    <col min="3591" max="3591" width="10.6640625" customWidth="1"/>
    <col min="3592" max="3592" width="12.6640625" customWidth="1"/>
    <col min="3593" max="3594" width="11.6640625" customWidth="1"/>
    <col min="3595" max="3595" width="5.44140625" customWidth="1"/>
    <col min="3596" max="3596" width="3.6640625" customWidth="1"/>
    <col min="3842" max="3842" width="4.77734375" customWidth="1"/>
    <col min="3843" max="3843" width="22.44140625" customWidth="1"/>
    <col min="3844" max="3844" width="10.77734375" customWidth="1"/>
    <col min="3845" max="3845" width="10.33203125" customWidth="1"/>
    <col min="3846" max="3846" width="10.77734375" customWidth="1"/>
    <col min="3847" max="3847" width="10.6640625" customWidth="1"/>
    <col min="3848" max="3848" width="12.6640625" customWidth="1"/>
    <col min="3849" max="3850" width="11.6640625" customWidth="1"/>
    <col min="3851" max="3851" width="5.44140625" customWidth="1"/>
    <col min="3852" max="3852" width="3.6640625" customWidth="1"/>
    <col min="4098" max="4098" width="4.77734375" customWidth="1"/>
    <col min="4099" max="4099" width="22.44140625" customWidth="1"/>
    <col min="4100" max="4100" width="10.77734375" customWidth="1"/>
    <col min="4101" max="4101" width="10.33203125" customWidth="1"/>
    <col min="4102" max="4102" width="10.77734375" customWidth="1"/>
    <col min="4103" max="4103" width="10.6640625" customWidth="1"/>
    <col min="4104" max="4104" width="12.6640625" customWidth="1"/>
    <col min="4105" max="4106" width="11.6640625" customWidth="1"/>
    <col min="4107" max="4107" width="5.44140625" customWidth="1"/>
    <col min="4108" max="4108" width="3.6640625" customWidth="1"/>
    <col min="4354" max="4354" width="4.77734375" customWidth="1"/>
    <col min="4355" max="4355" width="22.44140625" customWidth="1"/>
    <col min="4356" max="4356" width="10.77734375" customWidth="1"/>
    <col min="4357" max="4357" width="10.33203125" customWidth="1"/>
    <col min="4358" max="4358" width="10.77734375" customWidth="1"/>
    <col min="4359" max="4359" width="10.6640625" customWidth="1"/>
    <col min="4360" max="4360" width="12.6640625" customWidth="1"/>
    <col min="4361" max="4362" width="11.6640625" customWidth="1"/>
    <col min="4363" max="4363" width="5.44140625" customWidth="1"/>
    <col min="4364" max="4364" width="3.6640625" customWidth="1"/>
    <col min="4610" max="4610" width="4.77734375" customWidth="1"/>
    <col min="4611" max="4611" width="22.44140625" customWidth="1"/>
    <col min="4612" max="4612" width="10.77734375" customWidth="1"/>
    <col min="4613" max="4613" width="10.33203125" customWidth="1"/>
    <col min="4614" max="4614" width="10.77734375" customWidth="1"/>
    <col min="4615" max="4615" width="10.6640625" customWidth="1"/>
    <col min="4616" max="4616" width="12.6640625" customWidth="1"/>
    <col min="4617" max="4618" width="11.6640625" customWidth="1"/>
    <col min="4619" max="4619" width="5.44140625" customWidth="1"/>
    <col min="4620" max="4620" width="3.6640625" customWidth="1"/>
    <col min="4866" max="4866" width="4.77734375" customWidth="1"/>
    <col min="4867" max="4867" width="22.44140625" customWidth="1"/>
    <col min="4868" max="4868" width="10.77734375" customWidth="1"/>
    <col min="4869" max="4869" width="10.33203125" customWidth="1"/>
    <col min="4870" max="4870" width="10.77734375" customWidth="1"/>
    <col min="4871" max="4871" width="10.6640625" customWidth="1"/>
    <col min="4872" max="4872" width="12.6640625" customWidth="1"/>
    <col min="4873" max="4874" width="11.6640625" customWidth="1"/>
    <col min="4875" max="4875" width="5.44140625" customWidth="1"/>
    <col min="4876" max="4876" width="3.6640625" customWidth="1"/>
    <col min="5122" max="5122" width="4.77734375" customWidth="1"/>
    <col min="5123" max="5123" width="22.44140625" customWidth="1"/>
    <col min="5124" max="5124" width="10.77734375" customWidth="1"/>
    <col min="5125" max="5125" width="10.33203125" customWidth="1"/>
    <col min="5126" max="5126" width="10.77734375" customWidth="1"/>
    <col min="5127" max="5127" width="10.6640625" customWidth="1"/>
    <col min="5128" max="5128" width="12.6640625" customWidth="1"/>
    <col min="5129" max="5130" width="11.6640625" customWidth="1"/>
    <col min="5131" max="5131" width="5.44140625" customWidth="1"/>
    <col min="5132" max="5132" width="3.6640625" customWidth="1"/>
    <col min="5378" max="5378" width="4.77734375" customWidth="1"/>
    <col min="5379" max="5379" width="22.44140625" customWidth="1"/>
    <col min="5380" max="5380" width="10.77734375" customWidth="1"/>
    <col min="5381" max="5381" width="10.33203125" customWidth="1"/>
    <col min="5382" max="5382" width="10.77734375" customWidth="1"/>
    <col min="5383" max="5383" width="10.6640625" customWidth="1"/>
    <col min="5384" max="5384" width="12.6640625" customWidth="1"/>
    <col min="5385" max="5386" width="11.6640625" customWidth="1"/>
    <col min="5387" max="5387" width="5.44140625" customWidth="1"/>
    <col min="5388" max="5388" width="3.6640625" customWidth="1"/>
    <col min="5634" max="5634" width="4.77734375" customWidth="1"/>
    <col min="5635" max="5635" width="22.44140625" customWidth="1"/>
    <col min="5636" max="5636" width="10.77734375" customWidth="1"/>
    <col min="5637" max="5637" width="10.33203125" customWidth="1"/>
    <col min="5638" max="5638" width="10.77734375" customWidth="1"/>
    <col min="5639" max="5639" width="10.6640625" customWidth="1"/>
    <col min="5640" max="5640" width="12.6640625" customWidth="1"/>
    <col min="5641" max="5642" width="11.6640625" customWidth="1"/>
    <col min="5643" max="5643" width="5.44140625" customWidth="1"/>
    <col min="5644" max="5644" width="3.6640625" customWidth="1"/>
    <col min="5890" max="5890" width="4.77734375" customWidth="1"/>
    <col min="5891" max="5891" width="22.44140625" customWidth="1"/>
    <col min="5892" max="5892" width="10.77734375" customWidth="1"/>
    <col min="5893" max="5893" width="10.33203125" customWidth="1"/>
    <col min="5894" max="5894" width="10.77734375" customWidth="1"/>
    <col min="5895" max="5895" width="10.6640625" customWidth="1"/>
    <col min="5896" max="5896" width="12.6640625" customWidth="1"/>
    <col min="5897" max="5898" width="11.6640625" customWidth="1"/>
    <col min="5899" max="5899" width="5.44140625" customWidth="1"/>
    <col min="5900" max="5900" width="3.6640625" customWidth="1"/>
    <col min="6146" max="6146" width="4.77734375" customWidth="1"/>
    <col min="6147" max="6147" width="22.44140625" customWidth="1"/>
    <col min="6148" max="6148" width="10.77734375" customWidth="1"/>
    <col min="6149" max="6149" width="10.33203125" customWidth="1"/>
    <col min="6150" max="6150" width="10.77734375" customWidth="1"/>
    <col min="6151" max="6151" width="10.6640625" customWidth="1"/>
    <col min="6152" max="6152" width="12.6640625" customWidth="1"/>
    <col min="6153" max="6154" width="11.6640625" customWidth="1"/>
    <col min="6155" max="6155" width="5.44140625" customWidth="1"/>
    <col min="6156" max="6156" width="3.6640625" customWidth="1"/>
    <col min="6402" max="6402" width="4.77734375" customWidth="1"/>
    <col min="6403" max="6403" width="22.44140625" customWidth="1"/>
    <col min="6404" max="6404" width="10.77734375" customWidth="1"/>
    <col min="6405" max="6405" width="10.33203125" customWidth="1"/>
    <col min="6406" max="6406" width="10.77734375" customWidth="1"/>
    <col min="6407" max="6407" width="10.6640625" customWidth="1"/>
    <col min="6408" max="6408" width="12.6640625" customWidth="1"/>
    <col min="6409" max="6410" width="11.6640625" customWidth="1"/>
    <col min="6411" max="6411" width="5.44140625" customWidth="1"/>
    <col min="6412" max="6412" width="3.6640625" customWidth="1"/>
    <col min="6658" max="6658" width="4.77734375" customWidth="1"/>
    <col min="6659" max="6659" width="22.44140625" customWidth="1"/>
    <col min="6660" max="6660" width="10.77734375" customWidth="1"/>
    <col min="6661" max="6661" width="10.33203125" customWidth="1"/>
    <col min="6662" max="6662" width="10.77734375" customWidth="1"/>
    <col min="6663" max="6663" width="10.6640625" customWidth="1"/>
    <col min="6664" max="6664" width="12.6640625" customWidth="1"/>
    <col min="6665" max="6666" width="11.6640625" customWidth="1"/>
    <col min="6667" max="6667" width="5.44140625" customWidth="1"/>
    <col min="6668" max="6668" width="3.6640625" customWidth="1"/>
    <col min="6914" max="6914" width="4.77734375" customWidth="1"/>
    <col min="6915" max="6915" width="22.44140625" customWidth="1"/>
    <col min="6916" max="6916" width="10.77734375" customWidth="1"/>
    <col min="6917" max="6917" width="10.33203125" customWidth="1"/>
    <col min="6918" max="6918" width="10.77734375" customWidth="1"/>
    <col min="6919" max="6919" width="10.6640625" customWidth="1"/>
    <col min="6920" max="6920" width="12.6640625" customWidth="1"/>
    <col min="6921" max="6922" width="11.6640625" customWidth="1"/>
    <col min="6923" max="6923" width="5.44140625" customWidth="1"/>
    <col min="6924" max="6924" width="3.6640625" customWidth="1"/>
    <col min="7170" max="7170" width="4.77734375" customWidth="1"/>
    <col min="7171" max="7171" width="22.44140625" customWidth="1"/>
    <col min="7172" max="7172" width="10.77734375" customWidth="1"/>
    <col min="7173" max="7173" width="10.33203125" customWidth="1"/>
    <col min="7174" max="7174" width="10.77734375" customWidth="1"/>
    <col min="7175" max="7175" width="10.6640625" customWidth="1"/>
    <col min="7176" max="7176" width="12.6640625" customWidth="1"/>
    <col min="7177" max="7178" width="11.6640625" customWidth="1"/>
    <col min="7179" max="7179" width="5.44140625" customWidth="1"/>
    <col min="7180" max="7180" width="3.6640625" customWidth="1"/>
    <col min="7426" max="7426" width="4.77734375" customWidth="1"/>
    <col min="7427" max="7427" width="22.44140625" customWidth="1"/>
    <col min="7428" max="7428" width="10.77734375" customWidth="1"/>
    <col min="7429" max="7429" width="10.33203125" customWidth="1"/>
    <col min="7430" max="7430" width="10.77734375" customWidth="1"/>
    <col min="7431" max="7431" width="10.6640625" customWidth="1"/>
    <col min="7432" max="7432" width="12.6640625" customWidth="1"/>
    <col min="7433" max="7434" width="11.6640625" customWidth="1"/>
    <col min="7435" max="7435" width="5.44140625" customWidth="1"/>
    <col min="7436" max="7436" width="3.6640625" customWidth="1"/>
    <col min="7682" max="7682" width="4.77734375" customWidth="1"/>
    <col min="7683" max="7683" width="22.44140625" customWidth="1"/>
    <col min="7684" max="7684" width="10.77734375" customWidth="1"/>
    <col min="7685" max="7685" width="10.33203125" customWidth="1"/>
    <col min="7686" max="7686" width="10.77734375" customWidth="1"/>
    <col min="7687" max="7687" width="10.6640625" customWidth="1"/>
    <col min="7688" max="7688" width="12.6640625" customWidth="1"/>
    <col min="7689" max="7690" width="11.6640625" customWidth="1"/>
    <col min="7691" max="7691" width="5.44140625" customWidth="1"/>
    <col min="7692" max="7692" width="3.6640625" customWidth="1"/>
    <col min="7938" max="7938" width="4.77734375" customWidth="1"/>
    <col min="7939" max="7939" width="22.44140625" customWidth="1"/>
    <col min="7940" max="7940" width="10.77734375" customWidth="1"/>
    <col min="7941" max="7941" width="10.33203125" customWidth="1"/>
    <col min="7942" max="7942" width="10.77734375" customWidth="1"/>
    <col min="7943" max="7943" width="10.6640625" customWidth="1"/>
    <col min="7944" max="7944" width="12.6640625" customWidth="1"/>
    <col min="7945" max="7946" width="11.6640625" customWidth="1"/>
    <col min="7947" max="7947" width="5.44140625" customWidth="1"/>
    <col min="7948" max="7948" width="3.6640625" customWidth="1"/>
    <col min="8194" max="8194" width="4.77734375" customWidth="1"/>
    <col min="8195" max="8195" width="22.44140625" customWidth="1"/>
    <col min="8196" max="8196" width="10.77734375" customWidth="1"/>
    <col min="8197" max="8197" width="10.33203125" customWidth="1"/>
    <col min="8198" max="8198" width="10.77734375" customWidth="1"/>
    <col min="8199" max="8199" width="10.6640625" customWidth="1"/>
    <col min="8200" max="8200" width="12.6640625" customWidth="1"/>
    <col min="8201" max="8202" width="11.6640625" customWidth="1"/>
    <col min="8203" max="8203" width="5.44140625" customWidth="1"/>
    <col min="8204" max="8204" width="3.6640625" customWidth="1"/>
    <col min="8450" max="8450" width="4.77734375" customWidth="1"/>
    <col min="8451" max="8451" width="22.44140625" customWidth="1"/>
    <col min="8452" max="8452" width="10.77734375" customWidth="1"/>
    <col min="8453" max="8453" width="10.33203125" customWidth="1"/>
    <col min="8454" max="8454" width="10.77734375" customWidth="1"/>
    <col min="8455" max="8455" width="10.6640625" customWidth="1"/>
    <col min="8456" max="8456" width="12.6640625" customWidth="1"/>
    <col min="8457" max="8458" width="11.6640625" customWidth="1"/>
    <col min="8459" max="8459" width="5.44140625" customWidth="1"/>
    <col min="8460" max="8460" width="3.6640625" customWidth="1"/>
    <col min="8706" max="8706" width="4.77734375" customWidth="1"/>
    <col min="8707" max="8707" width="22.44140625" customWidth="1"/>
    <col min="8708" max="8708" width="10.77734375" customWidth="1"/>
    <col min="8709" max="8709" width="10.33203125" customWidth="1"/>
    <col min="8710" max="8710" width="10.77734375" customWidth="1"/>
    <col min="8711" max="8711" width="10.6640625" customWidth="1"/>
    <col min="8712" max="8712" width="12.6640625" customWidth="1"/>
    <col min="8713" max="8714" width="11.6640625" customWidth="1"/>
    <col min="8715" max="8715" width="5.44140625" customWidth="1"/>
    <col min="8716" max="8716" width="3.6640625" customWidth="1"/>
    <col min="8962" max="8962" width="4.77734375" customWidth="1"/>
    <col min="8963" max="8963" width="22.44140625" customWidth="1"/>
    <col min="8964" max="8964" width="10.77734375" customWidth="1"/>
    <col min="8965" max="8965" width="10.33203125" customWidth="1"/>
    <col min="8966" max="8966" width="10.77734375" customWidth="1"/>
    <col min="8967" max="8967" width="10.6640625" customWidth="1"/>
    <col min="8968" max="8968" width="12.6640625" customWidth="1"/>
    <col min="8969" max="8970" width="11.6640625" customWidth="1"/>
    <col min="8971" max="8971" width="5.44140625" customWidth="1"/>
    <col min="8972" max="8972" width="3.6640625" customWidth="1"/>
    <col min="9218" max="9218" width="4.77734375" customWidth="1"/>
    <col min="9219" max="9219" width="22.44140625" customWidth="1"/>
    <col min="9220" max="9220" width="10.77734375" customWidth="1"/>
    <col min="9221" max="9221" width="10.33203125" customWidth="1"/>
    <col min="9222" max="9222" width="10.77734375" customWidth="1"/>
    <col min="9223" max="9223" width="10.6640625" customWidth="1"/>
    <col min="9224" max="9224" width="12.6640625" customWidth="1"/>
    <col min="9225" max="9226" width="11.6640625" customWidth="1"/>
    <col min="9227" max="9227" width="5.44140625" customWidth="1"/>
    <col min="9228" max="9228" width="3.6640625" customWidth="1"/>
    <col min="9474" max="9474" width="4.77734375" customWidth="1"/>
    <col min="9475" max="9475" width="22.44140625" customWidth="1"/>
    <col min="9476" max="9476" width="10.77734375" customWidth="1"/>
    <col min="9477" max="9477" width="10.33203125" customWidth="1"/>
    <col min="9478" max="9478" width="10.77734375" customWidth="1"/>
    <col min="9479" max="9479" width="10.6640625" customWidth="1"/>
    <col min="9480" max="9480" width="12.6640625" customWidth="1"/>
    <col min="9481" max="9482" width="11.6640625" customWidth="1"/>
    <col min="9483" max="9483" width="5.44140625" customWidth="1"/>
    <col min="9484" max="9484" width="3.6640625" customWidth="1"/>
    <col min="9730" max="9730" width="4.77734375" customWidth="1"/>
    <col min="9731" max="9731" width="22.44140625" customWidth="1"/>
    <col min="9732" max="9732" width="10.77734375" customWidth="1"/>
    <col min="9733" max="9733" width="10.33203125" customWidth="1"/>
    <col min="9734" max="9734" width="10.77734375" customWidth="1"/>
    <col min="9735" max="9735" width="10.6640625" customWidth="1"/>
    <col min="9736" max="9736" width="12.6640625" customWidth="1"/>
    <col min="9737" max="9738" width="11.6640625" customWidth="1"/>
    <col min="9739" max="9739" width="5.44140625" customWidth="1"/>
    <col min="9740" max="9740" width="3.6640625" customWidth="1"/>
    <col min="9986" max="9986" width="4.77734375" customWidth="1"/>
    <col min="9987" max="9987" width="22.44140625" customWidth="1"/>
    <col min="9988" max="9988" width="10.77734375" customWidth="1"/>
    <col min="9989" max="9989" width="10.33203125" customWidth="1"/>
    <col min="9990" max="9990" width="10.77734375" customWidth="1"/>
    <col min="9991" max="9991" width="10.6640625" customWidth="1"/>
    <col min="9992" max="9992" width="12.6640625" customWidth="1"/>
    <col min="9993" max="9994" width="11.6640625" customWidth="1"/>
    <col min="9995" max="9995" width="5.44140625" customWidth="1"/>
    <col min="9996" max="9996" width="3.6640625" customWidth="1"/>
    <col min="10242" max="10242" width="4.77734375" customWidth="1"/>
    <col min="10243" max="10243" width="22.44140625" customWidth="1"/>
    <col min="10244" max="10244" width="10.77734375" customWidth="1"/>
    <col min="10245" max="10245" width="10.33203125" customWidth="1"/>
    <col min="10246" max="10246" width="10.77734375" customWidth="1"/>
    <col min="10247" max="10247" width="10.6640625" customWidth="1"/>
    <col min="10248" max="10248" width="12.6640625" customWidth="1"/>
    <col min="10249" max="10250" width="11.6640625" customWidth="1"/>
    <col min="10251" max="10251" width="5.44140625" customWidth="1"/>
    <col min="10252" max="10252" width="3.6640625" customWidth="1"/>
    <col min="10498" max="10498" width="4.77734375" customWidth="1"/>
    <col min="10499" max="10499" width="22.44140625" customWidth="1"/>
    <col min="10500" max="10500" width="10.77734375" customWidth="1"/>
    <col min="10501" max="10501" width="10.33203125" customWidth="1"/>
    <col min="10502" max="10502" width="10.77734375" customWidth="1"/>
    <col min="10503" max="10503" width="10.6640625" customWidth="1"/>
    <col min="10504" max="10504" width="12.6640625" customWidth="1"/>
    <col min="10505" max="10506" width="11.6640625" customWidth="1"/>
    <col min="10507" max="10507" width="5.44140625" customWidth="1"/>
    <col min="10508" max="10508" width="3.6640625" customWidth="1"/>
    <col min="10754" max="10754" width="4.77734375" customWidth="1"/>
    <col min="10755" max="10755" width="22.44140625" customWidth="1"/>
    <col min="10756" max="10756" width="10.77734375" customWidth="1"/>
    <col min="10757" max="10757" width="10.33203125" customWidth="1"/>
    <col min="10758" max="10758" width="10.77734375" customWidth="1"/>
    <col min="10759" max="10759" width="10.6640625" customWidth="1"/>
    <col min="10760" max="10760" width="12.6640625" customWidth="1"/>
    <col min="10761" max="10762" width="11.6640625" customWidth="1"/>
    <col min="10763" max="10763" width="5.44140625" customWidth="1"/>
    <col min="10764" max="10764" width="3.6640625" customWidth="1"/>
    <col min="11010" max="11010" width="4.77734375" customWidth="1"/>
    <col min="11011" max="11011" width="22.44140625" customWidth="1"/>
    <col min="11012" max="11012" width="10.77734375" customWidth="1"/>
    <col min="11013" max="11013" width="10.33203125" customWidth="1"/>
    <col min="11014" max="11014" width="10.77734375" customWidth="1"/>
    <col min="11015" max="11015" width="10.6640625" customWidth="1"/>
    <col min="11016" max="11016" width="12.6640625" customWidth="1"/>
    <col min="11017" max="11018" width="11.6640625" customWidth="1"/>
    <col min="11019" max="11019" width="5.44140625" customWidth="1"/>
    <col min="11020" max="11020" width="3.6640625" customWidth="1"/>
    <col min="11266" max="11266" width="4.77734375" customWidth="1"/>
    <col min="11267" max="11267" width="22.44140625" customWidth="1"/>
    <col min="11268" max="11268" width="10.77734375" customWidth="1"/>
    <col min="11269" max="11269" width="10.33203125" customWidth="1"/>
    <col min="11270" max="11270" width="10.77734375" customWidth="1"/>
    <col min="11271" max="11271" width="10.6640625" customWidth="1"/>
    <col min="11272" max="11272" width="12.6640625" customWidth="1"/>
    <col min="11273" max="11274" width="11.6640625" customWidth="1"/>
    <col min="11275" max="11275" width="5.44140625" customWidth="1"/>
    <col min="11276" max="11276" width="3.6640625" customWidth="1"/>
    <col min="11522" max="11522" width="4.77734375" customWidth="1"/>
    <col min="11523" max="11523" width="22.44140625" customWidth="1"/>
    <col min="11524" max="11524" width="10.77734375" customWidth="1"/>
    <col min="11525" max="11525" width="10.33203125" customWidth="1"/>
    <col min="11526" max="11526" width="10.77734375" customWidth="1"/>
    <col min="11527" max="11527" width="10.6640625" customWidth="1"/>
    <col min="11528" max="11528" width="12.6640625" customWidth="1"/>
    <col min="11529" max="11530" width="11.6640625" customWidth="1"/>
    <col min="11531" max="11531" width="5.44140625" customWidth="1"/>
    <col min="11532" max="11532" width="3.6640625" customWidth="1"/>
    <col min="11778" max="11778" width="4.77734375" customWidth="1"/>
    <col min="11779" max="11779" width="22.44140625" customWidth="1"/>
    <col min="11780" max="11780" width="10.77734375" customWidth="1"/>
    <col min="11781" max="11781" width="10.33203125" customWidth="1"/>
    <col min="11782" max="11782" width="10.77734375" customWidth="1"/>
    <col min="11783" max="11783" width="10.6640625" customWidth="1"/>
    <col min="11784" max="11784" width="12.6640625" customWidth="1"/>
    <col min="11785" max="11786" width="11.6640625" customWidth="1"/>
    <col min="11787" max="11787" width="5.44140625" customWidth="1"/>
    <col min="11788" max="11788" width="3.6640625" customWidth="1"/>
    <col min="12034" max="12034" width="4.77734375" customWidth="1"/>
    <col min="12035" max="12035" width="22.44140625" customWidth="1"/>
    <col min="12036" max="12036" width="10.77734375" customWidth="1"/>
    <col min="12037" max="12037" width="10.33203125" customWidth="1"/>
    <col min="12038" max="12038" width="10.77734375" customWidth="1"/>
    <col min="12039" max="12039" width="10.6640625" customWidth="1"/>
    <col min="12040" max="12040" width="12.6640625" customWidth="1"/>
    <col min="12041" max="12042" width="11.6640625" customWidth="1"/>
    <col min="12043" max="12043" width="5.44140625" customWidth="1"/>
    <col min="12044" max="12044" width="3.6640625" customWidth="1"/>
    <col min="12290" max="12290" width="4.77734375" customWidth="1"/>
    <col min="12291" max="12291" width="22.44140625" customWidth="1"/>
    <col min="12292" max="12292" width="10.77734375" customWidth="1"/>
    <col min="12293" max="12293" width="10.33203125" customWidth="1"/>
    <col min="12294" max="12294" width="10.77734375" customWidth="1"/>
    <col min="12295" max="12295" width="10.6640625" customWidth="1"/>
    <col min="12296" max="12296" width="12.6640625" customWidth="1"/>
    <col min="12297" max="12298" width="11.6640625" customWidth="1"/>
    <col min="12299" max="12299" width="5.44140625" customWidth="1"/>
    <col min="12300" max="12300" width="3.6640625" customWidth="1"/>
    <col min="12546" max="12546" width="4.77734375" customWidth="1"/>
    <col min="12547" max="12547" width="22.44140625" customWidth="1"/>
    <col min="12548" max="12548" width="10.77734375" customWidth="1"/>
    <col min="12549" max="12549" width="10.33203125" customWidth="1"/>
    <col min="12550" max="12550" width="10.77734375" customWidth="1"/>
    <col min="12551" max="12551" width="10.6640625" customWidth="1"/>
    <col min="12552" max="12552" width="12.6640625" customWidth="1"/>
    <col min="12553" max="12554" width="11.6640625" customWidth="1"/>
    <col min="12555" max="12555" width="5.44140625" customWidth="1"/>
    <col min="12556" max="12556" width="3.6640625" customWidth="1"/>
    <col min="12802" max="12802" width="4.77734375" customWidth="1"/>
    <col min="12803" max="12803" width="22.44140625" customWidth="1"/>
    <col min="12804" max="12804" width="10.77734375" customWidth="1"/>
    <col min="12805" max="12805" width="10.33203125" customWidth="1"/>
    <col min="12806" max="12806" width="10.77734375" customWidth="1"/>
    <col min="12807" max="12807" width="10.6640625" customWidth="1"/>
    <col min="12808" max="12808" width="12.6640625" customWidth="1"/>
    <col min="12809" max="12810" width="11.6640625" customWidth="1"/>
    <col min="12811" max="12811" width="5.44140625" customWidth="1"/>
    <col min="12812" max="12812" width="3.6640625" customWidth="1"/>
    <col min="13058" max="13058" width="4.77734375" customWidth="1"/>
    <col min="13059" max="13059" width="22.44140625" customWidth="1"/>
    <col min="13060" max="13060" width="10.77734375" customWidth="1"/>
    <col min="13061" max="13061" width="10.33203125" customWidth="1"/>
    <col min="13062" max="13062" width="10.77734375" customWidth="1"/>
    <col min="13063" max="13063" width="10.6640625" customWidth="1"/>
    <col min="13064" max="13064" width="12.6640625" customWidth="1"/>
    <col min="13065" max="13066" width="11.6640625" customWidth="1"/>
    <col min="13067" max="13067" width="5.44140625" customWidth="1"/>
    <col min="13068" max="13068" width="3.6640625" customWidth="1"/>
    <col min="13314" max="13314" width="4.77734375" customWidth="1"/>
    <col min="13315" max="13315" width="22.44140625" customWidth="1"/>
    <col min="13316" max="13316" width="10.77734375" customWidth="1"/>
    <col min="13317" max="13317" width="10.33203125" customWidth="1"/>
    <col min="13318" max="13318" width="10.77734375" customWidth="1"/>
    <col min="13319" max="13319" width="10.6640625" customWidth="1"/>
    <col min="13320" max="13320" width="12.6640625" customWidth="1"/>
    <col min="13321" max="13322" width="11.6640625" customWidth="1"/>
    <col min="13323" max="13323" width="5.44140625" customWidth="1"/>
    <col min="13324" max="13324" width="3.6640625" customWidth="1"/>
    <col min="13570" max="13570" width="4.77734375" customWidth="1"/>
    <col min="13571" max="13571" width="22.44140625" customWidth="1"/>
    <col min="13572" max="13572" width="10.77734375" customWidth="1"/>
    <col min="13573" max="13573" width="10.33203125" customWidth="1"/>
    <col min="13574" max="13574" width="10.77734375" customWidth="1"/>
    <col min="13575" max="13575" width="10.6640625" customWidth="1"/>
    <col min="13576" max="13576" width="12.6640625" customWidth="1"/>
    <col min="13577" max="13578" width="11.6640625" customWidth="1"/>
    <col min="13579" max="13579" width="5.44140625" customWidth="1"/>
    <col min="13580" max="13580" width="3.6640625" customWidth="1"/>
    <col min="13826" max="13826" width="4.77734375" customWidth="1"/>
    <col min="13827" max="13827" width="22.44140625" customWidth="1"/>
    <col min="13828" max="13828" width="10.77734375" customWidth="1"/>
    <col min="13829" max="13829" width="10.33203125" customWidth="1"/>
    <col min="13830" max="13830" width="10.77734375" customWidth="1"/>
    <col min="13831" max="13831" width="10.6640625" customWidth="1"/>
    <col min="13832" max="13832" width="12.6640625" customWidth="1"/>
    <col min="13833" max="13834" width="11.6640625" customWidth="1"/>
    <col min="13835" max="13835" width="5.44140625" customWidth="1"/>
    <col min="13836" max="13836" width="3.6640625" customWidth="1"/>
    <col min="14082" max="14082" width="4.77734375" customWidth="1"/>
    <col min="14083" max="14083" width="22.44140625" customWidth="1"/>
    <col min="14084" max="14084" width="10.77734375" customWidth="1"/>
    <col min="14085" max="14085" width="10.33203125" customWidth="1"/>
    <col min="14086" max="14086" width="10.77734375" customWidth="1"/>
    <col min="14087" max="14087" width="10.6640625" customWidth="1"/>
    <col min="14088" max="14088" width="12.6640625" customWidth="1"/>
    <col min="14089" max="14090" width="11.6640625" customWidth="1"/>
    <col min="14091" max="14091" width="5.44140625" customWidth="1"/>
    <col min="14092" max="14092" width="3.6640625" customWidth="1"/>
    <col min="14338" max="14338" width="4.77734375" customWidth="1"/>
    <col min="14339" max="14339" width="22.44140625" customWidth="1"/>
    <col min="14340" max="14340" width="10.77734375" customWidth="1"/>
    <col min="14341" max="14341" width="10.33203125" customWidth="1"/>
    <col min="14342" max="14342" width="10.77734375" customWidth="1"/>
    <col min="14343" max="14343" width="10.6640625" customWidth="1"/>
    <col min="14344" max="14344" width="12.6640625" customWidth="1"/>
    <col min="14345" max="14346" width="11.6640625" customWidth="1"/>
    <col min="14347" max="14347" width="5.44140625" customWidth="1"/>
    <col min="14348" max="14348" width="3.6640625" customWidth="1"/>
    <col min="14594" max="14594" width="4.77734375" customWidth="1"/>
    <col min="14595" max="14595" width="22.44140625" customWidth="1"/>
    <col min="14596" max="14596" width="10.77734375" customWidth="1"/>
    <col min="14597" max="14597" width="10.33203125" customWidth="1"/>
    <col min="14598" max="14598" width="10.77734375" customWidth="1"/>
    <col min="14599" max="14599" width="10.6640625" customWidth="1"/>
    <col min="14600" max="14600" width="12.6640625" customWidth="1"/>
    <col min="14601" max="14602" width="11.6640625" customWidth="1"/>
    <col min="14603" max="14603" width="5.44140625" customWidth="1"/>
    <col min="14604" max="14604" width="3.6640625" customWidth="1"/>
    <col min="14850" max="14850" width="4.77734375" customWidth="1"/>
    <col min="14851" max="14851" width="22.44140625" customWidth="1"/>
    <col min="14852" max="14852" width="10.77734375" customWidth="1"/>
    <col min="14853" max="14853" width="10.33203125" customWidth="1"/>
    <col min="14854" max="14854" width="10.77734375" customWidth="1"/>
    <col min="14855" max="14855" width="10.6640625" customWidth="1"/>
    <col min="14856" max="14856" width="12.6640625" customWidth="1"/>
    <col min="14857" max="14858" width="11.6640625" customWidth="1"/>
    <col min="14859" max="14859" width="5.44140625" customWidth="1"/>
    <col min="14860" max="14860" width="3.6640625" customWidth="1"/>
    <col min="15106" max="15106" width="4.77734375" customWidth="1"/>
    <col min="15107" max="15107" width="22.44140625" customWidth="1"/>
    <col min="15108" max="15108" width="10.77734375" customWidth="1"/>
    <col min="15109" max="15109" width="10.33203125" customWidth="1"/>
    <col min="15110" max="15110" width="10.77734375" customWidth="1"/>
    <col min="15111" max="15111" width="10.6640625" customWidth="1"/>
    <col min="15112" max="15112" width="12.6640625" customWidth="1"/>
    <col min="15113" max="15114" width="11.6640625" customWidth="1"/>
    <col min="15115" max="15115" width="5.44140625" customWidth="1"/>
    <col min="15116" max="15116" width="3.6640625" customWidth="1"/>
    <col min="15362" max="15362" width="4.77734375" customWidth="1"/>
    <col min="15363" max="15363" width="22.44140625" customWidth="1"/>
    <col min="15364" max="15364" width="10.77734375" customWidth="1"/>
    <col min="15365" max="15365" width="10.33203125" customWidth="1"/>
    <col min="15366" max="15366" width="10.77734375" customWidth="1"/>
    <col min="15367" max="15367" width="10.6640625" customWidth="1"/>
    <col min="15368" max="15368" width="12.6640625" customWidth="1"/>
    <col min="15369" max="15370" width="11.6640625" customWidth="1"/>
    <col min="15371" max="15371" width="5.44140625" customWidth="1"/>
    <col min="15372" max="15372" width="3.6640625" customWidth="1"/>
    <col min="15618" max="15618" width="4.77734375" customWidth="1"/>
    <col min="15619" max="15619" width="22.44140625" customWidth="1"/>
    <col min="15620" max="15620" width="10.77734375" customWidth="1"/>
    <col min="15621" max="15621" width="10.33203125" customWidth="1"/>
    <col min="15622" max="15622" width="10.77734375" customWidth="1"/>
    <col min="15623" max="15623" width="10.6640625" customWidth="1"/>
    <col min="15624" max="15624" width="12.6640625" customWidth="1"/>
    <col min="15625" max="15626" width="11.6640625" customWidth="1"/>
    <col min="15627" max="15627" width="5.44140625" customWidth="1"/>
    <col min="15628" max="15628" width="3.6640625" customWidth="1"/>
    <col min="15874" max="15874" width="4.77734375" customWidth="1"/>
    <col min="15875" max="15875" width="22.44140625" customWidth="1"/>
    <col min="15876" max="15876" width="10.77734375" customWidth="1"/>
    <col min="15877" max="15877" width="10.33203125" customWidth="1"/>
    <col min="15878" max="15878" width="10.77734375" customWidth="1"/>
    <col min="15879" max="15879" width="10.6640625" customWidth="1"/>
    <col min="15880" max="15880" width="12.6640625" customWidth="1"/>
    <col min="15881" max="15882" width="11.6640625" customWidth="1"/>
    <col min="15883" max="15883" width="5.44140625" customWidth="1"/>
    <col min="15884" max="15884" width="3.6640625" customWidth="1"/>
    <col min="16130" max="16130" width="4.77734375" customWidth="1"/>
    <col min="16131" max="16131" width="22.44140625" customWidth="1"/>
    <col min="16132" max="16132" width="10.77734375" customWidth="1"/>
    <col min="16133" max="16133" width="10.33203125" customWidth="1"/>
    <col min="16134" max="16134" width="10.77734375" customWidth="1"/>
    <col min="16135" max="16135" width="10.6640625" customWidth="1"/>
    <col min="16136" max="16136" width="12.6640625" customWidth="1"/>
    <col min="16137" max="16138" width="11.6640625" customWidth="1"/>
    <col min="16139" max="16139" width="5.44140625" customWidth="1"/>
    <col min="16140" max="16140" width="3.6640625" customWidth="1"/>
  </cols>
  <sheetData>
    <row r="1" spans="1:11" ht="14.4" x14ac:dyDescent="0.2">
      <c r="A1" s="47" t="s">
        <v>57</v>
      </c>
      <c r="D1" s="1"/>
      <c r="K1" s="2" t="s">
        <v>0</v>
      </c>
    </row>
    <row r="2" spans="1:11" ht="13.8" thickBot="1" x14ac:dyDescent="0.25">
      <c r="D2" s="1"/>
    </row>
    <row r="3" spans="1:11" ht="15" customHeight="1" thickTop="1" thickBot="1" x14ac:dyDescent="0.25">
      <c r="B3" t="s">
        <v>1</v>
      </c>
      <c r="C3" s="4"/>
      <c r="F3" s="81" t="s">
        <v>47</v>
      </c>
      <c r="G3" s="82"/>
      <c r="H3" s="83"/>
      <c r="I3" s="84"/>
      <c r="J3" s="85"/>
    </row>
    <row r="4" spans="1:11" ht="15" customHeight="1" thickBot="1" x14ac:dyDescent="0.25">
      <c r="B4" t="s">
        <v>2</v>
      </c>
      <c r="F4" s="86" t="s">
        <v>45</v>
      </c>
      <c r="G4" s="86"/>
      <c r="H4" s="86"/>
      <c r="I4" s="86"/>
      <c r="J4" s="86"/>
      <c r="K4" s="86"/>
    </row>
    <row r="5" spans="1:11" ht="15" customHeight="1" thickTop="1" thickBot="1" x14ac:dyDescent="0.25">
      <c r="F5" s="81" t="s">
        <v>39</v>
      </c>
      <c r="G5" s="82"/>
      <c r="H5" s="83"/>
      <c r="I5" s="84"/>
      <c r="J5" s="85"/>
      <c r="K5" s="3"/>
    </row>
    <row r="6" spans="1:11" ht="15" customHeight="1" thickBot="1" x14ac:dyDescent="0.25">
      <c r="F6" s="4" t="s">
        <v>40</v>
      </c>
      <c r="G6" s="4"/>
    </row>
    <row r="7" spans="1:11" ht="14.4" thickTop="1" thickBot="1" x14ac:dyDescent="0.25">
      <c r="F7" s="81" t="s">
        <v>46</v>
      </c>
      <c r="G7" s="82"/>
      <c r="H7" s="83"/>
      <c r="I7" s="84"/>
      <c r="J7" s="85"/>
    </row>
    <row r="8" spans="1:11" x14ac:dyDescent="0.2">
      <c r="F8" s="4" t="s">
        <v>55</v>
      </c>
      <c r="G8" s="4"/>
    </row>
    <row r="9" spans="1:11" ht="13.8" thickBot="1" x14ac:dyDescent="0.25">
      <c r="F9" s="4"/>
      <c r="G9" s="4"/>
    </row>
    <row r="10" spans="1:11" ht="14.4" thickTop="1" thickBot="1" x14ac:dyDescent="0.25">
      <c r="B10" s="5"/>
      <c r="C10" s="6"/>
      <c r="D10" s="6"/>
      <c r="E10" s="6"/>
      <c r="F10" s="6"/>
      <c r="G10" s="6"/>
      <c r="H10" s="6"/>
      <c r="I10" s="6"/>
      <c r="J10" s="6"/>
      <c r="K10" s="7"/>
    </row>
    <row r="11" spans="1:11" ht="14.4" thickTop="1" thickBot="1" x14ac:dyDescent="0.25">
      <c r="B11" s="8" t="s">
        <v>3</v>
      </c>
      <c r="C11" s="9">
        <v>46113</v>
      </c>
      <c r="D11" s="3" t="s">
        <v>4</v>
      </c>
      <c r="E11" s="9">
        <v>46477</v>
      </c>
      <c r="K11" s="10"/>
    </row>
    <row r="12" spans="1:11" ht="13.8" thickTop="1" x14ac:dyDescent="0.2">
      <c r="B12" s="8"/>
      <c r="C12" s="33"/>
      <c r="D12" s="3"/>
      <c r="E12" s="33"/>
      <c r="K12" s="10"/>
    </row>
    <row r="13" spans="1:11" ht="25.2" customHeight="1" x14ac:dyDescent="0.2">
      <c r="B13" s="11"/>
      <c r="C13" s="80" t="s">
        <v>42</v>
      </c>
      <c r="D13" s="80"/>
      <c r="E13" s="80"/>
      <c r="F13" s="80"/>
      <c r="G13" s="80"/>
      <c r="H13" s="80"/>
      <c r="K13" s="10"/>
    </row>
    <row r="14" spans="1:11" ht="15" customHeight="1" x14ac:dyDescent="0.2">
      <c r="B14" s="11"/>
      <c r="C14" s="46" t="s">
        <v>5</v>
      </c>
      <c r="D14" s="12" t="s">
        <v>6</v>
      </c>
      <c r="E14" s="12" t="s">
        <v>7</v>
      </c>
      <c r="F14" s="13" t="s">
        <v>8</v>
      </c>
      <c r="G14" s="75" t="s">
        <v>9</v>
      </c>
      <c r="H14" s="77"/>
      <c r="I14" s="3"/>
      <c r="J14" s="3"/>
      <c r="K14" s="14"/>
    </row>
    <row r="15" spans="1:11" ht="15" customHeight="1" thickBot="1" x14ac:dyDescent="0.25">
      <c r="B15" s="11"/>
      <c r="C15" s="15" t="s">
        <v>10</v>
      </c>
      <c r="D15" s="16" t="s">
        <v>11</v>
      </c>
      <c r="E15" s="17">
        <v>8000</v>
      </c>
      <c r="F15" s="63"/>
      <c r="G15" s="73">
        <f>E15*F15</f>
        <v>0</v>
      </c>
      <c r="H15" s="74"/>
      <c r="K15" s="10"/>
    </row>
    <row r="16" spans="1:11" ht="15" customHeight="1" thickTop="1" x14ac:dyDescent="0.2">
      <c r="B16" s="11"/>
      <c r="C16" s="15" t="s">
        <v>12</v>
      </c>
      <c r="D16" s="16" t="s">
        <v>11</v>
      </c>
      <c r="E16" s="17">
        <v>10000</v>
      </c>
      <c r="F16" s="61"/>
      <c r="G16" s="66">
        <f t="shared" ref="G16:G20" si="0">E16*F16</f>
        <v>0</v>
      </c>
      <c r="H16" s="67"/>
      <c r="K16" s="10"/>
    </row>
    <row r="17" spans="2:11" ht="15" customHeight="1" x14ac:dyDescent="0.2">
      <c r="B17" s="11"/>
      <c r="C17" s="15" t="s">
        <v>13</v>
      </c>
      <c r="D17" s="16" t="s">
        <v>14</v>
      </c>
      <c r="E17" s="17">
        <v>10000</v>
      </c>
      <c r="F17" s="20"/>
      <c r="G17" s="66">
        <f t="shared" si="0"/>
        <v>0</v>
      </c>
      <c r="H17" s="67"/>
      <c r="K17" s="10"/>
    </row>
    <row r="18" spans="2:11" ht="15" customHeight="1" x14ac:dyDescent="0.2">
      <c r="B18" s="11"/>
      <c r="C18" s="19"/>
      <c r="D18" s="16" t="s">
        <v>15</v>
      </c>
      <c r="E18" s="17">
        <v>5000</v>
      </c>
      <c r="F18" s="20"/>
      <c r="G18" s="66">
        <f t="shared" si="0"/>
        <v>0</v>
      </c>
      <c r="H18" s="67"/>
      <c r="K18" s="10"/>
    </row>
    <row r="19" spans="2:11" ht="15" customHeight="1" x14ac:dyDescent="0.2">
      <c r="B19" s="11"/>
      <c r="C19" s="15" t="s">
        <v>17</v>
      </c>
      <c r="D19" s="16" t="s">
        <v>15</v>
      </c>
      <c r="E19" s="17">
        <v>5000</v>
      </c>
      <c r="F19" s="20"/>
      <c r="G19" s="66">
        <f t="shared" si="0"/>
        <v>0</v>
      </c>
      <c r="H19" s="67"/>
      <c r="K19" s="10"/>
    </row>
    <row r="20" spans="2:11" ht="15" customHeight="1" thickBot="1" x14ac:dyDescent="0.25">
      <c r="B20" s="11"/>
      <c r="C20" s="21"/>
      <c r="D20" s="16" t="s">
        <v>16</v>
      </c>
      <c r="E20" s="17">
        <v>3000</v>
      </c>
      <c r="F20" s="22"/>
      <c r="G20" s="73">
        <f t="shared" si="0"/>
        <v>0</v>
      </c>
      <c r="H20" s="74"/>
      <c r="K20" s="10"/>
    </row>
    <row r="21" spans="2:11" ht="15" customHeight="1" thickTop="1" thickBot="1" x14ac:dyDescent="0.25">
      <c r="B21" s="11"/>
      <c r="C21" s="75" t="s">
        <v>18</v>
      </c>
      <c r="D21" s="76"/>
      <c r="E21" s="77"/>
      <c r="F21" s="23"/>
      <c r="G21" s="78">
        <f>SUM(G15:G20)</f>
        <v>0</v>
      </c>
      <c r="H21" s="79"/>
      <c r="I21" s="24" t="s">
        <v>19</v>
      </c>
      <c r="K21" s="25"/>
    </row>
    <row r="22" spans="2:11" ht="13.8" thickBot="1" x14ac:dyDescent="0.25">
      <c r="B22" s="26"/>
      <c r="C22" s="27"/>
      <c r="D22" s="27"/>
      <c r="E22" s="27"/>
      <c r="F22" s="28"/>
      <c r="G22" s="29"/>
      <c r="H22" s="30"/>
      <c r="I22" s="30"/>
      <c r="J22" s="30"/>
      <c r="K22" s="31"/>
    </row>
    <row r="23" spans="2:11" ht="13.8" thickTop="1" x14ac:dyDescent="0.2">
      <c r="F23" s="32"/>
    </row>
    <row r="24" spans="2:11" ht="13.8" thickBot="1" x14ac:dyDescent="0.25">
      <c r="F24" s="32"/>
    </row>
    <row r="25" spans="2:11" ht="13.8" thickTop="1" x14ac:dyDescent="0.2">
      <c r="B25" s="5"/>
      <c r="C25" s="6"/>
      <c r="D25" s="6"/>
      <c r="E25" s="6"/>
      <c r="F25" s="6"/>
      <c r="G25" s="6"/>
      <c r="H25" s="6"/>
      <c r="I25" s="6"/>
      <c r="J25" s="6"/>
      <c r="K25" s="7"/>
    </row>
    <row r="26" spans="2:11" x14ac:dyDescent="0.2">
      <c r="B26" s="8" t="s">
        <v>20</v>
      </c>
      <c r="C26" s="33">
        <f>DATE(YEAR(C11)-1,MONTH(C11),DAY(C11))</f>
        <v>45748</v>
      </c>
      <c r="D26" s="3" t="s">
        <v>4</v>
      </c>
      <c r="E26" s="33">
        <f>E11-365</f>
        <v>46112</v>
      </c>
      <c r="F26" s="32"/>
      <c r="G26" s="33"/>
      <c r="K26" s="10"/>
    </row>
    <row r="27" spans="2:11" x14ac:dyDescent="0.2">
      <c r="B27" s="8" t="s">
        <v>21</v>
      </c>
      <c r="C27" s="33">
        <f>DATE(YEAR(C11)-2,MONTH(C11),DAY(C11))</f>
        <v>45383</v>
      </c>
      <c r="D27" s="3" t="s">
        <v>4</v>
      </c>
      <c r="E27" s="33">
        <f>E26-365</f>
        <v>45747</v>
      </c>
      <c r="F27" s="32"/>
      <c r="K27" s="10"/>
    </row>
    <row r="28" spans="2:11" x14ac:dyDescent="0.2">
      <c r="B28" s="8"/>
      <c r="C28" s="33"/>
      <c r="D28" s="3"/>
      <c r="E28" s="33"/>
      <c r="F28" s="32"/>
      <c r="K28" s="10"/>
    </row>
    <row r="29" spans="2:11" ht="25.2" customHeight="1" x14ac:dyDescent="0.2">
      <c r="B29" s="11"/>
      <c r="C29" s="80" t="s">
        <v>41</v>
      </c>
      <c r="D29" s="80"/>
      <c r="E29" s="80"/>
      <c r="F29" s="80"/>
      <c r="G29" s="80"/>
      <c r="H29" s="80"/>
      <c r="I29" s="80"/>
      <c r="J29" s="80"/>
      <c r="K29" s="10"/>
    </row>
    <row r="30" spans="2:11" ht="15" customHeight="1" thickBot="1" x14ac:dyDescent="0.25">
      <c r="B30" s="8"/>
      <c r="C30" s="52" t="s">
        <v>5</v>
      </c>
      <c r="D30" s="53" t="s">
        <v>6</v>
      </c>
      <c r="E30" s="53" t="s">
        <v>7</v>
      </c>
      <c r="F30" s="54" t="s">
        <v>22</v>
      </c>
      <c r="G30" s="55" t="s">
        <v>23</v>
      </c>
      <c r="H30" s="53" t="s">
        <v>24</v>
      </c>
      <c r="I30" s="53" t="s">
        <v>25</v>
      </c>
      <c r="J30" s="53" t="s">
        <v>43</v>
      </c>
      <c r="K30" s="14"/>
    </row>
    <row r="31" spans="2:11" ht="15" customHeight="1" thickTop="1" x14ac:dyDescent="0.2">
      <c r="B31" s="34"/>
      <c r="C31" s="15" t="s">
        <v>10</v>
      </c>
      <c r="D31" s="16" t="s">
        <v>11</v>
      </c>
      <c r="E31" s="17">
        <v>8000</v>
      </c>
      <c r="F31" s="18"/>
      <c r="G31" s="64"/>
      <c r="H31" s="48">
        <f t="shared" ref="H31:H36" si="1">E31*F31</f>
        <v>0</v>
      </c>
      <c r="I31" s="49">
        <f t="shared" ref="I31:I36" si="2">E31*G31</f>
        <v>0</v>
      </c>
      <c r="J31" s="49">
        <f>(H31+I31)/2</f>
        <v>0</v>
      </c>
      <c r="K31" s="10"/>
    </row>
    <row r="32" spans="2:11" ht="15" customHeight="1" x14ac:dyDescent="0.2">
      <c r="B32" s="11"/>
      <c r="C32" s="15" t="s">
        <v>12</v>
      </c>
      <c r="D32" s="16" t="s">
        <v>11</v>
      </c>
      <c r="E32" s="17">
        <v>10000</v>
      </c>
      <c r="F32" s="61"/>
      <c r="G32" s="62"/>
      <c r="H32" s="50">
        <f>E32*F32</f>
        <v>0</v>
      </c>
      <c r="I32" s="49">
        <f t="shared" si="2"/>
        <v>0</v>
      </c>
      <c r="J32" s="49">
        <f t="shared" ref="J32:J36" si="3">(H32+I32)/2</f>
        <v>0</v>
      </c>
      <c r="K32" s="10"/>
    </row>
    <row r="33" spans="2:11" ht="15" customHeight="1" x14ac:dyDescent="0.2">
      <c r="B33" s="11"/>
      <c r="C33" s="15" t="s">
        <v>13</v>
      </c>
      <c r="D33" s="16" t="s">
        <v>14</v>
      </c>
      <c r="E33" s="17">
        <v>10000</v>
      </c>
      <c r="F33" s="20"/>
      <c r="G33" s="36"/>
      <c r="H33" s="50">
        <f t="shared" si="1"/>
        <v>0</v>
      </c>
      <c r="I33" s="49">
        <f t="shared" si="2"/>
        <v>0</v>
      </c>
      <c r="J33" s="49">
        <f t="shared" si="3"/>
        <v>0</v>
      </c>
      <c r="K33" s="10"/>
    </row>
    <row r="34" spans="2:11" ht="15" customHeight="1" x14ac:dyDescent="0.2">
      <c r="B34" s="11"/>
      <c r="C34" s="19"/>
      <c r="D34" s="16" t="s">
        <v>15</v>
      </c>
      <c r="E34" s="17">
        <v>5000</v>
      </c>
      <c r="F34" s="20"/>
      <c r="G34" s="36"/>
      <c r="H34" s="50">
        <f t="shared" si="1"/>
        <v>0</v>
      </c>
      <c r="I34" s="49">
        <f t="shared" si="2"/>
        <v>0</v>
      </c>
      <c r="J34" s="49">
        <f t="shared" si="3"/>
        <v>0</v>
      </c>
      <c r="K34" s="10"/>
    </row>
    <row r="35" spans="2:11" ht="15" customHeight="1" x14ac:dyDescent="0.2">
      <c r="B35" s="11"/>
      <c r="C35" s="15" t="s">
        <v>17</v>
      </c>
      <c r="D35" s="16" t="s">
        <v>15</v>
      </c>
      <c r="E35" s="17">
        <v>5000</v>
      </c>
      <c r="F35" s="20"/>
      <c r="G35" s="36"/>
      <c r="H35" s="50">
        <f t="shared" si="1"/>
        <v>0</v>
      </c>
      <c r="I35" s="49">
        <f t="shared" si="2"/>
        <v>0</v>
      </c>
      <c r="J35" s="49">
        <f t="shared" si="3"/>
        <v>0</v>
      </c>
      <c r="K35" s="10"/>
    </row>
    <row r="36" spans="2:11" ht="15" customHeight="1" thickBot="1" x14ac:dyDescent="0.25">
      <c r="B36" s="11"/>
      <c r="C36" s="21"/>
      <c r="D36" s="16" t="s">
        <v>16</v>
      </c>
      <c r="E36" s="17">
        <v>3000</v>
      </c>
      <c r="F36" s="22"/>
      <c r="G36" s="37"/>
      <c r="H36" s="50">
        <f t="shared" si="1"/>
        <v>0</v>
      </c>
      <c r="I36" s="49">
        <f t="shared" si="2"/>
        <v>0</v>
      </c>
      <c r="J36" s="57">
        <f t="shared" si="3"/>
        <v>0</v>
      </c>
      <c r="K36" s="51"/>
    </row>
    <row r="37" spans="2:11" ht="15" customHeight="1" thickTop="1" thickBot="1" x14ac:dyDescent="0.25">
      <c r="B37" s="11"/>
      <c r="C37" s="68" t="s">
        <v>18</v>
      </c>
      <c r="D37" s="69"/>
      <c r="E37" s="69"/>
      <c r="F37" s="69"/>
      <c r="G37" s="70"/>
      <c r="H37" s="50">
        <f>SUM(H31:H36)</f>
        <v>0</v>
      </c>
      <c r="I37" s="56">
        <f>SUM(I31:I36)</f>
        <v>0</v>
      </c>
      <c r="J37" s="59">
        <f>SUM(J31:J36)</f>
        <v>0</v>
      </c>
      <c r="K37" s="25" t="s">
        <v>26</v>
      </c>
    </row>
    <row r="38" spans="2:11" ht="13.8" thickBot="1" x14ac:dyDescent="0.25">
      <c r="B38" s="26"/>
      <c r="C38" s="27"/>
      <c r="D38" s="27"/>
      <c r="E38" s="27"/>
      <c r="F38" s="28"/>
      <c r="G38" s="29"/>
      <c r="H38" s="30"/>
      <c r="I38" s="30"/>
      <c r="J38" s="30"/>
      <c r="K38" s="31"/>
    </row>
    <row r="39" spans="2:11" ht="13.8" thickTop="1" x14ac:dyDescent="0.2">
      <c r="C39" s="3"/>
      <c r="D39" s="3"/>
      <c r="E39" s="3"/>
      <c r="F39" s="32"/>
      <c r="G39" s="38"/>
      <c r="H39" s="24"/>
      <c r="I39" s="24"/>
      <c r="J39" s="24"/>
      <c r="K39" s="24"/>
    </row>
    <row r="41" spans="2:11" x14ac:dyDescent="0.2">
      <c r="G41" s="39"/>
    </row>
    <row r="42" spans="2:11" ht="15" customHeight="1" x14ac:dyDescent="0.2">
      <c r="B42" t="s">
        <v>27</v>
      </c>
      <c r="F42" s="40"/>
      <c r="I42" s="41">
        <f>ROUNDDOWN(G21-J37,-3)</f>
        <v>0</v>
      </c>
      <c r="J42" s="24" t="s">
        <v>28</v>
      </c>
      <c r="K42" s="24"/>
    </row>
    <row r="43" spans="2:11" ht="15" customHeight="1" x14ac:dyDescent="0.2">
      <c r="I43" s="42"/>
    </row>
    <row r="44" spans="2:11" ht="15" customHeight="1" x14ac:dyDescent="0.2">
      <c r="B44" s="58" t="s">
        <v>29</v>
      </c>
      <c r="C44" t="s">
        <v>30</v>
      </c>
      <c r="I44" s="42">
        <f>ROUNDDOWN(I42*0.2,-3)</f>
        <v>0</v>
      </c>
      <c r="J44" s="24" t="s">
        <v>31</v>
      </c>
    </row>
    <row r="45" spans="2:11" ht="15" customHeight="1" x14ac:dyDescent="0.2">
      <c r="I45" s="42"/>
    </row>
    <row r="46" spans="2:11" ht="15" customHeight="1" x14ac:dyDescent="0.2">
      <c r="B46" s="58" t="s">
        <v>32</v>
      </c>
      <c r="C46" s="43" t="str">
        <f>IF(I42&gt;=2500000,"［250万円以上なので③×20％]",IF(I42&lt;2500000,"［250万円未満なので割増なし]",""))</f>
        <v>［250万円未満なので割増なし]</v>
      </c>
      <c r="I46" s="42">
        <f>IF(I42&gt;=2500000,ROUNDDOWN(I42*0.2,-3),IF(I42&lt;2500000,I42*1-I42))</f>
        <v>0</v>
      </c>
      <c r="J46" s="24" t="s">
        <v>33</v>
      </c>
      <c r="K46" s="24"/>
    </row>
    <row r="47" spans="2:11" ht="15" customHeight="1" x14ac:dyDescent="0.2">
      <c r="C47" s="43"/>
      <c r="I47" s="42"/>
      <c r="J47" s="24"/>
      <c r="K47" s="24"/>
    </row>
    <row r="48" spans="2:11" ht="15" customHeight="1" x14ac:dyDescent="0.2">
      <c r="B48" s="58" t="s">
        <v>49</v>
      </c>
      <c r="C48" s="43" t="str">
        <f>IF(H3=1,"［③×20％]","［非該当のため割増なし］ ")</f>
        <v xml:space="preserve">［非該当のため割増なし］ </v>
      </c>
      <c r="I48" s="40">
        <f>IF(H3=1,ROUNDDOWN(I42*0.2,-3),0)</f>
        <v>0</v>
      </c>
      <c r="J48" s="24" t="s">
        <v>34</v>
      </c>
      <c r="K48" s="24"/>
    </row>
    <row r="49" spans="2:11" ht="15" customHeight="1" x14ac:dyDescent="0.2">
      <c r="C49" s="43"/>
      <c r="I49" s="40"/>
      <c r="J49" s="24"/>
      <c r="K49" s="24"/>
    </row>
    <row r="50" spans="2:11" ht="15" customHeight="1" x14ac:dyDescent="0.2">
      <c r="B50" s="58" t="s">
        <v>44</v>
      </c>
      <c r="C50" s="43" t="str">
        <f>IF(H5=1,"［③×20％]","［非該当のため割増なし］ ")</f>
        <v xml:space="preserve">［非該当のため割増なし］ </v>
      </c>
      <c r="I50" s="40">
        <f>IF(H5=1,ROUNDDOWN(I42*0.2,-3),0)</f>
        <v>0</v>
      </c>
      <c r="J50" s="24" t="s">
        <v>35</v>
      </c>
      <c r="K50" s="24"/>
    </row>
    <row r="51" spans="2:11" ht="15" customHeight="1" x14ac:dyDescent="0.2">
      <c r="C51" s="43"/>
      <c r="I51" s="40"/>
      <c r="J51" s="24"/>
      <c r="K51" s="24"/>
    </row>
    <row r="52" spans="2:11" ht="15" customHeight="1" x14ac:dyDescent="0.2">
      <c r="B52" s="58" t="s">
        <v>51</v>
      </c>
      <c r="C52" s="43" t="str">
        <f>IF(H7=1,"［③×20％]","［非該当のため割増なし］ ")</f>
        <v xml:space="preserve">［非該当のため割増なし］ </v>
      </c>
      <c r="I52" s="40">
        <f>IF(H7=1,ROUNDDOWN(I42*0.2,-3),0)</f>
        <v>0</v>
      </c>
      <c r="J52" s="24" t="s">
        <v>37</v>
      </c>
      <c r="K52" s="24"/>
    </row>
    <row r="53" spans="2:11" ht="15" customHeight="1" x14ac:dyDescent="0.2">
      <c r="C53" s="43"/>
      <c r="I53" s="40"/>
      <c r="J53" s="24"/>
      <c r="K53" s="24"/>
    </row>
    <row r="54" spans="2:11" ht="15" customHeight="1" x14ac:dyDescent="0.2">
      <c r="B54" t="s">
        <v>54</v>
      </c>
      <c r="C54" s="43"/>
      <c r="I54" s="60">
        <f>I44+I46+I48+I50+I52</f>
        <v>0</v>
      </c>
      <c r="J54" s="24" t="s">
        <v>52</v>
      </c>
      <c r="K54" s="24"/>
    </row>
    <row r="55" spans="2:11" ht="15" customHeight="1" x14ac:dyDescent="0.2">
      <c r="C55" s="43"/>
      <c r="G55" s="40"/>
      <c r="H55" s="24"/>
      <c r="I55" s="24"/>
      <c r="J55" s="24"/>
      <c r="K55" s="24"/>
    </row>
    <row r="56" spans="2:11" ht="15" customHeight="1" thickBot="1" x14ac:dyDescent="0.25">
      <c r="G56" s="44"/>
    </row>
    <row r="57" spans="2:11" ht="15" customHeight="1" thickBot="1" x14ac:dyDescent="0.25">
      <c r="B57" s="71" t="str">
        <f>IF(I54&lt;10000000,"交付決定額（下り荷）","")</f>
        <v>交付決定額（下り荷）</v>
      </c>
      <c r="C57" s="71"/>
      <c r="D57" s="72" t="s">
        <v>53</v>
      </c>
      <c r="E57" s="72"/>
      <c r="F57" s="65"/>
      <c r="I57" s="45">
        <f>I42+I54</f>
        <v>0</v>
      </c>
    </row>
    <row r="59" spans="2:11" x14ac:dyDescent="0.2">
      <c r="B59" t="s">
        <v>36</v>
      </c>
    </row>
  </sheetData>
  <mergeCells count="21">
    <mergeCell ref="F3:G3"/>
    <mergeCell ref="H3:J3"/>
    <mergeCell ref="F4:K4"/>
    <mergeCell ref="F5:G5"/>
    <mergeCell ref="H5:J5"/>
    <mergeCell ref="D57:E57"/>
    <mergeCell ref="B57:C57"/>
    <mergeCell ref="C37:G37"/>
    <mergeCell ref="C29:J29"/>
    <mergeCell ref="C21:E21"/>
    <mergeCell ref="G21:H21"/>
    <mergeCell ref="F7:G7"/>
    <mergeCell ref="H7:J7"/>
    <mergeCell ref="C13:H13"/>
    <mergeCell ref="G19:H19"/>
    <mergeCell ref="G20:H20"/>
    <mergeCell ref="G15:H15"/>
    <mergeCell ref="G16:H16"/>
    <mergeCell ref="G17:H17"/>
    <mergeCell ref="G18:H18"/>
    <mergeCell ref="G14:H14"/>
  </mergeCells>
  <phoneticPr fontId="1"/>
  <dataValidations count="1">
    <dataValidation type="list" allowBlank="1" showInputMessage="1" showErrorMessage="1" sqref="H5: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H65527: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H131063: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H196599: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H262135: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H327671: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H393207: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H458743: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H524279: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H589815: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H655351: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H720887: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H786423: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H851959: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H917495: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H983031: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H3:I3 H7:I7" xr:uid="{38FA1FB0-2E08-4FA1-860D-1166657E6750}">
      <formula1>"1"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補助額算定フォーマット（上り荷）</vt:lpstr>
      <vt:lpstr>補助額算定フォーマット（下り荷）</vt:lpstr>
      <vt:lpstr>'補助額算定フォーマット（下り荷）'!Print_Area</vt:lpstr>
      <vt:lpstr>'補助額算定フォーマット（上り荷）'!Print_Area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水野 智陽</cp:lastModifiedBy>
  <cp:lastPrinted>2021-03-18T02:56:58Z</cp:lastPrinted>
  <dcterms:created xsi:type="dcterms:W3CDTF">2018-04-03T05:58:40Z</dcterms:created>
  <dcterms:modified xsi:type="dcterms:W3CDTF">2026-05-13T11:53:09Z</dcterms:modified>
</cp:coreProperties>
</file>