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131" windowWidth="14940" windowHeight="8100" activeTab="0"/>
  </bookViews>
  <sheets>
    <sheet name="世帯数の推移" sheetId="1" r:id="rId1"/>
    <sheet name="市町村別世帯数の推移" sheetId="2" r:id="rId2"/>
    <sheet name="市町村別世帯数及び１世帯当たり人員" sheetId="3" r:id="rId3"/>
  </sheets>
  <definedNames/>
  <calcPr fullCalcOnLoad="1"/>
</workbook>
</file>

<file path=xl/sharedStrings.xml><?xml version="1.0" encoding="utf-8"?>
<sst xmlns="http://schemas.openxmlformats.org/spreadsheetml/2006/main" count="161" uniqueCount="93">
  <si>
    <t>年</t>
  </si>
  <si>
    <t>世 帯 数</t>
  </si>
  <si>
    <t>増 減 数</t>
  </si>
  <si>
    <t>増 減 率</t>
  </si>
  <si>
    <t>たり人員</t>
  </si>
  <si>
    <t>(世帯)</t>
  </si>
  <si>
    <t>（％）</t>
  </si>
  <si>
    <t>（人）</t>
  </si>
  <si>
    <t>※</t>
  </si>
  <si>
    <t>昭和45</t>
  </si>
  <si>
    <t>平成元</t>
  </si>
  <si>
    <t>　世帯数の推移</t>
  </si>
  <si>
    <t>(世帯)</t>
  </si>
  <si>
    <t>市　町　村</t>
  </si>
  <si>
    <t xml:space="preserve"> 都  城  市</t>
  </si>
  <si>
    <t xml:space="preserve"> 延  岡  市</t>
  </si>
  <si>
    <t xml:space="preserve"> 日  南  市</t>
  </si>
  <si>
    <t xml:space="preserve"> 小  林  市</t>
  </si>
  <si>
    <t xml:space="preserve"> 日  向  市</t>
  </si>
  <si>
    <t xml:space="preserve"> 串  間  市</t>
  </si>
  <si>
    <t xml:space="preserve"> 西  都  市</t>
  </si>
  <si>
    <t xml:space="preserve"> えびの  市</t>
  </si>
  <si>
    <t xml:space="preserve">   市  計</t>
  </si>
  <si>
    <t>計</t>
  </si>
  <si>
    <t>北諸県郡</t>
  </si>
  <si>
    <t>三 股 町</t>
  </si>
  <si>
    <t>西諸県郡</t>
  </si>
  <si>
    <t>高 原 町</t>
  </si>
  <si>
    <t>東諸県郡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</si>
  <si>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</si>
  <si>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</si>
  <si>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</si>
  <si>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</si>
  <si>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</si>
  <si>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</si>
  <si>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</si>
  <si>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</si>
  <si>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</si>
  <si>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</si>
  <si>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</si>
  <si>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美 郷 町</t>
  </si>
  <si>
    <t>高千穂町</t>
  </si>
  <si>
    <t>日之影町</t>
  </si>
  <si>
    <t>五ヶ瀬町</t>
  </si>
  <si>
    <t xml:space="preserve"> 町　村　計</t>
  </si>
  <si>
    <t>　市町村別世帯数の推移</t>
  </si>
  <si>
    <t>人　口</t>
  </si>
  <si>
    <t>世　帯　数</t>
  </si>
  <si>
    <t xml:space="preserve"> 市  町  村</t>
  </si>
  <si>
    <t>増減数</t>
  </si>
  <si>
    <t>増減率</t>
  </si>
  <si>
    <t xml:space="preserve">   市   計</t>
  </si>
  <si>
    <t>（各年10月1日現在）</t>
  </si>
  <si>
    <t>平　成</t>
  </si>
  <si>
    <t xml:space="preserve"> 宮  崎  県</t>
  </si>
  <si>
    <t xml:space="preserve"> 宮  崎  県</t>
  </si>
  <si>
    <t xml:space="preserve"> 宮  崎  市</t>
  </si>
  <si>
    <t>児</t>
  </si>
  <si>
    <t>湯</t>
  </si>
  <si>
    <t>郡</t>
  </si>
  <si>
    <t>東　臼　杵　郡</t>
  </si>
  <si>
    <t>西</t>
  </si>
  <si>
    <t>臼</t>
  </si>
  <si>
    <t>杵</t>
  </si>
  <si>
    <t>注１）平成17年・22年は国勢調査世帯数、それ以外の年は推計世帯数である。</t>
  </si>
  <si>
    <t>1 世 帯</t>
  </si>
  <si>
    <t>（人）</t>
  </si>
  <si>
    <t>（世　帯）</t>
  </si>
  <si>
    <t>当 た り</t>
  </si>
  <si>
    <t>（世帯）</t>
  </si>
  <si>
    <t>（％）</t>
  </si>
  <si>
    <t>人員(人)</t>
  </si>
  <si>
    <t xml:space="preserve"> 宮  崎  市</t>
  </si>
  <si>
    <t>注１）1世帯当たり人員は、総人口を世帯数で割ったものである。</t>
  </si>
  <si>
    <t>　市町村別世帯数及び１世帯当たり人員</t>
  </si>
  <si>
    <t>1世帯当</t>
  </si>
  <si>
    <t>注1）※は国勢調査世帯数</t>
  </si>
  <si>
    <t>注2）1世帯当たり人員は、総人口を世帯数で割ったものである。</t>
  </si>
  <si>
    <t>15年</t>
  </si>
  <si>
    <t>16年</t>
  </si>
  <si>
    <t>※17年</t>
  </si>
  <si>
    <t>18年</t>
  </si>
  <si>
    <t>19年</t>
  </si>
  <si>
    <t>20年</t>
  </si>
  <si>
    <t>21年</t>
  </si>
  <si>
    <t>※22年</t>
  </si>
  <si>
    <t>23年</t>
  </si>
  <si>
    <t>24年</t>
  </si>
  <si>
    <t>H24.10.1現在</t>
  </si>
  <si>
    <t>H23.10.1現在</t>
  </si>
  <si>
    <t>H24.10.1現在</t>
  </si>
  <si>
    <t>H23.10.1～H24.9.30</t>
  </si>
  <si>
    <t>　２）平成21年以前の数値は、平成24年10月1日現在の合併後の市町村に集計している。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</si>
</sst>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HG平成丸ｺﾞｼｯｸ体W4"/>
      <family val="3"/>
    </font>
    <font>
      <sz val="7"/>
      <name val="ＭＳ Ｐ明朝"/>
      <family val="1"/>
    </font>
    <font>
      <sz val="11"/>
      <color indexed="8"/>
      <name val="HG平成丸ｺﾞｼｯｸ体W4"/>
      <family val="3"/>
    </font>
    <font>
      <sz val="9"/>
      <color indexed="8"/>
      <name val="HG平成丸ｺﾞｼｯｸ体W4"/>
      <family val="3"/>
    </font>
    <font>
      <b/>
      <sz val="12"/>
      <color indexed="8"/>
      <name val="HG平成丸ｺﾞｼｯｸ体W4"/>
      <family val="3"/>
    </font>
    <font>
      <sz val="14"/>
      <color indexed="8"/>
      <name val="HG平成丸ｺﾞｼｯｸ体W4"/>
      <family val="3"/>
    </font>
    <font>
      <sz val="12"/>
      <name val="HG平成丸ｺﾞｼｯｸ体W4"/>
      <family val="3"/>
    </font>
    <font>
      <b/>
      <sz val="16"/>
      <color indexed="8"/>
      <name val="HG平成丸ｺﾞｼｯｸ体W4"/>
      <family val="3"/>
    </font>
    <font>
      <sz val="11.5"/>
      <color indexed="8"/>
      <name val="HG平成丸ｺﾞｼｯｸ体W4"/>
      <family val="3"/>
    </font>
    <font>
      <sz val="11"/>
      <name val="HG平成丸ｺﾞｼｯｸ体W4"/>
      <family val="3"/>
    </font>
    <font>
      <sz val="11.5"/>
      <name val="HG平成丸ｺﾞｼｯｸ体W4"/>
      <family val="3"/>
    </font>
    <font>
      <b/>
      <sz val="12.3"/>
      <color indexed="8"/>
      <name val="HG平成丸ｺﾞｼｯｸ体W4"/>
      <family val="3"/>
    </font>
    <font>
      <sz val="10"/>
      <color indexed="8"/>
      <name val="HG平成丸ｺﾞｼｯｸ体W4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2" fontId="4" fillId="0" borderId="24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 quotePrefix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28" xfId="0" applyNumberFormat="1" applyFont="1" applyFill="1" applyBorder="1" applyAlignment="1">
      <alignment vertical="center"/>
    </xf>
    <xf numFmtId="0" fontId="4" fillId="33" borderId="33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vertical="center"/>
    </xf>
    <xf numFmtId="0" fontId="4" fillId="33" borderId="34" xfId="0" applyNumberFormat="1" applyFont="1" applyFill="1" applyBorder="1" applyAlignment="1">
      <alignment horizontal="center" vertical="center"/>
    </xf>
    <xf numFmtId="0" fontId="4" fillId="33" borderId="35" xfId="0" applyNumberFormat="1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vertical="center"/>
    </xf>
    <xf numFmtId="0" fontId="4" fillId="33" borderId="36" xfId="0" applyNumberFormat="1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vertical="center"/>
    </xf>
    <xf numFmtId="3" fontId="10" fillId="33" borderId="18" xfId="0" applyNumberFormat="1" applyFont="1" applyFill="1" applyBorder="1" applyAlignment="1">
      <alignment vertical="center"/>
    </xf>
    <xf numFmtId="2" fontId="10" fillId="33" borderId="18" xfId="0" applyNumberFormat="1" applyFont="1" applyFill="1" applyBorder="1" applyAlignment="1">
      <alignment vertical="center"/>
    </xf>
    <xf numFmtId="2" fontId="10" fillId="33" borderId="19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10" fillId="33" borderId="14" xfId="0" applyNumberFormat="1" applyFont="1" applyFill="1" applyBorder="1" applyAlignment="1">
      <alignment vertical="center"/>
    </xf>
    <xf numFmtId="2" fontId="10" fillId="33" borderId="14" xfId="0" applyNumberFormat="1" applyFont="1" applyFill="1" applyBorder="1" applyAlignment="1">
      <alignment vertical="center"/>
    </xf>
    <xf numFmtId="2" fontId="10" fillId="33" borderId="15" xfId="0" applyNumberFormat="1" applyFont="1" applyFill="1" applyBorder="1" applyAlignment="1">
      <alignment vertical="center"/>
    </xf>
    <xf numFmtId="0" fontId="4" fillId="33" borderId="16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3" fontId="12" fillId="33" borderId="23" xfId="0" applyNumberFormat="1" applyFont="1" applyFill="1" applyBorder="1" applyAlignment="1">
      <alignment vertical="center"/>
    </xf>
    <xf numFmtId="3" fontId="10" fillId="33" borderId="23" xfId="0" applyNumberFormat="1" applyFont="1" applyFill="1" applyBorder="1" applyAlignment="1">
      <alignment vertical="center"/>
    </xf>
    <xf numFmtId="2" fontId="10" fillId="33" borderId="23" xfId="0" applyNumberFormat="1" applyFont="1" applyFill="1" applyBorder="1" applyAlignment="1">
      <alignment vertical="center"/>
    </xf>
    <xf numFmtId="2" fontId="10" fillId="33" borderId="24" xfId="0" applyNumberFormat="1" applyFont="1" applyFill="1" applyBorder="1" applyAlignment="1">
      <alignment vertical="center"/>
    </xf>
    <xf numFmtId="38" fontId="12" fillId="33" borderId="14" xfId="48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2" fontId="10" fillId="33" borderId="26" xfId="0" applyNumberFormat="1" applyFont="1" applyFill="1" applyBorder="1" applyAlignment="1">
      <alignment vertical="center"/>
    </xf>
    <xf numFmtId="0" fontId="11" fillId="0" borderId="21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vertical="center"/>
    </xf>
    <xf numFmtId="3" fontId="12" fillId="33" borderId="37" xfId="0" applyNumberFormat="1" applyFont="1" applyFill="1" applyBorder="1" applyAlignment="1">
      <alignment vertical="center"/>
    </xf>
    <xf numFmtId="3" fontId="10" fillId="33" borderId="37" xfId="0" applyNumberFormat="1" applyFont="1" applyFill="1" applyBorder="1" applyAlignment="1">
      <alignment vertical="center"/>
    </xf>
    <xf numFmtId="2" fontId="10" fillId="33" borderId="37" xfId="0" applyNumberFormat="1" applyFont="1" applyFill="1" applyBorder="1" applyAlignment="1">
      <alignment vertical="center"/>
    </xf>
    <xf numFmtId="2" fontId="10" fillId="33" borderId="38" xfId="0" applyNumberFormat="1" applyFont="1" applyFill="1" applyBorder="1" applyAlignment="1">
      <alignment vertical="center"/>
    </xf>
    <xf numFmtId="0" fontId="4" fillId="33" borderId="0" xfId="0" applyNumberFormat="1" applyFont="1" applyFill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vertical="center"/>
    </xf>
    <xf numFmtId="0" fontId="13" fillId="33" borderId="0" xfId="0" applyNumberFormat="1" applyFont="1" applyFill="1" applyAlignment="1">
      <alignment vertical="center"/>
    </xf>
    <xf numFmtId="0" fontId="5" fillId="0" borderId="20" xfId="0" applyNumberFormat="1" applyFont="1" applyBorder="1" applyAlignment="1">
      <alignment vertical="center"/>
    </xf>
    <xf numFmtId="2" fontId="4" fillId="0" borderId="32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4" fillId="33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2" fillId="0" borderId="33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3" fontId="2" fillId="0" borderId="20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14" fillId="33" borderId="18" xfId="0" applyNumberFormat="1" applyFont="1" applyFill="1" applyBorder="1" applyAlignment="1" quotePrefix="1">
      <alignment horizontal="center" vertical="center"/>
    </xf>
    <xf numFmtId="0" fontId="4" fillId="33" borderId="44" xfId="0" applyNumberFormat="1" applyFont="1" applyFill="1" applyBorder="1" applyAlignment="1">
      <alignment horizontal="center" vertical="center"/>
    </xf>
    <xf numFmtId="3" fontId="12" fillId="33" borderId="39" xfId="0" applyNumberFormat="1" applyFont="1" applyFill="1" applyBorder="1" applyAlignment="1">
      <alignment vertical="center"/>
    </xf>
    <xf numFmtId="0" fontId="2" fillId="0" borderId="45" xfId="0" applyNumberFormat="1" applyFont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2" fontId="4" fillId="0" borderId="47" xfId="0" applyNumberFormat="1" applyFont="1" applyBorder="1" applyAlignment="1">
      <alignment vertical="center"/>
    </xf>
    <xf numFmtId="2" fontId="4" fillId="0" borderId="48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0" borderId="2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20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11" fillId="0" borderId="51" xfId="0" applyNumberFormat="1" applyFont="1" applyBorder="1" applyAlignment="1">
      <alignment horizontal="center" vertical="center" textRotation="255" shrinkToFit="1"/>
    </xf>
    <xf numFmtId="0" fontId="11" fillId="0" borderId="52" xfId="0" applyNumberFormat="1" applyFont="1" applyBorder="1" applyAlignment="1">
      <alignment horizontal="center" vertical="center" textRotation="255" shrinkToFit="1"/>
    </xf>
    <xf numFmtId="0" fontId="8" fillId="0" borderId="51" xfId="0" applyNumberFormat="1" applyFont="1" applyBorder="1" applyAlignment="1">
      <alignment horizontal="center" vertical="center" textRotation="255"/>
    </xf>
    <xf numFmtId="0" fontId="8" fillId="0" borderId="52" xfId="0" applyNumberFormat="1" applyFont="1" applyBorder="1" applyAlignment="1">
      <alignment horizontal="center" vertical="center" textRotation="255"/>
    </xf>
    <xf numFmtId="0" fontId="8" fillId="0" borderId="53" xfId="0" applyNumberFormat="1" applyFont="1" applyBorder="1" applyAlignment="1">
      <alignment horizontal="center" vertical="center" textRotation="255"/>
    </xf>
    <xf numFmtId="0" fontId="11" fillId="0" borderId="51" xfId="0" applyNumberFormat="1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11" fillId="0" borderId="53" xfId="0" applyNumberFormat="1" applyFont="1" applyBorder="1" applyAlignment="1">
      <alignment horizontal="center" vertical="center" textRotation="255"/>
    </xf>
    <xf numFmtId="0" fontId="11" fillId="0" borderId="52" xfId="0" applyNumberFormat="1" applyFont="1" applyBorder="1" applyAlignment="1">
      <alignment horizontal="center" vertical="center" textRotation="255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28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36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28" xfId="0" applyNumberFormat="1" applyFont="1" applyFill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12</xdr:col>
      <xdr:colOff>533400</xdr:colOff>
      <xdr:row>53</xdr:row>
      <xdr:rowOff>28575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24525"/>
          <a:ext cx="76390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57150</xdr:rowOff>
    </xdr:from>
    <xdr:to>
      <xdr:col>12</xdr:col>
      <xdr:colOff>352425</xdr:colOff>
      <xdr:row>74</xdr:row>
      <xdr:rowOff>85725</xdr:rowOff>
    </xdr:to>
    <xdr:pic>
      <xdr:nvPicPr>
        <xdr:cNvPr id="2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82125"/>
          <a:ext cx="74580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0</xdr:rowOff>
    </xdr:from>
    <xdr:to>
      <xdr:col>17</xdr:col>
      <xdr:colOff>619125</xdr:colOff>
      <xdr:row>48</xdr:row>
      <xdr:rowOff>19050</xdr:rowOff>
    </xdr:to>
    <xdr:pic>
      <xdr:nvPicPr>
        <xdr:cNvPr id="1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6753225" cy="862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28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7.50390625" style="0" customWidth="1"/>
    <col min="7" max="7" width="3.25390625" style="0" customWidth="1"/>
    <col min="8" max="8" width="7.50390625" style="0" customWidth="1"/>
  </cols>
  <sheetData>
    <row r="1" spans="1:12" ht="14.25">
      <c r="A1" s="37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3.5">
      <c r="A3" s="3"/>
      <c r="B3" s="4"/>
      <c r="C3" s="5"/>
      <c r="D3" s="6"/>
      <c r="E3" s="6"/>
      <c r="F3" s="7" t="s">
        <v>75</v>
      </c>
      <c r="G3" s="3"/>
      <c r="H3" s="4"/>
      <c r="I3" s="5"/>
      <c r="J3" s="6"/>
      <c r="K3" s="6"/>
      <c r="L3" s="7" t="s">
        <v>75</v>
      </c>
    </row>
    <row r="4" spans="1:12" ht="13.5">
      <c r="A4" s="153" t="s">
        <v>0</v>
      </c>
      <c r="B4" s="154"/>
      <c r="C4" s="8" t="s">
        <v>1</v>
      </c>
      <c r="D4" s="8" t="s">
        <v>2</v>
      </c>
      <c r="E4" s="8" t="s">
        <v>3</v>
      </c>
      <c r="F4" s="9" t="s">
        <v>4</v>
      </c>
      <c r="G4" s="153" t="s">
        <v>0</v>
      </c>
      <c r="H4" s="154"/>
      <c r="I4" s="8" t="s">
        <v>1</v>
      </c>
      <c r="J4" s="8" t="s">
        <v>2</v>
      </c>
      <c r="K4" s="8" t="s">
        <v>3</v>
      </c>
      <c r="L4" s="9" t="s">
        <v>4</v>
      </c>
    </row>
    <row r="5" spans="1:12" ht="13.5">
      <c r="A5" s="10"/>
      <c r="B5" s="11"/>
      <c r="C5" s="12" t="s">
        <v>5</v>
      </c>
      <c r="D5" s="12" t="s">
        <v>5</v>
      </c>
      <c r="E5" s="12" t="s">
        <v>6</v>
      </c>
      <c r="F5" s="13" t="s">
        <v>7</v>
      </c>
      <c r="G5" s="10"/>
      <c r="H5" s="11"/>
      <c r="I5" s="12" t="s">
        <v>5</v>
      </c>
      <c r="J5" s="12" t="s">
        <v>5</v>
      </c>
      <c r="K5" s="12" t="s">
        <v>6</v>
      </c>
      <c r="L5" s="13" t="s">
        <v>7</v>
      </c>
    </row>
    <row r="6" spans="1:12" ht="14.25">
      <c r="A6" s="14" t="s">
        <v>8</v>
      </c>
      <c r="B6" s="15" t="s">
        <v>9</v>
      </c>
      <c r="C6" s="16">
        <v>286216</v>
      </c>
      <c r="D6" s="16">
        <v>755</v>
      </c>
      <c r="E6" s="17">
        <v>0.26</v>
      </c>
      <c r="F6" s="18">
        <v>3.67</v>
      </c>
      <c r="G6" s="141" t="s">
        <v>8</v>
      </c>
      <c r="H6" s="142">
        <v>2</v>
      </c>
      <c r="I6" s="143">
        <v>392653</v>
      </c>
      <c r="J6" s="143">
        <f>I6-C25</f>
        <v>2116</v>
      </c>
      <c r="K6" s="144">
        <f>J6/C25*100</f>
        <v>0.5418180607727309</v>
      </c>
      <c r="L6" s="145">
        <f>1168907/I6</f>
        <v>2.9769465660519594</v>
      </c>
    </row>
    <row r="7" spans="1:12" ht="14.25">
      <c r="A7" s="14"/>
      <c r="B7" s="15">
        <v>46</v>
      </c>
      <c r="C7" s="16">
        <v>289583</v>
      </c>
      <c r="D7" s="16">
        <v>3367</v>
      </c>
      <c r="E7" s="19">
        <f aca="true" t="shared" si="0" ref="E7:E25">D7/C6*100</f>
        <v>1.176384269223244</v>
      </c>
      <c r="F7" s="18">
        <v>3.62</v>
      </c>
      <c r="G7" s="14"/>
      <c r="H7" s="15">
        <v>3</v>
      </c>
      <c r="I7" s="16">
        <v>397262</v>
      </c>
      <c r="J7" s="16">
        <f>I7-I6</f>
        <v>4609</v>
      </c>
      <c r="K7" s="19">
        <f>J7/I6*100</f>
        <v>1.1738099543362714</v>
      </c>
      <c r="L7" s="20">
        <f>1167154/I7</f>
        <v>2.937995579743343</v>
      </c>
    </row>
    <row r="8" spans="1:12" ht="14.25">
      <c r="A8" s="14"/>
      <c r="B8" s="15">
        <v>47</v>
      </c>
      <c r="C8" s="16">
        <v>295264</v>
      </c>
      <c r="D8" s="16">
        <v>5681</v>
      </c>
      <c r="E8" s="19">
        <f t="shared" si="0"/>
        <v>1.9617864308333017</v>
      </c>
      <c r="F8" s="18">
        <v>3.55</v>
      </c>
      <c r="G8" s="14"/>
      <c r="H8" s="15">
        <v>4</v>
      </c>
      <c r="I8" s="16">
        <v>402466</v>
      </c>
      <c r="J8" s="16">
        <f aca="true" t="shared" si="1" ref="J8:J24">I8-I7</f>
        <v>5204</v>
      </c>
      <c r="K8" s="19">
        <f aca="true" t="shared" si="2" ref="K8:K28">J8/I7*100</f>
        <v>1.3099667222135518</v>
      </c>
      <c r="L8" s="20">
        <f>1167280/I8</f>
        <v>2.900319530096952</v>
      </c>
    </row>
    <row r="9" spans="1:12" ht="14.25">
      <c r="A9" s="14"/>
      <c r="B9" s="15">
        <v>48</v>
      </c>
      <c r="C9" s="16">
        <v>301989</v>
      </c>
      <c r="D9" s="16">
        <v>6725</v>
      </c>
      <c r="E9" s="19">
        <f t="shared" si="0"/>
        <v>2.2776227376178606</v>
      </c>
      <c r="F9" s="18">
        <v>3.49</v>
      </c>
      <c r="G9" s="14"/>
      <c r="H9" s="15">
        <v>5</v>
      </c>
      <c r="I9" s="16">
        <v>408319</v>
      </c>
      <c r="J9" s="16">
        <f t="shared" si="1"/>
        <v>5853</v>
      </c>
      <c r="K9" s="19">
        <f t="shared" si="2"/>
        <v>1.4542843370620127</v>
      </c>
      <c r="L9" s="20">
        <f>1169381/I9</f>
        <v>2.863890732491018</v>
      </c>
    </row>
    <row r="10" spans="1:12" ht="14.25">
      <c r="A10" s="21"/>
      <c r="B10" s="22">
        <v>49</v>
      </c>
      <c r="C10" s="23">
        <v>307963</v>
      </c>
      <c r="D10" s="23">
        <v>5974</v>
      </c>
      <c r="E10" s="24">
        <f t="shared" si="0"/>
        <v>1.9782177496531332</v>
      </c>
      <c r="F10" s="25">
        <v>3.46</v>
      </c>
      <c r="G10" s="21"/>
      <c r="H10" s="22">
        <v>6</v>
      </c>
      <c r="I10" s="23">
        <v>414885</v>
      </c>
      <c r="J10" s="23">
        <f t="shared" si="1"/>
        <v>6566</v>
      </c>
      <c r="K10" s="24">
        <f t="shared" si="2"/>
        <v>1.6080564460630047</v>
      </c>
      <c r="L10" s="26">
        <f>1172775/I10</f>
        <v>2.8267471709027805</v>
      </c>
    </row>
    <row r="11" spans="1:12" ht="14.25">
      <c r="A11" s="14" t="s">
        <v>8</v>
      </c>
      <c r="B11" s="15">
        <v>50</v>
      </c>
      <c r="C11" s="16">
        <v>318478</v>
      </c>
      <c r="D11" s="16">
        <v>10515</v>
      </c>
      <c r="E11" s="19">
        <f t="shared" si="0"/>
        <v>3.4143712069307024</v>
      </c>
      <c r="F11" s="18">
        <v>3.41</v>
      </c>
      <c r="G11" s="14" t="s">
        <v>8</v>
      </c>
      <c r="H11" s="15">
        <v>7</v>
      </c>
      <c r="I11" s="16">
        <v>421222</v>
      </c>
      <c r="J11" s="16">
        <f t="shared" si="1"/>
        <v>6337</v>
      </c>
      <c r="K11" s="19">
        <f t="shared" si="2"/>
        <v>1.527411210335394</v>
      </c>
      <c r="L11" s="20">
        <f>1175819/I11</f>
        <v>2.791447265337518</v>
      </c>
    </row>
    <row r="12" spans="1:12" ht="14.25">
      <c r="A12" s="14"/>
      <c r="B12" s="15">
        <v>51</v>
      </c>
      <c r="C12" s="16">
        <v>324364</v>
      </c>
      <c r="D12" s="16">
        <v>5886</v>
      </c>
      <c r="E12" s="19">
        <f t="shared" si="0"/>
        <v>1.848165336381163</v>
      </c>
      <c r="F12" s="18">
        <v>3.38</v>
      </c>
      <c r="G12" s="14"/>
      <c r="H12" s="15">
        <v>8</v>
      </c>
      <c r="I12" s="16">
        <v>427226</v>
      </c>
      <c r="J12" s="16">
        <f t="shared" si="1"/>
        <v>6004</v>
      </c>
      <c r="K12" s="19">
        <f t="shared" si="2"/>
        <v>1.4253766422456566</v>
      </c>
      <c r="L12" s="20">
        <f>1177407/I12</f>
        <v>2.7559347979757787</v>
      </c>
    </row>
    <row r="13" spans="1:12" ht="14.25">
      <c r="A13" s="14"/>
      <c r="B13" s="15">
        <v>52</v>
      </c>
      <c r="C13" s="16">
        <v>329702</v>
      </c>
      <c r="D13" s="16">
        <v>5338</v>
      </c>
      <c r="E13" s="19">
        <f t="shared" si="0"/>
        <v>1.6456820115672517</v>
      </c>
      <c r="F13" s="18">
        <v>3.37</v>
      </c>
      <c r="G13" s="14"/>
      <c r="H13" s="15">
        <v>9</v>
      </c>
      <c r="I13" s="27">
        <v>431823</v>
      </c>
      <c r="J13" s="27">
        <f t="shared" si="1"/>
        <v>4597</v>
      </c>
      <c r="K13" s="28">
        <f t="shared" si="2"/>
        <v>1.0760112914476179</v>
      </c>
      <c r="L13" s="29">
        <f>1176394/I13</f>
        <v>2.7242504452055587</v>
      </c>
    </row>
    <row r="14" spans="1:12" ht="14.25">
      <c r="A14" s="14"/>
      <c r="B14" s="15">
        <v>53</v>
      </c>
      <c r="C14" s="16">
        <v>335858</v>
      </c>
      <c r="D14" s="16">
        <v>6156</v>
      </c>
      <c r="E14" s="19">
        <f t="shared" si="0"/>
        <v>1.8671406300234759</v>
      </c>
      <c r="F14" s="18">
        <v>3.35</v>
      </c>
      <c r="G14" s="14"/>
      <c r="H14" s="15">
        <v>10</v>
      </c>
      <c r="I14" s="16">
        <v>436572</v>
      </c>
      <c r="J14" s="16">
        <f t="shared" si="1"/>
        <v>4749</v>
      </c>
      <c r="K14" s="19">
        <f t="shared" si="2"/>
        <v>1.0997561500892725</v>
      </c>
      <c r="L14" s="20">
        <f>1175535/I14</f>
        <v>2.6926486352766554</v>
      </c>
    </row>
    <row r="15" spans="1:12" ht="14.25">
      <c r="A15" s="21"/>
      <c r="B15" s="22">
        <v>54</v>
      </c>
      <c r="C15" s="23">
        <v>342180</v>
      </c>
      <c r="D15" s="23">
        <v>6322</v>
      </c>
      <c r="E15" s="24">
        <f t="shared" si="0"/>
        <v>1.8823431331098261</v>
      </c>
      <c r="F15" s="25">
        <v>3.32</v>
      </c>
      <c r="G15" s="21"/>
      <c r="H15" s="22">
        <v>11</v>
      </c>
      <c r="I15" s="23">
        <v>441880</v>
      </c>
      <c r="J15" s="23">
        <f t="shared" si="1"/>
        <v>5308</v>
      </c>
      <c r="K15" s="24">
        <f t="shared" si="2"/>
        <v>1.2158361049265642</v>
      </c>
      <c r="L15" s="26">
        <f>1175006/I15</f>
        <v>2.6591065447632842</v>
      </c>
    </row>
    <row r="16" spans="1:12" ht="14.25">
      <c r="A16" s="14" t="s">
        <v>8</v>
      </c>
      <c r="B16" s="15">
        <v>55</v>
      </c>
      <c r="C16" s="16">
        <v>359013</v>
      </c>
      <c r="D16" s="16">
        <v>16833</v>
      </c>
      <c r="E16" s="19">
        <f t="shared" si="0"/>
        <v>4.91934069787831</v>
      </c>
      <c r="F16" s="18">
        <v>3.21</v>
      </c>
      <c r="G16" s="14" t="s">
        <v>8</v>
      </c>
      <c r="H16" s="15">
        <v>12</v>
      </c>
      <c r="I16" s="16">
        <v>439012</v>
      </c>
      <c r="J16" s="16">
        <f t="shared" si="1"/>
        <v>-2868</v>
      </c>
      <c r="K16" s="19">
        <f t="shared" si="2"/>
        <v>-0.6490449895899338</v>
      </c>
      <c r="L16" s="20">
        <f>1170007/I16</f>
        <v>2.665091159239383</v>
      </c>
    </row>
    <row r="17" spans="1:12" ht="14.25">
      <c r="A17" s="14"/>
      <c r="B17" s="15">
        <v>56</v>
      </c>
      <c r="C17" s="16">
        <v>364360</v>
      </c>
      <c r="D17" s="16">
        <v>5347</v>
      </c>
      <c r="E17" s="19">
        <f t="shared" si="0"/>
        <v>1.489361109486286</v>
      </c>
      <c r="F17" s="18">
        <v>3.18</v>
      </c>
      <c r="G17" s="14"/>
      <c r="H17" s="15">
        <v>13</v>
      </c>
      <c r="I17" s="16">
        <v>443789</v>
      </c>
      <c r="J17" s="16">
        <f t="shared" si="1"/>
        <v>4777</v>
      </c>
      <c r="K17" s="19">
        <f t="shared" si="2"/>
        <v>1.0881251537543393</v>
      </c>
      <c r="L17" s="20">
        <f>1167904/I17</f>
        <v>2.6316650480295816</v>
      </c>
    </row>
    <row r="18" spans="1:12" ht="14.25">
      <c r="A18" s="14"/>
      <c r="B18" s="15">
        <v>57</v>
      </c>
      <c r="C18" s="16">
        <v>369407</v>
      </c>
      <c r="D18" s="16">
        <v>5047</v>
      </c>
      <c r="E18" s="19">
        <f t="shared" si="0"/>
        <v>1.385168514655835</v>
      </c>
      <c r="F18" s="18">
        <v>3.16</v>
      </c>
      <c r="G18" s="14"/>
      <c r="H18" s="15">
        <v>14</v>
      </c>
      <c r="I18" s="16">
        <v>448517</v>
      </c>
      <c r="J18" s="16">
        <f t="shared" si="1"/>
        <v>4728</v>
      </c>
      <c r="K18" s="19">
        <f t="shared" si="2"/>
        <v>1.0653711561124768</v>
      </c>
      <c r="L18" s="20">
        <f>1165763/I18</f>
        <v>2.599150087956532</v>
      </c>
    </row>
    <row r="19" spans="1:12" ht="14.25">
      <c r="A19" s="14"/>
      <c r="B19" s="15">
        <v>58</v>
      </c>
      <c r="C19" s="16">
        <v>373890</v>
      </c>
      <c r="D19" s="16">
        <v>4483</v>
      </c>
      <c r="E19" s="19">
        <f t="shared" si="0"/>
        <v>1.2135666081043404</v>
      </c>
      <c r="F19" s="18">
        <v>3.13</v>
      </c>
      <c r="G19" s="14"/>
      <c r="H19" s="15">
        <v>15</v>
      </c>
      <c r="I19" s="16">
        <v>453349</v>
      </c>
      <c r="J19" s="16">
        <f t="shared" si="1"/>
        <v>4832</v>
      </c>
      <c r="K19" s="19">
        <f t="shared" si="2"/>
        <v>1.0773281726222195</v>
      </c>
      <c r="L19" s="20">
        <f>1163489/I19</f>
        <v>2.566431160099614</v>
      </c>
    </row>
    <row r="20" spans="1:12" ht="14.25">
      <c r="A20" s="21"/>
      <c r="B20" s="22">
        <v>59</v>
      </c>
      <c r="C20" s="23">
        <v>377744</v>
      </c>
      <c r="D20" s="23">
        <v>3854</v>
      </c>
      <c r="E20" s="24">
        <f t="shared" si="0"/>
        <v>1.0307844553210836</v>
      </c>
      <c r="F20" s="26">
        <v>3.1</v>
      </c>
      <c r="G20" s="21"/>
      <c r="H20" s="22">
        <v>16</v>
      </c>
      <c r="I20" s="23">
        <v>457375</v>
      </c>
      <c r="J20" s="23">
        <f t="shared" si="1"/>
        <v>4026</v>
      </c>
      <c r="K20" s="24">
        <f t="shared" si="2"/>
        <v>0.8880575450701336</v>
      </c>
      <c r="L20" s="26">
        <f>1160847/I20</f>
        <v>2.538063951899426</v>
      </c>
    </row>
    <row r="21" spans="1:12" ht="14.25">
      <c r="A21" s="14" t="s">
        <v>8</v>
      </c>
      <c r="B21" s="15">
        <v>60</v>
      </c>
      <c r="C21" s="16">
        <v>376071</v>
      </c>
      <c r="D21" s="16">
        <v>-1673</v>
      </c>
      <c r="E21" s="19">
        <f t="shared" si="0"/>
        <v>-0.4428925409801347</v>
      </c>
      <c r="F21" s="18">
        <v>3.13</v>
      </c>
      <c r="G21" s="14" t="s">
        <v>8</v>
      </c>
      <c r="H21" s="118">
        <v>17</v>
      </c>
      <c r="I21" s="30">
        <v>451208</v>
      </c>
      <c r="J21" s="31">
        <f t="shared" si="1"/>
        <v>-6167</v>
      </c>
      <c r="K21" s="32">
        <f t="shared" si="2"/>
        <v>-1.348346542771249</v>
      </c>
      <c r="L21" s="33">
        <f>1153042/I21</f>
        <v>2.555455577028776</v>
      </c>
    </row>
    <row r="22" spans="1:12" ht="14.25">
      <c r="A22" s="14"/>
      <c r="B22" s="15">
        <v>61</v>
      </c>
      <c r="C22" s="16">
        <v>379872</v>
      </c>
      <c r="D22" s="16">
        <v>3801</v>
      </c>
      <c r="E22" s="19">
        <f t="shared" si="0"/>
        <v>1.010713402522396</v>
      </c>
      <c r="F22" s="18">
        <v>3.09</v>
      </c>
      <c r="G22" s="108"/>
      <c r="H22" s="119">
        <v>18</v>
      </c>
      <c r="I22" s="27">
        <v>456156</v>
      </c>
      <c r="J22" s="16">
        <f t="shared" si="1"/>
        <v>4948</v>
      </c>
      <c r="K22" s="109">
        <f t="shared" si="2"/>
        <v>1.0966117622027978</v>
      </c>
      <c r="L22" s="20">
        <f>1148220/I22</f>
        <v>2.517165180333044</v>
      </c>
    </row>
    <row r="23" spans="1:12" ht="14.25">
      <c r="A23" s="14"/>
      <c r="B23" s="15">
        <v>62</v>
      </c>
      <c r="C23" s="16">
        <v>383352</v>
      </c>
      <c r="D23" s="16">
        <v>3480</v>
      </c>
      <c r="E23" s="19">
        <f t="shared" si="0"/>
        <v>0.9160980540813747</v>
      </c>
      <c r="F23" s="18">
        <v>3.07</v>
      </c>
      <c r="G23" s="108"/>
      <c r="H23" s="119">
        <v>19</v>
      </c>
      <c r="I23" s="27">
        <v>459607</v>
      </c>
      <c r="J23" s="16">
        <f t="shared" si="1"/>
        <v>3451</v>
      </c>
      <c r="K23" s="109">
        <f t="shared" si="2"/>
        <v>0.7565394294934189</v>
      </c>
      <c r="L23" s="20">
        <f>1142636/I23</f>
        <v>2.4861153115596584</v>
      </c>
    </row>
    <row r="24" spans="1:12" ht="14.25">
      <c r="A24" s="14"/>
      <c r="B24" s="15">
        <v>63</v>
      </c>
      <c r="C24" s="16">
        <v>386755</v>
      </c>
      <c r="D24" s="16">
        <v>3403</v>
      </c>
      <c r="E24" s="19">
        <f t="shared" si="0"/>
        <v>0.8876959035038293</v>
      </c>
      <c r="F24" s="18">
        <v>3.04</v>
      </c>
      <c r="G24" s="108"/>
      <c r="H24" s="119">
        <v>20</v>
      </c>
      <c r="I24" s="27">
        <v>463111</v>
      </c>
      <c r="J24" s="16">
        <f t="shared" si="1"/>
        <v>3504</v>
      </c>
      <c r="K24" s="109">
        <f t="shared" si="2"/>
        <v>0.7623904770815066</v>
      </c>
      <c r="L24" s="20">
        <f>1136288/I24</f>
        <v>2.453597517657754</v>
      </c>
    </row>
    <row r="25" spans="1:12" ht="14.25">
      <c r="A25" s="14"/>
      <c r="B25" s="15" t="s">
        <v>10</v>
      </c>
      <c r="C25" s="16">
        <v>390537</v>
      </c>
      <c r="D25" s="16">
        <f>C25-C24</f>
        <v>3782</v>
      </c>
      <c r="E25" s="19">
        <f t="shared" si="0"/>
        <v>0.9778800532636941</v>
      </c>
      <c r="F25" s="18">
        <v>3.01</v>
      </c>
      <c r="G25" s="108"/>
      <c r="H25" s="119">
        <v>21</v>
      </c>
      <c r="I25" s="27">
        <v>466699</v>
      </c>
      <c r="J25" s="16">
        <f>I25-I24</f>
        <v>3588</v>
      </c>
      <c r="K25" s="109">
        <f t="shared" si="2"/>
        <v>0.7747602626584124</v>
      </c>
      <c r="L25" s="20">
        <f>1136288/I25</f>
        <v>2.43473416484715</v>
      </c>
    </row>
    <row r="26" spans="1:12" ht="14.25">
      <c r="A26" s="146" t="s">
        <v>76</v>
      </c>
      <c r="B26" s="147"/>
      <c r="C26" s="148"/>
      <c r="D26" s="148"/>
      <c r="E26" s="149"/>
      <c r="F26" s="150"/>
      <c r="G26" s="126" t="s">
        <v>8</v>
      </c>
      <c r="H26" s="127">
        <v>22</v>
      </c>
      <c r="I26" s="128">
        <v>460505</v>
      </c>
      <c r="J26" s="30">
        <f>I26-I25</f>
        <v>-6194</v>
      </c>
      <c r="K26" s="32">
        <f t="shared" si="2"/>
        <v>-1.327193758718146</v>
      </c>
      <c r="L26" s="33">
        <f>1135233/I26</f>
        <v>2.465191474576823</v>
      </c>
    </row>
    <row r="27" spans="1:12" ht="14.25">
      <c r="A27" s="131" t="s">
        <v>77</v>
      </c>
      <c r="B27" s="15"/>
      <c r="C27" s="132"/>
      <c r="D27" s="132"/>
      <c r="E27" s="110"/>
      <c r="F27" s="36"/>
      <c r="G27" s="108"/>
      <c r="H27" s="151">
        <v>23</v>
      </c>
      <c r="I27" s="152">
        <v>464362</v>
      </c>
      <c r="J27" s="16">
        <f>I27-I26</f>
        <v>3857</v>
      </c>
      <c r="K27" s="109">
        <f t="shared" si="2"/>
        <v>0.837558767005787</v>
      </c>
      <c r="L27" s="20">
        <f>1130912/I27</f>
        <v>2.4354103048914424</v>
      </c>
    </row>
    <row r="28" spans="1:12" ht="14.25">
      <c r="A28" s="122"/>
      <c r="B28" s="15"/>
      <c r="C28" s="132"/>
      <c r="D28" s="132"/>
      <c r="E28" s="110"/>
      <c r="F28" s="36"/>
      <c r="G28" s="34"/>
      <c r="H28" s="129">
        <v>24</v>
      </c>
      <c r="I28" s="130">
        <v>467185</v>
      </c>
      <c r="J28" s="23">
        <f>I28-I27</f>
        <v>2823</v>
      </c>
      <c r="K28" s="35">
        <f t="shared" si="2"/>
        <v>0.6079308815105456</v>
      </c>
      <c r="L28" s="26">
        <f>1125909/I28</f>
        <v>2.4099853377141818</v>
      </c>
    </row>
  </sheetData>
  <sheetProtection/>
  <mergeCells count="2">
    <mergeCell ref="A4:B4"/>
    <mergeCell ref="G4:H4"/>
  </mergeCells>
  <printOptions/>
  <pageMargins left="0.787" right="0.787" top="0.984" bottom="0.984" header="0.512" footer="0.512"/>
  <pageSetup fitToHeight="1" fitToWidth="1"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2"/>
  <sheetViews>
    <sheetView showGridLines="0" zoomScale="75" zoomScaleNormal="75" zoomScalePageLayoutView="0" workbookViewId="0" topLeftCell="A1">
      <selection activeCell="C6" sqref="C6"/>
    </sheetView>
  </sheetViews>
  <sheetFormatPr defaultColWidth="9.00390625" defaultRowHeight="13.5"/>
  <cols>
    <col min="1" max="1" width="5.00390625" style="0" customWidth="1"/>
    <col min="2" max="2" width="10.375" style="0" customWidth="1"/>
    <col min="3" max="12" width="9.25390625" style="0" customWidth="1"/>
  </cols>
  <sheetData>
    <row r="1" spans="1:12" ht="18.75">
      <c r="A1" s="63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7.25">
      <c r="A2" s="37"/>
      <c r="B2" s="38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4.25">
      <c r="A3" s="1"/>
      <c r="B3" s="1"/>
      <c r="C3" s="1" t="s">
        <v>52</v>
      </c>
      <c r="D3" s="1"/>
      <c r="E3" s="1"/>
      <c r="F3" s="1"/>
      <c r="G3" s="1"/>
      <c r="H3" s="1"/>
      <c r="I3" s="1"/>
      <c r="J3" s="39"/>
      <c r="K3" s="2"/>
      <c r="L3" s="39" t="s">
        <v>12</v>
      </c>
    </row>
    <row r="4" spans="1:12" ht="21" customHeight="1">
      <c r="A4" s="155"/>
      <c r="B4" s="156"/>
      <c r="C4" s="40" t="s">
        <v>53</v>
      </c>
      <c r="D4" s="40"/>
      <c r="E4" s="40"/>
      <c r="F4" s="41"/>
      <c r="G4" s="42"/>
      <c r="H4" s="43"/>
      <c r="I4" s="43"/>
      <c r="J4" s="120"/>
      <c r="K4" s="120"/>
      <c r="L4" s="120"/>
    </row>
    <row r="5" spans="1:12" ht="21" customHeight="1">
      <c r="A5" s="157" t="s">
        <v>13</v>
      </c>
      <c r="B5" s="158"/>
      <c r="C5" s="44" t="s">
        <v>78</v>
      </c>
      <c r="D5" s="45" t="s">
        <v>79</v>
      </c>
      <c r="E5" s="46" t="s">
        <v>80</v>
      </c>
      <c r="F5" s="46" t="s">
        <v>81</v>
      </c>
      <c r="G5" s="46" t="s">
        <v>82</v>
      </c>
      <c r="H5" s="46" t="s">
        <v>83</v>
      </c>
      <c r="I5" s="46" t="s">
        <v>84</v>
      </c>
      <c r="J5" s="47" t="s">
        <v>85</v>
      </c>
      <c r="K5" s="47" t="s">
        <v>86</v>
      </c>
      <c r="L5" s="47" t="s">
        <v>87</v>
      </c>
    </row>
    <row r="6" spans="1:12" ht="21" customHeight="1">
      <c r="A6" s="60" t="s">
        <v>54</v>
      </c>
      <c r="B6" s="111"/>
      <c r="C6" s="112">
        <v>453349</v>
      </c>
      <c r="D6" s="113">
        <v>457375</v>
      </c>
      <c r="E6" s="113">
        <v>451208</v>
      </c>
      <c r="F6" s="113">
        <v>456156</v>
      </c>
      <c r="G6" s="113">
        <v>459607</v>
      </c>
      <c r="H6" s="114">
        <v>463111</v>
      </c>
      <c r="I6" s="114">
        <v>466699</v>
      </c>
      <c r="J6" s="114">
        <v>460505</v>
      </c>
      <c r="K6" s="114">
        <v>464362</v>
      </c>
      <c r="L6" s="114">
        <v>467185</v>
      </c>
    </row>
    <row r="7" spans="1:12" ht="21" customHeight="1">
      <c r="A7" s="48" t="s">
        <v>56</v>
      </c>
      <c r="B7" s="121"/>
      <c r="C7" s="50">
        <v>161812</v>
      </c>
      <c r="D7" s="50">
        <v>163967</v>
      </c>
      <c r="E7" s="50">
        <v>162586</v>
      </c>
      <c r="F7" s="50">
        <v>165029</v>
      </c>
      <c r="G7" s="50">
        <v>167266</v>
      </c>
      <c r="H7" s="50">
        <v>169246</v>
      </c>
      <c r="I7" s="50">
        <v>171017</v>
      </c>
      <c r="J7" s="50">
        <v>170136</v>
      </c>
      <c r="K7" s="50">
        <v>172130</v>
      </c>
      <c r="L7" s="50">
        <v>173924</v>
      </c>
    </row>
    <row r="8" spans="1:12" ht="21" customHeight="1">
      <c r="A8" s="48" t="s">
        <v>14</v>
      </c>
      <c r="B8" s="49"/>
      <c r="C8" s="50">
        <v>67986</v>
      </c>
      <c r="D8" s="51">
        <v>68830</v>
      </c>
      <c r="E8" s="51">
        <v>68272</v>
      </c>
      <c r="F8" s="51">
        <v>68960</v>
      </c>
      <c r="G8" s="51">
        <v>69437</v>
      </c>
      <c r="H8" s="52">
        <v>70070</v>
      </c>
      <c r="I8" s="52">
        <v>70798</v>
      </c>
      <c r="J8" s="52">
        <v>69856</v>
      </c>
      <c r="K8" s="52">
        <v>70337</v>
      </c>
      <c r="L8" s="52">
        <v>70498</v>
      </c>
    </row>
    <row r="9" spans="1:12" ht="21" customHeight="1">
      <c r="A9" s="48" t="s">
        <v>15</v>
      </c>
      <c r="B9" s="49"/>
      <c r="C9" s="115">
        <v>52948</v>
      </c>
      <c r="D9" s="115">
        <v>53241</v>
      </c>
      <c r="E9" s="115">
        <v>52304</v>
      </c>
      <c r="F9" s="115">
        <v>52600</v>
      </c>
      <c r="G9" s="115">
        <v>52818</v>
      </c>
      <c r="H9" s="115">
        <v>53025</v>
      </c>
      <c r="I9" s="115">
        <v>53473</v>
      </c>
      <c r="J9" s="115">
        <v>52454</v>
      </c>
      <c r="K9" s="116">
        <v>52831</v>
      </c>
      <c r="L9" s="116">
        <v>53201</v>
      </c>
    </row>
    <row r="10" spans="1:12" ht="21" customHeight="1">
      <c r="A10" s="48" t="s">
        <v>16</v>
      </c>
      <c r="B10" s="49"/>
      <c r="C10" s="50">
        <v>23898</v>
      </c>
      <c r="D10" s="51">
        <v>24057</v>
      </c>
      <c r="E10" s="51">
        <v>23630</v>
      </c>
      <c r="F10" s="51">
        <v>23727</v>
      </c>
      <c r="G10" s="51">
        <v>23723</v>
      </c>
      <c r="H10" s="52">
        <v>23711</v>
      </c>
      <c r="I10" s="52">
        <v>23760</v>
      </c>
      <c r="J10" s="52">
        <v>23228</v>
      </c>
      <c r="K10" s="52">
        <v>23374</v>
      </c>
      <c r="L10" s="52">
        <v>23436</v>
      </c>
    </row>
    <row r="11" spans="1:12" ht="21" customHeight="1">
      <c r="A11" s="48" t="s">
        <v>17</v>
      </c>
      <c r="B11" s="122"/>
      <c r="C11" s="123">
        <v>19410</v>
      </c>
      <c r="D11" s="123">
        <v>19526</v>
      </c>
      <c r="E11" s="123">
        <v>19072</v>
      </c>
      <c r="F11" s="123">
        <v>19326</v>
      </c>
      <c r="G11" s="123">
        <v>19440</v>
      </c>
      <c r="H11" s="123">
        <v>19585</v>
      </c>
      <c r="I11" s="123">
        <v>19672</v>
      </c>
      <c r="J11" s="123">
        <v>19576</v>
      </c>
      <c r="K11" s="123">
        <v>19696</v>
      </c>
      <c r="L11" s="52">
        <v>19816</v>
      </c>
    </row>
    <row r="12" spans="1:12" ht="21" customHeight="1">
      <c r="A12" s="48" t="s">
        <v>18</v>
      </c>
      <c r="B12" s="49"/>
      <c r="C12" s="50">
        <v>24369</v>
      </c>
      <c r="D12" s="51">
        <v>24689</v>
      </c>
      <c r="E12" s="51">
        <v>23929</v>
      </c>
      <c r="F12" s="51">
        <v>24186</v>
      </c>
      <c r="G12" s="51">
        <v>24371</v>
      </c>
      <c r="H12" s="52">
        <v>24569</v>
      </c>
      <c r="I12" s="52">
        <v>24821</v>
      </c>
      <c r="J12" s="52">
        <v>24791</v>
      </c>
      <c r="K12" s="52">
        <v>25034</v>
      </c>
      <c r="L12" s="52">
        <v>25171</v>
      </c>
    </row>
    <row r="13" spans="1:12" ht="21" customHeight="1">
      <c r="A13" s="48" t="s">
        <v>19</v>
      </c>
      <c r="B13" s="49"/>
      <c r="C13" s="50">
        <v>9076</v>
      </c>
      <c r="D13" s="51">
        <v>9132</v>
      </c>
      <c r="E13" s="51">
        <v>8700</v>
      </c>
      <c r="F13" s="51">
        <v>8795</v>
      </c>
      <c r="G13" s="51">
        <v>8759</v>
      </c>
      <c r="H13" s="52">
        <v>8751</v>
      </c>
      <c r="I13" s="52">
        <v>8749</v>
      </c>
      <c r="J13" s="52">
        <v>8417</v>
      </c>
      <c r="K13" s="52">
        <v>8397</v>
      </c>
      <c r="L13" s="52">
        <v>8375</v>
      </c>
    </row>
    <row r="14" spans="1:12" ht="21" customHeight="1">
      <c r="A14" s="48" t="s">
        <v>20</v>
      </c>
      <c r="B14" s="49"/>
      <c r="C14" s="50">
        <v>12433</v>
      </c>
      <c r="D14" s="51">
        <v>12481</v>
      </c>
      <c r="E14" s="51">
        <v>12364</v>
      </c>
      <c r="F14" s="51">
        <v>12464</v>
      </c>
      <c r="G14" s="51">
        <v>12452</v>
      </c>
      <c r="H14" s="52">
        <v>12469</v>
      </c>
      <c r="I14" s="52">
        <v>12579</v>
      </c>
      <c r="J14" s="52">
        <v>12197</v>
      </c>
      <c r="K14" s="52">
        <v>12231</v>
      </c>
      <c r="L14" s="52">
        <v>12238</v>
      </c>
    </row>
    <row r="15" spans="1:12" ht="21" customHeight="1">
      <c r="A15" s="48" t="s">
        <v>21</v>
      </c>
      <c r="B15" s="49"/>
      <c r="C15" s="50">
        <v>9410</v>
      </c>
      <c r="D15" s="51">
        <v>9221</v>
      </c>
      <c r="E15" s="51">
        <v>9148</v>
      </c>
      <c r="F15" s="51">
        <v>9313</v>
      </c>
      <c r="G15" s="51">
        <v>9153</v>
      </c>
      <c r="H15" s="52">
        <v>9119</v>
      </c>
      <c r="I15" s="52">
        <v>9151</v>
      </c>
      <c r="J15" s="52">
        <v>9078</v>
      </c>
      <c r="K15" s="52">
        <v>9209</v>
      </c>
      <c r="L15" s="52">
        <v>9076</v>
      </c>
    </row>
    <row r="16" spans="1:12" ht="21" customHeight="1">
      <c r="A16" s="53" t="s">
        <v>22</v>
      </c>
      <c r="B16" s="54"/>
      <c r="C16" s="55">
        <v>381342</v>
      </c>
      <c r="D16" s="55">
        <v>385144</v>
      </c>
      <c r="E16" s="55">
        <v>380005</v>
      </c>
      <c r="F16" s="55">
        <v>384400</v>
      </c>
      <c r="G16" s="55">
        <v>387419</v>
      </c>
      <c r="H16" s="55">
        <v>390545</v>
      </c>
      <c r="I16" s="55">
        <v>394020</v>
      </c>
      <c r="J16" s="55">
        <v>389733</v>
      </c>
      <c r="K16" s="55">
        <v>393239</v>
      </c>
      <c r="L16" s="55">
        <v>395735</v>
      </c>
    </row>
    <row r="17" spans="1:12" ht="21" customHeight="1">
      <c r="A17" s="159" t="s">
        <v>24</v>
      </c>
      <c r="B17" s="58" t="s">
        <v>25</v>
      </c>
      <c r="C17" s="50">
        <v>8965</v>
      </c>
      <c r="D17" s="51">
        <v>9118</v>
      </c>
      <c r="E17" s="51">
        <v>9061</v>
      </c>
      <c r="F17" s="51">
        <v>9229</v>
      </c>
      <c r="G17" s="51">
        <v>9367</v>
      </c>
      <c r="H17" s="52">
        <v>9540</v>
      </c>
      <c r="I17" s="52">
        <v>9689</v>
      </c>
      <c r="J17" s="52">
        <v>9503</v>
      </c>
      <c r="K17" s="52">
        <v>9598</v>
      </c>
      <c r="L17" s="52">
        <v>9750</v>
      </c>
    </row>
    <row r="18" spans="1:12" ht="21" customHeight="1">
      <c r="A18" s="160"/>
      <c r="B18" s="59" t="s">
        <v>23</v>
      </c>
      <c r="C18" s="55">
        <v>8965</v>
      </c>
      <c r="D18" s="56">
        <v>9118</v>
      </c>
      <c r="E18" s="56">
        <v>9061</v>
      </c>
      <c r="F18" s="56">
        <v>9229</v>
      </c>
      <c r="G18" s="56">
        <v>9367</v>
      </c>
      <c r="H18" s="57">
        <v>9540</v>
      </c>
      <c r="I18" s="57">
        <v>9689</v>
      </c>
      <c r="J18" s="57">
        <v>9503</v>
      </c>
      <c r="K18" s="57">
        <v>9598</v>
      </c>
      <c r="L18" s="57">
        <v>9750</v>
      </c>
    </row>
    <row r="19" spans="1:12" ht="21" customHeight="1">
      <c r="A19" s="161" t="s">
        <v>26</v>
      </c>
      <c r="B19" s="58" t="s">
        <v>27</v>
      </c>
      <c r="C19" s="50">
        <v>4069</v>
      </c>
      <c r="D19" s="51">
        <v>4102</v>
      </c>
      <c r="E19" s="51">
        <v>4074</v>
      </c>
      <c r="F19" s="51">
        <v>4107</v>
      </c>
      <c r="G19" s="51">
        <v>4143</v>
      </c>
      <c r="H19" s="52">
        <v>4165</v>
      </c>
      <c r="I19" s="52">
        <v>4214</v>
      </c>
      <c r="J19" s="52">
        <v>4042</v>
      </c>
      <c r="K19" s="52">
        <v>4058</v>
      </c>
      <c r="L19" s="52">
        <v>4055</v>
      </c>
    </row>
    <row r="20" spans="1:12" ht="21" customHeight="1">
      <c r="A20" s="162"/>
      <c r="B20" s="59" t="s">
        <v>23</v>
      </c>
      <c r="C20" s="55">
        <v>4069</v>
      </c>
      <c r="D20" s="56">
        <v>4102</v>
      </c>
      <c r="E20" s="56">
        <v>4074</v>
      </c>
      <c r="F20" s="56">
        <v>4107</v>
      </c>
      <c r="G20" s="56">
        <v>4143</v>
      </c>
      <c r="H20" s="57">
        <v>4165</v>
      </c>
      <c r="I20" s="57">
        <v>4214</v>
      </c>
      <c r="J20" s="57">
        <v>4042</v>
      </c>
      <c r="K20" s="57">
        <v>4058</v>
      </c>
      <c r="L20" s="57">
        <v>4055</v>
      </c>
    </row>
    <row r="21" spans="1:12" ht="21" customHeight="1">
      <c r="A21" s="161" t="s">
        <v>28</v>
      </c>
      <c r="B21" s="58" t="s">
        <v>29</v>
      </c>
      <c r="C21" s="50">
        <v>7965</v>
      </c>
      <c r="D21" s="51">
        <v>8019</v>
      </c>
      <c r="E21" s="51">
        <v>7831</v>
      </c>
      <c r="F21" s="51">
        <v>7903</v>
      </c>
      <c r="G21" s="51">
        <v>7968</v>
      </c>
      <c r="H21" s="52">
        <v>8026</v>
      </c>
      <c r="I21" s="52">
        <v>7951</v>
      </c>
      <c r="J21" s="52">
        <v>7746</v>
      </c>
      <c r="K21" s="52">
        <v>7753</v>
      </c>
      <c r="L21" s="52">
        <v>7749</v>
      </c>
    </row>
    <row r="22" spans="1:12" ht="21" customHeight="1">
      <c r="A22" s="163"/>
      <c r="B22" s="58" t="s">
        <v>30</v>
      </c>
      <c r="C22" s="50">
        <v>2856</v>
      </c>
      <c r="D22" s="51">
        <v>2876</v>
      </c>
      <c r="E22" s="51">
        <v>2820</v>
      </c>
      <c r="F22" s="51">
        <v>2874</v>
      </c>
      <c r="G22" s="51">
        <v>2908</v>
      </c>
      <c r="H22" s="52">
        <v>2920</v>
      </c>
      <c r="I22" s="52">
        <v>2949</v>
      </c>
      <c r="J22" s="52">
        <v>2851</v>
      </c>
      <c r="K22" s="52">
        <v>2881</v>
      </c>
      <c r="L22" s="52">
        <v>2887</v>
      </c>
    </row>
    <row r="23" spans="1:12" ht="21" customHeight="1">
      <c r="A23" s="162"/>
      <c r="B23" s="59" t="s">
        <v>23</v>
      </c>
      <c r="C23" s="55">
        <v>10821</v>
      </c>
      <c r="D23" s="56">
        <v>10895</v>
      </c>
      <c r="E23" s="56">
        <v>10651</v>
      </c>
      <c r="F23" s="56">
        <v>10777</v>
      </c>
      <c r="G23" s="56">
        <v>10876</v>
      </c>
      <c r="H23" s="57">
        <v>10946</v>
      </c>
      <c r="I23" s="57">
        <v>10900</v>
      </c>
      <c r="J23" s="57">
        <v>10597</v>
      </c>
      <c r="K23" s="57">
        <v>10634</v>
      </c>
      <c r="L23" s="57">
        <v>10636</v>
      </c>
    </row>
    <row r="24" spans="1:12" ht="21" customHeight="1">
      <c r="A24" s="48"/>
      <c r="B24" s="58" t="s">
        <v>31</v>
      </c>
      <c r="C24" s="50">
        <v>8916</v>
      </c>
      <c r="D24" s="51">
        <v>8734</v>
      </c>
      <c r="E24" s="51">
        <v>9033</v>
      </c>
      <c r="F24" s="51">
        <v>9085</v>
      </c>
      <c r="G24" s="51">
        <v>9124</v>
      </c>
      <c r="H24" s="52">
        <v>9218</v>
      </c>
      <c r="I24" s="52">
        <v>9144</v>
      </c>
      <c r="J24" s="52">
        <v>8668</v>
      </c>
      <c r="K24" s="52">
        <v>8721</v>
      </c>
      <c r="L24" s="52">
        <v>8790</v>
      </c>
    </row>
    <row r="25" spans="1:12" ht="21" customHeight="1">
      <c r="A25" s="124" t="s">
        <v>57</v>
      </c>
      <c r="B25" s="58" t="s">
        <v>32</v>
      </c>
      <c r="C25" s="50">
        <v>6378</v>
      </c>
      <c r="D25" s="51">
        <v>6418</v>
      </c>
      <c r="E25" s="51">
        <v>6305</v>
      </c>
      <c r="F25" s="51">
        <v>6373</v>
      </c>
      <c r="G25" s="51">
        <v>6422</v>
      </c>
      <c r="H25" s="52">
        <v>6356</v>
      </c>
      <c r="I25" s="52">
        <v>6396</v>
      </c>
      <c r="J25" s="52">
        <v>6362</v>
      </c>
      <c r="K25" s="52">
        <v>6416</v>
      </c>
      <c r="L25" s="52">
        <v>6472</v>
      </c>
    </row>
    <row r="26" spans="1:12" ht="21" customHeight="1">
      <c r="A26" s="48"/>
      <c r="B26" s="58" t="s">
        <v>33</v>
      </c>
      <c r="C26" s="50">
        <v>660</v>
      </c>
      <c r="D26" s="51">
        <v>653</v>
      </c>
      <c r="E26" s="51">
        <v>613</v>
      </c>
      <c r="F26" s="51">
        <v>610</v>
      </c>
      <c r="G26" s="51">
        <v>605</v>
      </c>
      <c r="H26" s="52">
        <v>605</v>
      </c>
      <c r="I26" s="52">
        <v>606</v>
      </c>
      <c r="J26" s="52">
        <v>598</v>
      </c>
      <c r="K26" s="52">
        <v>589</v>
      </c>
      <c r="L26" s="52">
        <v>591</v>
      </c>
    </row>
    <row r="27" spans="1:12" ht="21" customHeight="1">
      <c r="A27" s="124" t="s">
        <v>58</v>
      </c>
      <c r="B27" s="58" t="s">
        <v>34</v>
      </c>
      <c r="C27" s="50">
        <v>2191</v>
      </c>
      <c r="D27" s="51">
        <v>2212</v>
      </c>
      <c r="E27" s="51">
        <v>2070</v>
      </c>
      <c r="F27" s="51">
        <v>2064</v>
      </c>
      <c r="G27" s="51">
        <v>2066</v>
      </c>
      <c r="H27" s="52">
        <v>2057</v>
      </c>
      <c r="I27" s="52">
        <v>2069</v>
      </c>
      <c r="J27" s="52">
        <v>1897</v>
      </c>
      <c r="K27" s="52">
        <v>1932</v>
      </c>
      <c r="L27" s="52">
        <v>1950</v>
      </c>
    </row>
    <row r="28" spans="1:12" ht="21" customHeight="1">
      <c r="A28" s="48"/>
      <c r="B28" s="58" t="s">
        <v>35</v>
      </c>
      <c r="C28" s="50">
        <v>5799</v>
      </c>
      <c r="D28" s="51">
        <v>5834</v>
      </c>
      <c r="E28" s="51">
        <v>5875</v>
      </c>
      <c r="F28" s="51">
        <v>5882</v>
      </c>
      <c r="G28" s="51">
        <v>5950</v>
      </c>
      <c r="H28" s="52">
        <v>5990</v>
      </c>
      <c r="I28" s="52">
        <v>6056</v>
      </c>
      <c r="J28" s="52">
        <v>6020</v>
      </c>
      <c r="K28" s="52">
        <v>6108</v>
      </c>
      <c r="L28" s="52">
        <v>6159</v>
      </c>
    </row>
    <row r="29" spans="1:12" ht="21" customHeight="1">
      <c r="A29" s="124" t="s">
        <v>59</v>
      </c>
      <c r="B29" s="58" t="s">
        <v>36</v>
      </c>
      <c r="C29" s="50">
        <v>4260</v>
      </c>
      <c r="D29" s="51">
        <v>4293</v>
      </c>
      <c r="E29" s="51">
        <v>4053</v>
      </c>
      <c r="F29" s="51">
        <v>4107</v>
      </c>
      <c r="G29" s="51">
        <v>4121</v>
      </c>
      <c r="H29" s="52">
        <v>4119</v>
      </c>
      <c r="I29" s="52">
        <v>4109</v>
      </c>
      <c r="J29" s="52">
        <v>4024</v>
      </c>
      <c r="K29" s="52">
        <v>4017</v>
      </c>
      <c r="L29" s="52">
        <v>4019</v>
      </c>
    </row>
    <row r="30" spans="1:12" ht="21" customHeight="1">
      <c r="A30" s="53"/>
      <c r="B30" s="59" t="s">
        <v>23</v>
      </c>
      <c r="C30" s="55">
        <v>28204</v>
      </c>
      <c r="D30" s="56">
        <v>28144</v>
      </c>
      <c r="E30" s="56">
        <v>27949</v>
      </c>
      <c r="F30" s="56">
        <v>28121</v>
      </c>
      <c r="G30" s="56">
        <v>28288</v>
      </c>
      <c r="H30" s="57">
        <v>28345</v>
      </c>
      <c r="I30" s="57">
        <v>28380</v>
      </c>
      <c r="J30" s="57">
        <v>27569</v>
      </c>
      <c r="K30" s="57">
        <v>27783</v>
      </c>
      <c r="L30" s="57">
        <v>27981</v>
      </c>
    </row>
    <row r="31" spans="1:12" ht="21" customHeight="1">
      <c r="A31" s="161" t="s">
        <v>60</v>
      </c>
      <c r="B31" s="58" t="s">
        <v>37</v>
      </c>
      <c r="C31" s="50">
        <v>6799</v>
      </c>
      <c r="D31" s="51">
        <v>6867</v>
      </c>
      <c r="E31" s="51">
        <v>6803</v>
      </c>
      <c r="F31" s="51">
        <v>6897</v>
      </c>
      <c r="G31" s="51">
        <v>6969</v>
      </c>
      <c r="H31" s="52">
        <v>7107</v>
      </c>
      <c r="I31" s="52">
        <v>7155</v>
      </c>
      <c r="J31" s="52">
        <v>6840</v>
      </c>
      <c r="K31" s="52">
        <v>6889</v>
      </c>
      <c r="L31" s="52">
        <v>6913</v>
      </c>
    </row>
    <row r="32" spans="1:12" ht="21" customHeight="1">
      <c r="A32" s="163"/>
      <c r="B32" s="58" t="s">
        <v>38</v>
      </c>
      <c r="C32" s="50">
        <v>776</v>
      </c>
      <c r="D32" s="51">
        <v>778</v>
      </c>
      <c r="E32" s="51">
        <v>739</v>
      </c>
      <c r="F32" s="51">
        <v>728</v>
      </c>
      <c r="G32" s="51">
        <v>723</v>
      </c>
      <c r="H32" s="52">
        <v>708</v>
      </c>
      <c r="I32" s="52">
        <v>697</v>
      </c>
      <c r="J32" s="52">
        <v>719</v>
      </c>
      <c r="K32" s="52">
        <v>719</v>
      </c>
      <c r="L32" s="52">
        <v>708</v>
      </c>
    </row>
    <row r="33" spans="1:12" ht="21" customHeight="1">
      <c r="A33" s="163"/>
      <c r="B33" s="58" t="s">
        <v>39</v>
      </c>
      <c r="C33" s="50">
        <v>1289</v>
      </c>
      <c r="D33" s="51">
        <v>1272</v>
      </c>
      <c r="E33" s="51">
        <v>1269</v>
      </c>
      <c r="F33" s="51">
        <v>1277</v>
      </c>
      <c r="G33" s="51">
        <v>1268</v>
      </c>
      <c r="H33" s="52">
        <v>1271</v>
      </c>
      <c r="I33" s="52">
        <v>1266</v>
      </c>
      <c r="J33" s="52">
        <v>1203</v>
      </c>
      <c r="K33" s="52">
        <v>1201</v>
      </c>
      <c r="L33" s="52">
        <v>1201</v>
      </c>
    </row>
    <row r="34" spans="1:12" ht="21" customHeight="1">
      <c r="A34" s="163"/>
      <c r="B34" s="58" t="s">
        <v>40</v>
      </c>
      <c r="C34" s="50">
        <v>2706</v>
      </c>
      <c r="D34" s="51">
        <v>2692</v>
      </c>
      <c r="E34" s="51">
        <v>2605</v>
      </c>
      <c r="F34" s="51">
        <v>2593</v>
      </c>
      <c r="G34" s="51">
        <v>2559</v>
      </c>
      <c r="H34" s="52">
        <v>2556</v>
      </c>
      <c r="I34" s="52">
        <v>2550</v>
      </c>
      <c r="J34" s="52">
        <v>2516</v>
      </c>
      <c r="K34" s="52">
        <v>2487</v>
      </c>
      <c r="L34" s="52">
        <v>2493</v>
      </c>
    </row>
    <row r="35" spans="1:12" ht="21" customHeight="1">
      <c r="A35" s="162"/>
      <c r="B35" s="59" t="s">
        <v>23</v>
      </c>
      <c r="C35" s="55">
        <v>11570</v>
      </c>
      <c r="D35" s="56">
        <v>11609</v>
      </c>
      <c r="E35" s="56">
        <v>11416</v>
      </c>
      <c r="F35" s="56">
        <v>11495</v>
      </c>
      <c r="G35" s="56">
        <v>11519</v>
      </c>
      <c r="H35" s="57">
        <v>11642</v>
      </c>
      <c r="I35" s="57">
        <v>11668</v>
      </c>
      <c r="J35" s="57">
        <v>11278</v>
      </c>
      <c r="K35" s="57">
        <v>11296</v>
      </c>
      <c r="L35" s="57">
        <v>11315</v>
      </c>
    </row>
    <row r="36" spans="1:12" ht="21" customHeight="1">
      <c r="A36" s="124" t="s">
        <v>61</v>
      </c>
      <c r="B36" s="58" t="s">
        <v>41</v>
      </c>
      <c r="C36" s="50">
        <v>5100</v>
      </c>
      <c r="D36" s="51">
        <v>5117</v>
      </c>
      <c r="E36" s="51">
        <v>4943</v>
      </c>
      <c r="F36" s="51">
        <v>4932</v>
      </c>
      <c r="G36" s="51">
        <v>4922</v>
      </c>
      <c r="H36" s="52">
        <v>4876</v>
      </c>
      <c r="I36" s="52">
        <v>4803</v>
      </c>
      <c r="J36" s="52">
        <v>4794</v>
      </c>
      <c r="K36" s="52">
        <v>4785</v>
      </c>
      <c r="L36" s="52">
        <v>4768</v>
      </c>
    </row>
    <row r="37" spans="1:12" ht="21" customHeight="1">
      <c r="A37" s="124" t="s">
        <v>62</v>
      </c>
      <c r="B37" s="58" t="s">
        <v>42</v>
      </c>
      <c r="C37" s="50">
        <v>1812</v>
      </c>
      <c r="D37" s="51">
        <v>1801</v>
      </c>
      <c r="E37" s="51">
        <v>1711</v>
      </c>
      <c r="F37" s="51">
        <v>1699</v>
      </c>
      <c r="G37" s="51">
        <v>1689</v>
      </c>
      <c r="H37" s="52">
        <v>1670</v>
      </c>
      <c r="I37" s="52">
        <v>1659</v>
      </c>
      <c r="J37" s="52">
        <v>1621</v>
      </c>
      <c r="K37" s="52">
        <v>1607</v>
      </c>
      <c r="L37" s="52">
        <v>1597</v>
      </c>
    </row>
    <row r="38" spans="1:12" ht="21" customHeight="1">
      <c r="A38" s="124" t="s">
        <v>63</v>
      </c>
      <c r="B38" s="58" t="s">
        <v>43</v>
      </c>
      <c r="C38" s="50">
        <v>1466</v>
      </c>
      <c r="D38" s="51">
        <v>1445</v>
      </c>
      <c r="E38" s="51">
        <v>1398</v>
      </c>
      <c r="F38" s="51">
        <v>1396</v>
      </c>
      <c r="G38" s="51">
        <v>1384</v>
      </c>
      <c r="H38" s="52">
        <v>1382</v>
      </c>
      <c r="I38" s="52">
        <v>1366</v>
      </c>
      <c r="J38" s="52">
        <v>1368</v>
      </c>
      <c r="K38" s="52">
        <v>1362</v>
      </c>
      <c r="L38" s="52">
        <v>1348</v>
      </c>
    </row>
    <row r="39" spans="1:12" ht="21" customHeight="1">
      <c r="A39" s="125" t="s">
        <v>59</v>
      </c>
      <c r="B39" s="59" t="s">
        <v>23</v>
      </c>
      <c r="C39" s="55">
        <v>8378</v>
      </c>
      <c r="D39" s="56">
        <v>8363</v>
      </c>
      <c r="E39" s="56">
        <v>8052</v>
      </c>
      <c r="F39" s="56">
        <v>8027</v>
      </c>
      <c r="G39" s="56">
        <v>7995</v>
      </c>
      <c r="H39" s="57">
        <v>7928</v>
      </c>
      <c r="I39" s="57">
        <v>7828</v>
      </c>
      <c r="J39" s="57">
        <v>7783</v>
      </c>
      <c r="K39" s="57">
        <v>7754</v>
      </c>
      <c r="L39" s="57">
        <v>7713</v>
      </c>
    </row>
    <row r="40" spans="1:12" ht="21" customHeight="1">
      <c r="A40" s="60" t="s">
        <v>44</v>
      </c>
      <c r="B40" s="61"/>
      <c r="C40" s="55">
        <v>72007</v>
      </c>
      <c r="D40" s="55">
        <v>72231</v>
      </c>
      <c r="E40" s="55">
        <v>71203</v>
      </c>
      <c r="F40" s="55">
        <v>71756</v>
      </c>
      <c r="G40" s="55">
        <v>72188</v>
      </c>
      <c r="H40" s="55">
        <v>72566</v>
      </c>
      <c r="I40" s="55">
        <v>72679</v>
      </c>
      <c r="J40" s="55">
        <v>70772</v>
      </c>
      <c r="K40" s="55">
        <v>71123</v>
      </c>
      <c r="L40" s="55">
        <v>71450</v>
      </c>
    </row>
    <row r="41" spans="1:12" ht="21" customHeight="1">
      <c r="A41" s="62" t="s">
        <v>64</v>
      </c>
      <c r="B41" s="62"/>
      <c r="C41" s="1"/>
      <c r="D41" s="1"/>
      <c r="E41" s="1"/>
      <c r="F41" s="1"/>
      <c r="G41" s="1"/>
      <c r="H41" s="1"/>
      <c r="I41" s="1"/>
      <c r="J41" s="1"/>
      <c r="K41" s="1"/>
      <c r="L41" s="122"/>
    </row>
    <row r="42" spans="1:12" ht="2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22"/>
    </row>
  </sheetData>
  <sheetProtection/>
  <mergeCells count="6">
    <mergeCell ref="A4:B4"/>
    <mergeCell ref="A5:B5"/>
    <mergeCell ref="A17:A18"/>
    <mergeCell ref="A19:A20"/>
    <mergeCell ref="A21:A23"/>
    <mergeCell ref="A31:A35"/>
  </mergeCells>
  <printOptions/>
  <pageMargins left="0.787" right="0.787" top="0.984" bottom="0.984" header="0.512" footer="0.512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2"/>
  <sheetViews>
    <sheetView showGridLines="0" zoomScale="75" zoomScaleNormal="75" workbookViewId="0" topLeftCell="A1">
      <selection activeCell="C6" sqref="C6"/>
    </sheetView>
  </sheetViews>
  <sheetFormatPr defaultColWidth="9.00390625" defaultRowHeight="13.5"/>
  <cols>
    <col min="1" max="1" width="4.50390625" style="0" customWidth="1"/>
    <col min="3" max="8" width="11.375" style="0" customWidth="1"/>
  </cols>
  <sheetData>
    <row r="1" spans="1:8" ht="15.75">
      <c r="A1" s="107" t="s">
        <v>74</v>
      </c>
      <c r="B1" s="64"/>
      <c r="C1" s="64"/>
      <c r="D1" s="64"/>
      <c r="E1" s="64"/>
      <c r="F1" s="64"/>
      <c r="G1" s="64"/>
      <c r="H1" s="64"/>
    </row>
    <row r="2" spans="1:8" ht="15">
      <c r="A2" s="64"/>
      <c r="B2" s="64"/>
      <c r="C2" s="64"/>
      <c r="D2" s="65"/>
      <c r="E2" s="66"/>
      <c r="F2" s="64"/>
      <c r="G2" s="64"/>
      <c r="H2" s="64"/>
    </row>
    <row r="3" spans="1:8" ht="14.25">
      <c r="A3" s="67"/>
      <c r="B3" s="68"/>
      <c r="C3" s="69" t="s">
        <v>46</v>
      </c>
      <c r="D3" s="173" t="s">
        <v>47</v>
      </c>
      <c r="E3" s="174"/>
      <c r="F3" s="169" t="s">
        <v>91</v>
      </c>
      <c r="G3" s="170"/>
      <c r="H3" s="69" t="s">
        <v>65</v>
      </c>
    </row>
    <row r="4" spans="1:8" ht="14.25">
      <c r="A4" s="70" t="s">
        <v>48</v>
      </c>
      <c r="B4" s="71"/>
      <c r="C4" s="72" t="s">
        <v>66</v>
      </c>
      <c r="D4" s="171" t="s">
        <v>67</v>
      </c>
      <c r="E4" s="172"/>
      <c r="F4" s="73" t="s">
        <v>49</v>
      </c>
      <c r="G4" s="73" t="s">
        <v>50</v>
      </c>
      <c r="H4" s="74" t="s">
        <v>68</v>
      </c>
    </row>
    <row r="5" spans="1:8" ht="14.25">
      <c r="A5" s="75"/>
      <c r="B5" s="76"/>
      <c r="C5" s="138" t="s">
        <v>90</v>
      </c>
      <c r="D5" s="138" t="s">
        <v>89</v>
      </c>
      <c r="E5" s="138" t="s">
        <v>88</v>
      </c>
      <c r="F5" s="72" t="s">
        <v>69</v>
      </c>
      <c r="G5" s="72" t="s">
        <v>70</v>
      </c>
      <c r="H5" s="72" t="s">
        <v>71</v>
      </c>
    </row>
    <row r="6" spans="1:8" ht="14.25">
      <c r="A6" s="117" t="s">
        <v>55</v>
      </c>
      <c r="B6" s="139"/>
      <c r="C6" s="90">
        <v>1125909</v>
      </c>
      <c r="D6" s="140">
        <v>464362</v>
      </c>
      <c r="E6" s="140">
        <v>467185</v>
      </c>
      <c r="F6" s="91">
        <v>2823</v>
      </c>
      <c r="G6" s="92">
        <v>0.6079308815105456</v>
      </c>
      <c r="H6" s="93">
        <v>2.4099853377141818</v>
      </c>
    </row>
    <row r="7" spans="1:8" ht="14.25">
      <c r="A7" s="70" t="s">
        <v>72</v>
      </c>
      <c r="B7" s="81"/>
      <c r="C7" s="82">
        <v>402436</v>
      </c>
      <c r="D7" s="82">
        <v>172130</v>
      </c>
      <c r="E7" s="82">
        <v>173924</v>
      </c>
      <c r="F7" s="83">
        <v>1794</v>
      </c>
      <c r="G7" s="84">
        <v>1.0422355196653692</v>
      </c>
      <c r="H7" s="85">
        <v>2.313861226742715</v>
      </c>
    </row>
    <row r="8" spans="1:8" ht="14.25">
      <c r="A8" s="70" t="s">
        <v>14</v>
      </c>
      <c r="B8" s="81"/>
      <c r="C8" s="82">
        <v>168053</v>
      </c>
      <c r="D8" s="82">
        <v>70337</v>
      </c>
      <c r="E8" s="82">
        <v>70498</v>
      </c>
      <c r="F8" s="83">
        <v>161</v>
      </c>
      <c r="G8" s="84">
        <v>0.22889801953452663</v>
      </c>
      <c r="H8" s="85">
        <v>2.383798121932537</v>
      </c>
    </row>
    <row r="9" spans="1:8" ht="14.25">
      <c r="A9" s="70" t="s">
        <v>15</v>
      </c>
      <c r="B9" s="81"/>
      <c r="C9" s="82">
        <v>129302</v>
      </c>
      <c r="D9" s="82">
        <v>52831</v>
      </c>
      <c r="E9" s="82">
        <v>53201</v>
      </c>
      <c r="F9" s="83">
        <v>370</v>
      </c>
      <c r="G9" s="84">
        <v>0.7003463875376199</v>
      </c>
      <c r="H9" s="85">
        <v>2.430443036785023</v>
      </c>
    </row>
    <row r="10" spans="1:8" ht="14.25">
      <c r="A10" s="70" t="s">
        <v>16</v>
      </c>
      <c r="B10" s="81"/>
      <c r="C10" s="82">
        <v>56301</v>
      </c>
      <c r="D10" s="82">
        <v>23374</v>
      </c>
      <c r="E10" s="82">
        <v>23436</v>
      </c>
      <c r="F10" s="83">
        <v>62</v>
      </c>
      <c r="G10" s="84">
        <v>0.2652519893899204</v>
      </c>
      <c r="H10" s="85">
        <v>2.402329749103943</v>
      </c>
    </row>
    <row r="11" spans="1:8" ht="14.25">
      <c r="A11" s="70" t="s">
        <v>17</v>
      </c>
      <c r="B11" s="81"/>
      <c r="C11" s="82">
        <v>47770</v>
      </c>
      <c r="D11" s="82">
        <v>19696</v>
      </c>
      <c r="E11" s="82">
        <v>19816</v>
      </c>
      <c r="F11" s="83">
        <v>120</v>
      </c>
      <c r="G11" s="84">
        <v>0.6092607636068237</v>
      </c>
      <c r="H11" s="85">
        <v>2.410678239806217</v>
      </c>
    </row>
    <row r="12" spans="1:8" ht="14.25">
      <c r="A12" s="70" t="s">
        <v>18</v>
      </c>
      <c r="B12" s="81"/>
      <c r="C12" s="82">
        <v>62648</v>
      </c>
      <c r="D12" s="82">
        <v>25034</v>
      </c>
      <c r="E12" s="82">
        <v>25171</v>
      </c>
      <c r="F12" s="83">
        <v>137</v>
      </c>
      <c r="G12" s="84">
        <v>0.5472557322042023</v>
      </c>
      <c r="H12" s="85">
        <v>2.4888959516904374</v>
      </c>
    </row>
    <row r="13" spans="1:8" ht="14.25">
      <c r="A13" s="70" t="s">
        <v>19</v>
      </c>
      <c r="B13" s="81"/>
      <c r="C13" s="82">
        <v>19841</v>
      </c>
      <c r="D13" s="82">
        <v>8397</v>
      </c>
      <c r="E13" s="82">
        <v>8375</v>
      </c>
      <c r="F13" s="83">
        <v>-22</v>
      </c>
      <c r="G13" s="84">
        <v>-0.2619983327378826</v>
      </c>
      <c r="H13" s="85">
        <v>2.3690746268656717</v>
      </c>
    </row>
    <row r="14" spans="1:8" ht="14.25">
      <c r="A14" s="70" t="s">
        <v>20</v>
      </c>
      <c r="B14" s="81"/>
      <c r="C14" s="82">
        <v>31994</v>
      </c>
      <c r="D14" s="82">
        <v>12231</v>
      </c>
      <c r="E14" s="82">
        <v>12238</v>
      </c>
      <c r="F14" s="83">
        <v>7</v>
      </c>
      <c r="G14" s="84">
        <v>0.05723162456054288</v>
      </c>
      <c r="H14" s="85">
        <v>2.6143160647164567</v>
      </c>
    </row>
    <row r="15" spans="1:8" ht="14.25">
      <c r="A15" s="70" t="s">
        <v>21</v>
      </c>
      <c r="B15" s="81"/>
      <c r="C15" s="82">
        <v>20844</v>
      </c>
      <c r="D15" s="82">
        <v>9209</v>
      </c>
      <c r="E15" s="82">
        <v>9076</v>
      </c>
      <c r="F15" s="83">
        <v>-133</v>
      </c>
      <c r="G15" s="84">
        <v>-1.444239331089152</v>
      </c>
      <c r="H15" s="85">
        <v>2.2966064345526664</v>
      </c>
    </row>
    <row r="16" spans="1:8" ht="14.25">
      <c r="A16" s="86" t="s">
        <v>51</v>
      </c>
      <c r="B16" s="87"/>
      <c r="C16" s="77">
        <v>939189</v>
      </c>
      <c r="D16" s="77">
        <v>393239</v>
      </c>
      <c r="E16" s="77">
        <v>395735</v>
      </c>
      <c r="F16" s="78">
        <v>2496</v>
      </c>
      <c r="G16" s="79">
        <v>0.634728498444966</v>
      </c>
      <c r="H16" s="80">
        <v>2.3732775721126513</v>
      </c>
    </row>
    <row r="17" spans="1:8" ht="13.5" customHeight="1">
      <c r="A17" s="175" t="s">
        <v>24</v>
      </c>
      <c r="B17" s="88" t="s">
        <v>25</v>
      </c>
      <c r="C17" s="82">
        <v>25118</v>
      </c>
      <c r="D17" s="82">
        <v>9598</v>
      </c>
      <c r="E17" s="82">
        <v>9750</v>
      </c>
      <c r="F17" s="83">
        <v>152</v>
      </c>
      <c r="G17" s="84">
        <v>1.583663263179829</v>
      </c>
      <c r="H17" s="85">
        <v>2.576205128205128</v>
      </c>
    </row>
    <row r="18" spans="1:8" ht="14.25">
      <c r="A18" s="160"/>
      <c r="B18" s="89" t="s">
        <v>23</v>
      </c>
      <c r="C18" s="90">
        <v>25118</v>
      </c>
      <c r="D18" s="90">
        <v>9598</v>
      </c>
      <c r="E18" s="90">
        <v>9750</v>
      </c>
      <c r="F18" s="91">
        <v>152</v>
      </c>
      <c r="G18" s="92">
        <v>1.583663263179829</v>
      </c>
      <c r="H18" s="93">
        <v>2.576205128205128</v>
      </c>
    </row>
    <row r="19" spans="1:8" ht="13.5" customHeight="1">
      <c r="A19" s="159" t="s">
        <v>26</v>
      </c>
      <c r="B19" s="88" t="s">
        <v>27</v>
      </c>
      <c r="C19" s="94">
        <v>9675</v>
      </c>
      <c r="D19" s="94">
        <v>4058</v>
      </c>
      <c r="E19" s="94">
        <v>4055</v>
      </c>
      <c r="F19" s="95">
        <v>-3</v>
      </c>
      <c r="G19" s="96">
        <v>-0.07392804337111877</v>
      </c>
      <c r="H19" s="85">
        <v>2.3859432799013565</v>
      </c>
    </row>
    <row r="20" spans="1:8" ht="14.25">
      <c r="A20" s="160"/>
      <c r="B20" s="89" t="s">
        <v>23</v>
      </c>
      <c r="C20" s="90">
        <v>9675</v>
      </c>
      <c r="D20" s="90">
        <v>4058</v>
      </c>
      <c r="E20" s="90">
        <v>4055</v>
      </c>
      <c r="F20" s="91">
        <v>-3</v>
      </c>
      <c r="G20" s="92">
        <v>-0.07392804337111877</v>
      </c>
      <c r="H20" s="93">
        <v>2.3859432799013565</v>
      </c>
    </row>
    <row r="21" spans="1:8" ht="13.5" customHeight="1">
      <c r="A21" s="164" t="s">
        <v>28</v>
      </c>
      <c r="B21" s="88" t="s">
        <v>29</v>
      </c>
      <c r="C21" s="82">
        <v>20343</v>
      </c>
      <c r="D21" s="82">
        <v>7753</v>
      </c>
      <c r="E21" s="82">
        <v>7749</v>
      </c>
      <c r="F21" s="83">
        <v>-4</v>
      </c>
      <c r="G21" s="84">
        <v>-0.051592931768347734</v>
      </c>
      <c r="H21" s="85">
        <v>2.6252419667053815</v>
      </c>
    </row>
    <row r="22" spans="1:8" ht="14.25">
      <c r="A22" s="167"/>
      <c r="B22" s="88" t="s">
        <v>30</v>
      </c>
      <c r="C22" s="82">
        <v>7276</v>
      </c>
      <c r="D22" s="82">
        <v>2881</v>
      </c>
      <c r="E22" s="82">
        <v>2887</v>
      </c>
      <c r="F22" s="83">
        <v>6</v>
      </c>
      <c r="G22" s="84">
        <v>0.20826102047900036</v>
      </c>
      <c r="H22" s="85">
        <v>2.520263249047454</v>
      </c>
    </row>
    <row r="23" spans="1:8" ht="14.25">
      <c r="A23" s="168"/>
      <c r="B23" s="89" t="s">
        <v>23</v>
      </c>
      <c r="C23" s="90">
        <v>27619</v>
      </c>
      <c r="D23" s="90">
        <v>10634</v>
      </c>
      <c r="E23" s="90">
        <v>10636</v>
      </c>
      <c r="F23" s="91">
        <v>2</v>
      </c>
      <c r="G23" s="92">
        <v>0.01880759826970096</v>
      </c>
      <c r="H23" s="93">
        <v>2.5967468973298233</v>
      </c>
    </row>
    <row r="24" spans="1:8" ht="13.5" customHeight="1">
      <c r="A24" s="133"/>
      <c r="B24" s="88" t="s">
        <v>31</v>
      </c>
      <c r="C24" s="82">
        <v>21644</v>
      </c>
      <c r="D24" s="82">
        <v>8721</v>
      </c>
      <c r="E24" s="82">
        <v>8790</v>
      </c>
      <c r="F24" s="83">
        <v>69</v>
      </c>
      <c r="G24" s="84">
        <v>0.7911936704506364</v>
      </c>
      <c r="H24" s="85">
        <v>2.462343572241183</v>
      </c>
    </row>
    <row r="25" spans="1:8" ht="14.25">
      <c r="A25" s="134" t="s">
        <v>57</v>
      </c>
      <c r="B25" s="88" t="s">
        <v>32</v>
      </c>
      <c r="C25" s="82">
        <v>17856</v>
      </c>
      <c r="D25" s="82">
        <v>6416</v>
      </c>
      <c r="E25" s="82">
        <v>6472</v>
      </c>
      <c r="F25" s="83">
        <v>56</v>
      </c>
      <c r="G25" s="84">
        <v>0.8728179551122194</v>
      </c>
      <c r="H25" s="85">
        <v>2.758961681087763</v>
      </c>
    </row>
    <row r="26" spans="1:8" ht="14.25">
      <c r="A26" s="133"/>
      <c r="B26" s="88" t="s">
        <v>33</v>
      </c>
      <c r="C26" s="82">
        <v>1214</v>
      </c>
      <c r="D26" s="82">
        <v>589</v>
      </c>
      <c r="E26" s="82">
        <v>591</v>
      </c>
      <c r="F26" s="83">
        <v>2</v>
      </c>
      <c r="G26" s="84">
        <v>0.3395585738539898</v>
      </c>
      <c r="H26" s="85">
        <v>2.05414551607445</v>
      </c>
    </row>
    <row r="27" spans="1:8" ht="13.5" customHeight="1">
      <c r="A27" s="134" t="s">
        <v>58</v>
      </c>
      <c r="B27" s="88" t="s">
        <v>34</v>
      </c>
      <c r="C27" s="82">
        <v>5145</v>
      </c>
      <c r="D27" s="82">
        <v>1932</v>
      </c>
      <c r="E27" s="82">
        <v>1950</v>
      </c>
      <c r="F27" s="83">
        <v>18</v>
      </c>
      <c r="G27" s="84">
        <v>0.9316770186335404</v>
      </c>
      <c r="H27" s="85">
        <v>2.6384615384615384</v>
      </c>
    </row>
    <row r="28" spans="1:8" ht="14.25">
      <c r="A28" s="133"/>
      <c r="B28" s="88" t="s">
        <v>35</v>
      </c>
      <c r="C28" s="82">
        <v>16740</v>
      </c>
      <c r="D28" s="82">
        <v>6108</v>
      </c>
      <c r="E28" s="82">
        <v>6159</v>
      </c>
      <c r="F28" s="83">
        <v>51</v>
      </c>
      <c r="G28" s="84">
        <v>0.8349705304518664</v>
      </c>
      <c r="H28" s="85">
        <v>2.7179736970287385</v>
      </c>
    </row>
    <row r="29" spans="1:8" ht="14.25">
      <c r="A29" s="134" t="s">
        <v>59</v>
      </c>
      <c r="B29" s="88" t="s">
        <v>36</v>
      </c>
      <c r="C29" s="82">
        <v>10763</v>
      </c>
      <c r="D29" s="82">
        <v>4017</v>
      </c>
      <c r="E29" s="82">
        <v>4019</v>
      </c>
      <c r="F29" s="83">
        <v>2</v>
      </c>
      <c r="G29" s="84">
        <v>0.04978839930296241</v>
      </c>
      <c r="H29" s="85">
        <v>2.678029360537447</v>
      </c>
    </row>
    <row r="30" spans="1:8" ht="14.25">
      <c r="A30" s="135"/>
      <c r="B30" s="89" t="s">
        <v>23</v>
      </c>
      <c r="C30" s="90">
        <v>73362</v>
      </c>
      <c r="D30" s="90">
        <v>27783</v>
      </c>
      <c r="E30" s="90">
        <v>27981</v>
      </c>
      <c r="F30" s="91">
        <v>198</v>
      </c>
      <c r="G30" s="92">
        <v>0.7126660187884677</v>
      </c>
      <c r="H30" s="93">
        <v>2.6218505414388336</v>
      </c>
    </row>
    <row r="31" spans="1:8" ht="13.5" customHeight="1">
      <c r="A31" s="164" t="s">
        <v>60</v>
      </c>
      <c r="B31" s="88" t="s">
        <v>37</v>
      </c>
      <c r="C31" s="82">
        <v>18637</v>
      </c>
      <c r="D31" s="82">
        <v>6889</v>
      </c>
      <c r="E31" s="82">
        <v>6913</v>
      </c>
      <c r="F31" s="83">
        <v>24</v>
      </c>
      <c r="G31" s="84">
        <v>0.3483814777181013</v>
      </c>
      <c r="H31" s="85">
        <v>2.695935194560972</v>
      </c>
    </row>
    <row r="32" spans="1:8" ht="14.25">
      <c r="A32" s="165"/>
      <c r="B32" s="88" t="s">
        <v>38</v>
      </c>
      <c r="C32" s="82">
        <v>1829</v>
      </c>
      <c r="D32" s="82">
        <v>719</v>
      </c>
      <c r="E32" s="82">
        <v>708</v>
      </c>
      <c r="F32" s="83">
        <v>-11</v>
      </c>
      <c r="G32" s="84">
        <v>-1.52990264255911</v>
      </c>
      <c r="H32" s="85">
        <v>2.5833333333333335</v>
      </c>
    </row>
    <row r="33" spans="1:8" ht="14.25">
      <c r="A33" s="165"/>
      <c r="B33" s="88" t="s">
        <v>39</v>
      </c>
      <c r="C33" s="82">
        <v>2987</v>
      </c>
      <c r="D33" s="82">
        <v>1201</v>
      </c>
      <c r="E33" s="82">
        <v>1201</v>
      </c>
      <c r="F33" s="83">
        <v>0</v>
      </c>
      <c r="G33" s="84">
        <v>0</v>
      </c>
      <c r="H33" s="85">
        <v>2.4870940882597834</v>
      </c>
    </row>
    <row r="34" spans="1:8" ht="13.5" customHeight="1">
      <c r="A34" s="165"/>
      <c r="B34" s="88" t="s">
        <v>40</v>
      </c>
      <c r="C34" s="82">
        <v>5967</v>
      </c>
      <c r="D34" s="82">
        <v>2487</v>
      </c>
      <c r="E34" s="82">
        <v>2493</v>
      </c>
      <c r="F34" s="83">
        <v>6</v>
      </c>
      <c r="G34" s="84">
        <v>0.24125452352231602</v>
      </c>
      <c r="H34" s="85">
        <v>2.3935018050541514</v>
      </c>
    </row>
    <row r="35" spans="1:8" ht="14.25">
      <c r="A35" s="166"/>
      <c r="B35" s="89" t="s">
        <v>23</v>
      </c>
      <c r="C35" s="90">
        <v>29420</v>
      </c>
      <c r="D35" s="90">
        <v>11296</v>
      </c>
      <c r="E35" s="90">
        <v>11315</v>
      </c>
      <c r="F35" s="91">
        <v>19</v>
      </c>
      <c r="G35" s="92">
        <v>0.1682011331444759</v>
      </c>
      <c r="H35" s="93">
        <v>2.600088378258948</v>
      </c>
    </row>
    <row r="36" spans="1:8" ht="14.25">
      <c r="A36" s="134" t="s">
        <v>61</v>
      </c>
      <c r="B36" s="88" t="s">
        <v>41</v>
      </c>
      <c r="C36" s="82">
        <v>13241</v>
      </c>
      <c r="D36" s="82">
        <v>4785</v>
      </c>
      <c r="E36" s="82">
        <v>4768</v>
      </c>
      <c r="F36" s="83">
        <v>-17</v>
      </c>
      <c r="G36" s="84">
        <v>-0.3552769070010449</v>
      </c>
      <c r="H36" s="85">
        <v>2.777055369127517</v>
      </c>
    </row>
    <row r="37" spans="1:8" ht="14.25">
      <c r="A37" s="134" t="s">
        <v>62</v>
      </c>
      <c r="B37" s="88" t="s">
        <v>42</v>
      </c>
      <c r="C37" s="82">
        <v>4249</v>
      </c>
      <c r="D37" s="82">
        <v>1607</v>
      </c>
      <c r="E37" s="82">
        <v>1597</v>
      </c>
      <c r="F37" s="83">
        <v>-10</v>
      </c>
      <c r="G37" s="84">
        <v>-0.6222775357809583</v>
      </c>
      <c r="H37" s="85">
        <v>2.660613650594865</v>
      </c>
    </row>
    <row r="38" spans="1:8" ht="14.25">
      <c r="A38" s="134" t="s">
        <v>63</v>
      </c>
      <c r="B38" s="88" t="s">
        <v>43</v>
      </c>
      <c r="C38" s="82">
        <v>4259</v>
      </c>
      <c r="D38" s="82">
        <v>1362</v>
      </c>
      <c r="E38" s="82">
        <v>1348</v>
      </c>
      <c r="F38" s="83">
        <v>-14</v>
      </c>
      <c r="G38" s="84">
        <v>-1.0279001468428781</v>
      </c>
      <c r="H38" s="85">
        <v>3.1594955489614245</v>
      </c>
    </row>
    <row r="39" spans="1:8" ht="13.5" customHeight="1">
      <c r="A39" s="136" t="s">
        <v>59</v>
      </c>
      <c r="B39" s="89" t="s">
        <v>23</v>
      </c>
      <c r="C39" s="90">
        <v>21749</v>
      </c>
      <c r="D39" s="90">
        <v>7754</v>
      </c>
      <c r="E39" s="90">
        <v>7713</v>
      </c>
      <c r="F39" s="91">
        <v>-41</v>
      </c>
      <c r="G39" s="92">
        <v>-0.5287593500128965</v>
      </c>
      <c r="H39" s="93">
        <v>2.819784778944639</v>
      </c>
    </row>
    <row r="40" spans="1:8" ht="14.25">
      <c r="A40" s="97" t="s">
        <v>44</v>
      </c>
      <c r="B40" s="98"/>
      <c r="C40" s="99">
        <v>186943</v>
      </c>
      <c r="D40" s="99">
        <v>71123</v>
      </c>
      <c r="E40" s="99">
        <v>71450</v>
      </c>
      <c r="F40" s="100">
        <v>327</v>
      </c>
      <c r="G40" s="101">
        <v>0.4597668827242945</v>
      </c>
      <c r="H40" s="102">
        <v>2.616417074877537</v>
      </c>
    </row>
    <row r="41" spans="1:8" ht="15">
      <c r="A41" s="103" t="s">
        <v>73</v>
      </c>
      <c r="B41" s="137"/>
      <c r="C41" s="137"/>
      <c r="D41" s="137"/>
      <c r="E41" s="137"/>
      <c r="F41" s="137"/>
      <c r="G41" s="137"/>
      <c r="H41" s="137"/>
    </row>
    <row r="42" spans="1:8" ht="15">
      <c r="A42" s="103"/>
      <c r="B42" s="49"/>
      <c r="C42" s="104"/>
      <c r="D42" s="104"/>
      <c r="E42" s="104"/>
      <c r="F42" s="105"/>
      <c r="G42" s="106"/>
      <c r="H42" s="106"/>
    </row>
  </sheetData>
  <sheetProtection/>
  <mergeCells count="7">
    <mergeCell ref="A31:A35"/>
    <mergeCell ref="A21:A23"/>
    <mergeCell ref="F3:G3"/>
    <mergeCell ref="D4:E4"/>
    <mergeCell ref="D3:E3"/>
    <mergeCell ref="A17:A18"/>
    <mergeCell ref="A19:A20"/>
  </mergeCells>
  <printOptions/>
  <pageMargins left="0.787" right="0.787" top="0.984" bottom="0.984" header="0.512" footer="0.512"/>
  <pageSetup horizontalDpi="300" verticalDpi="300" orientation="portrait" paperSize="9" scale="96" r:id="rId2"/>
  <colBreaks count="1" manualBreakCount="1">
    <brk id="8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米倉 康亮</cp:lastModifiedBy>
  <cp:lastPrinted>2012-12-18T02:37:57Z</cp:lastPrinted>
  <dcterms:created xsi:type="dcterms:W3CDTF">2007-03-22T02:11:07Z</dcterms:created>
  <dcterms:modified xsi:type="dcterms:W3CDTF">2013-03-01T05:51:04Z</dcterms:modified>
  <cp:category/>
  <cp:version/>
  <cp:contentType/>
  <cp:contentStatus/>
</cp:coreProperties>
</file>